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1A599BC0-B6DC-46FC-8F7A-C06F00791BF2}" xr6:coauthVersionLast="36" xr6:coauthVersionMax="47" xr10:uidLastSave="{00000000-0000-0000-0000-000000000000}"/>
  <bookViews>
    <workbookView xWindow="0" yWindow="0" windowWidth="19200" windowHeight="6860" tabRatio="796" xr2:uid="{00000000-000D-0000-FFFF-FFFF00000000}"/>
  </bookViews>
  <sheets>
    <sheet name="効果検証様式（集計値）" sheetId="1" r:id="rId1"/>
    <sheet name="R4.10" sheetId="84" r:id="rId2"/>
    <sheet name="R4.11" sheetId="112" r:id="rId3"/>
    <sheet name="R4.12" sheetId="114" r:id="rId4"/>
    <sheet name="R5.1" sheetId="115" r:id="rId5"/>
    <sheet name="R5.2" sheetId="116" r:id="rId6"/>
    <sheet name="R5.3" sheetId="117" r:id="rId7"/>
    <sheet name="R5.4" sheetId="118" r:id="rId8"/>
    <sheet name="R5.5" sheetId="119" r:id="rId9"/>
    <sheet name="R5.6" sheetId="120" r:id="rId10"/>
    <sheet name="R5.7" sheetId="121" r:id="rId11"/>
    <sheet name="R5.8" sheetId="122" r:id="rId12"/>
    <sheet name="R5.9" sheetId="123" r:id="rId13"/>
    <sheet name="R5.10" sheetId="124" r:id="rId14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13">'R5.10'!$A$1:$J$36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11">'R5.8'!$A$1:$J$36</definedName>
    <definedName name="_xlnm.Print_Area" localSheetId="12">'R5.9'!$A$1:$J$36</definedName>
    <definedName name="_xlnm.Print_Area" localSheetId="0">'効果検証様式（集計値）'!$A$1:$H$38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6" i="1"/>
  <c r="E15" i="1"/>
  <c r="E14" i="1"/>
  <c r="E13" i="1"/>
  <c r="E10" i="1"/>
  <c r="E9" i="1"/>
  <c r="E8" i="1"/>
  <c r="E32" i="124" l="1"/>
  <c r="E31" i="124"/>
  <c r="E19" i="124"/>
  <c r="E18" i="124"/>
  <c r="E15" i="124"/>
  <c r="E9" i="124"/>
  <c r="E32" i="123"/>
  <c r="E31" i="123"/>
  <c r="E19" i="123"/>
  <c r="E18" i="123"/>
  <c r="E15" i="123"/>
  <c r="E9" i="123"/>
  <c r="E32" i="122"/>
  <c r="E31" i="122"/>
  <c r="E19" i="122"/>
  <c r="E18" i="122"/>
  <c r="E15" i="122"/>
  <c r="E9" i="122"/>
  <c r="E32" i="121"/>
  <c r="E31" i="121"/>
  <c r="E19" i="121"/>
  <c r="E18" i="121"/>
  <c r="E15" i="121"/>
  <c r="E9" i="121"/>
  <c r="E32" i="120"/>
  <c r="E31" i="120"/>
  <c r="E19" i="120"/>
  <c r="E18" i="120"/>
  <c r="E15" i="120"/>
  <c r="E9" i="120"/>
  <c r="E32" i="119"/>
  <c r="E31" i="119"/>
  <c r="E19" i="119"/>
  <c r="E18" i="119"/>
  <c r="E15" i="119"/>
  <c r="E9" i="119"/>
  <c r="E32" i="118"/>
  <c r="E31" i="118"/>
  <c r="E19" i="118"/>
  <c r="E18" i="118"/>
  <c r="E15" i="118"/>
  <c r="E9" i="118"/>
  <c r="E32" i="117"/>
  <c r="E31" i="117"/>
  <c r="E19" i="117"/>
  <c r="E18" i="117"/>
  <c r="E15" i="117"/>
  <c r="E9" i="117"/>
  <c r="E32" i="116"/>
  <c r="E31" i="116"/>
  <c r="E19" i="116"/>
  <c r="E18" i="116"/>
  <c r="E15" i="116"/>
  <c r="E9" i="116"/>
  <c r="E32" i="115"/>
  <c r="E31" i="115"/>
  <c r="E19" i="115"/>
  <c r="E18" i="115"/>
  <c r="E15" i="115"/>
  <c r="E9" i="115"/>
  <c r="E32" i="114"/>
  <c r="E31" i="114"/>
  <c r="E19" i="114"/>
  <c r="E18" i="114"/>
  <c r="E15" i="114"/>
  <c r="E9" i="114"/>
  <c r="E32" i="112" l="1"/>
  <c r="E31" i="112"/>
  <c r="E19" i="112"/>
  <c r="E18" i="112"/>
  <c r="E15" i="112"/>
  <c r="E9" i="112"/>
  <c r="E15" i="84" l="1"/>
  <c r="E9" i="84"/>
  <c r="E11" i="1" l="1"/>
  <c r="E18" i="84" l="1"/>
  <c r="E19" i="84" l="1"/>
  <c r="E31" i="84"/>
  <c r="E32" i="84"/>
  <c r="E17" i="1"/>
  <c r="E33" i="1"/>
  <c r="E34" i="1"/>
</calcChain>
</file>

<file path=xl/sharedStrings.xml><?xml version="1.0" encoding="utf-8"?>
<sst xmlns="http://schemas.openxmlformats.org/spreadsheetml/2006/main" count="578" uniqueCount="53">
  <si>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</si>
  <si>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</si>
  <si>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</si>
  <si>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</si>
  <si>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</si>
  <si>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</si>
  <si>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</si>
  <si>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</si>
  <si>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</si>
  <si>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</si>
  <si>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</si>
  <si>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</si>
  <si>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</si>
  <si>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</si>
  <si>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</si>
  <si>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</si>
  <si>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</si>
  <si>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</si>
  <si>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</si>
  <si>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</si>
  <si>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</si>
  <si>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</si>
  <si>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</si>
  <si>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</si>
  <si>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</si>
  <si>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</si>
  <si>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</si>
  <si>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</si>
  <si>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</si>
  <si>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</si>
  <si>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</si>
  <si>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</si>
  <si>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</si>
  <si>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</si>
  <si>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</si>
  <si>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</si>
  <si>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</si>
  <si>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</si>
  <si>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</si>
  <si>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</si>
  <si>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</si>
  <si>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</si>
  <si>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</si>
  <si>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</si>
  <si>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</si>
  <si>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</si>
  <si>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</si>
  <si>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</si>
  <si>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山口県</t>
    <rPh sb="0" eb="2">
      <t>ヤマグチ</t>
    </rPh>
    <rPh sb="2" eb="3">
      <t>ケン</t>
    </rPh>
    <phoneticPr fontId="1"/>
  </si>
  <si>
    <t>旅々やまぐち割プラス(R4.10～R5.10）</t>
    <phoneticPr fontId="1"/>
  </si>
  <si>
    <t>・全世代に広くPRするため、新聞、SNS、YouTube、TVCMでの告知を実施した
・OTAを中心とした大手旅行会社に対してGotoトラベル実績に基づいて予算配分した
・予算配分について統一窓口の知見を活用し効果的に変動させた
・紙クーポンは偽造防止加工を施した
・クーポンの発行枚数管理を徹底した
・宿泊施設やクーポン登録店への事務局員訪問により適正利用と管理を徹底した</t>
    <rPh sb="1" eb="4">
      <t>ゼンセダイ</t>
    </rPh>
    <rPh sb="5" eb="6">
      <t>ヒロ</t>
    </rPh>
    <rPh sb="14" eb="16">
      <t>シンブン</t>
    </rPh>
    <rPh sb="35" eb="37">
      <t>コクチ</t>
    </rPh>
    <rPh sb="38" eb="40">
      <t>ジッシ</t>
    </rPh>
    <rPh sb="48" eb="50">
      <t>チュウシン</t>
    </rPh>
    <rPh sb="53" eb="59">
      <t>オオテリョコウガイシャ</t>
    </rPh>
    <rPh sb="60" eb="61">
      <t>タイ</t>
    </rPh>
    <rPh sb="71" eb="73">
      <t>ジッセキ</t>
    </rPh>
    <rPh sb="74" eb="75">
      <t>モト</t>
    </rPh>
    <rPh sb="78" eb="82">
      <t>ヨサンハイブン</t>
    </rPh>
    <rPh sb="86" eb="90">
      <t>ヨサンハイブン</t>
    </rPh>
    <rPh sb="94" eb="98">
      <t>トウイツマドグチ</t>
    </rPh>
    <rPh sb="99" eb="101">
      <t>チケン</t>
    </rPh>
    <rPh sb="102" eb="104">
      <t>カツヨウ</t>
    </rPh>
    <rPh sb="105" eb="108">
      <t>コウカテキ</t>
    </rPh>
    <rPh sb="109" eb="111">
      <t>ヘンドウ</t>
    </rPh>
    <rPh sb="116" eb="117">
      <t>カミ</t>
    </rPh>
    <rPh sb="122" eb="126">
      <t>ギゾウボウシ</t>
    </rPh>
    <rPh sb="126" eb="128">
      <t>カコウ</t>
    </rPh>
    <rPh sb="129" eb="130">
      <t>ホドコ</t>
    </rPh>
    <rPh sb="139" eb="143">
      <t>ハッコウマイスウ</t>
    </rPh>
    <rPh sb="143" eb="145">
      <t>カンリ</t>
    </rPh>
    <rPh sb="146" eb="148">
      <t>テッテイ</t>
    </rPh>
    <rPh sb="152" eb="156">
      <t>シュクハクシセツ</t>
    </rPh>
    <rPh sb="161" eb="164">
      <t>トウロクテン</t>
    </rPh>
    <rPh sb="166" eb="170">
      <t>ジムキョクイン</t>
    </rPh>
    <rPh sb="170" eb="172">
      <t>ホウモン</t>
    </rPh>
    <phoneticPr fontId="1"/>
  </si>
  <si>
    <t>旅々やまぐち割プラス</t>
    <rPh sb="0" eb="1">
      <t>リョ</t>
    </rPh>
    <rPh sb="6" eb="7">
      <t>ワリ</t>
    </rPh>
    <phoneticPr fontId="1"/>
  </si>
  <si>
    <r>
      <t>②-11：</t>
    </r>
    <r>
      <rPr>
        <sz val="8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</si>
</sst>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4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3" fontId="2" fillId="0" borderId="35" xfId="0" applyNumberFormat="1" applyFont="1" applyBorder="1" applyAlignment="1">
      <alignment horizontal="right" vertical="center"/>
    </xf>
    <xf numFmtId="3" fontId="2" fillId="0" borderId="3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57" fontId="2" fillId="0" borderId="2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57" fontId="2" fillId="2" borderId="16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57" fontId="2" fillId="2" borderId="4" xfId="0" applyNumberFormat="1" applyFont="1" applyFill="1" applyBorder="1" applyAlignment="1">
      <alignment horizontal="center" vertical="center"/>
    </xf>
    <xf numFmtId="57" fontId="2" fillId="2" borderId="3" xfId="0" applyNumberFormat="1" applyFont="1" applyFill="1" applyBorder="1" applyAlignment="1">
      <alignment horizontal="center" vertical="center"/>
    </xf>
    <xf numFmtId="57" fontId="2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1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C12" sqref="C12:G12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0.58203125" style="3" customWidth="1"/>
    <col min="5" max="5" width="25.58203125" style="3" customWidth="1"/>
    <col min="6" max="6" width="10.58203125" style="3" customWidth="1"/>
    <col min="7" max="7" width="15.58203125" style="3" customWidth="1"/>
    <col min="8" max="8" width="0.83203125" style="3" customWidth="1"/>
    <col min="9" max="10" width="9" style="3" customWidth="1"/>
    <col min="11" max="16384" width="9" style="3"/>
  </cols>
  <sheetData>
    <row r="1" spans="1:8" ht="18.75" customHeight="1" x14ac:dyDescent="0.55000000000000004">
      <c r="A1" s="50" t="s">
        <v>0</v>
      </c>
      <c r="B1" s="50"/>
      <c r="C1" s="50"/>
      <c r="D1" s="50"/>
      <c r="E1" s="50"/>
      <c r="F1" s="50"/>
      <c r="G1" s="50"/>
      <c r="H1" s="2"/>
    </row>
    <row r="2" spans="1:8" x14ac:dyDescent="0.55000000000000004">
      <c r="B2" s="4"/>
      <c r="C2" s="5" t="s">
        <v>1</v>
      </c>
      <c r="D2" s="6" t="s">
        <v>48</v>
      </c>
      <c r="E2" s="2"/>
      <c r="F2" s="5" t="s">
        <v>2</v>
      </c>
      <c r="G2" s="110">
        <v>45504</v>
      </c>
    </row>
    <row r="3" spans="1:8" ht="15" customHeight="1" x14ac:dyDescent="0.55000000000000004">
      <c r="B3" s="4"/>
      <c r="C3" s="2"/>
      <c r="D3" s="2"/>
      <c r="E3" s="2"/>
      <c r="F3" s="2"/>
      <c r="G3" s="2"/>
      <c r="H3" s="2"/>
    </row>
    <row r="4" spans="1:8" ht="15" customHeight="1" thickBot="1" x14ac:dyDescent="0.6">
      <c r="B4" s="3" t="s">
        <v>3</v>
      </c>
      <c r="C4" s="34" t="s">
        <v>4</v>
      </c>
      <c r="D4" s="34"/>
      <c r="E4" s="34"/>
      <c r="F4" s="34"/>
      <c r="G4" s="2"/>
    </row>
    <row r="5" spans="1:8" ht="32.25" customHeight="1" thickBot="1" x14ac:dyDescent="0.6">
      <c r="C5" s="51" t="s">
        <v>46</v>
      </c>
      <c r="D5" s="52"/>
      <c r="E5" s="53" t="s">
        <v>49</v>
      </c>
      <c r="F5" s="53"/>
      <c r="G5" s="54"/>
      <c r="H5" s="7"/>
    </row>
    <row r="6" spans="1:8" ht="15" customHeight="1" x14ac:dyDescent="0.55000000000000004"/>
    <row r="7" spans="1:8" ht="15" customHeight="1" thickBot="1" x14ac:dyDescent="0.6">
      <c r="B7" s="3" t="s">
        <v>6</v>
      </c>
      <c r="C7" s="34" t="s">
        <v>7</v>
      </c>
      <c r="D7" s="34"/>
      <c r="E7" s="34"/>
      <c r="F7" s="34"/>
    </row>
    <row r="8" spans="1:8" ht="15" customHeight="1" x14ac:dyDescent="0.55000000000000004">
      <c r="C8" s="55" t="s">
        <v>8</v>
      </c>
      <c r="D8" s="8" t="s">
        <v>9</v>
      </c>
      <c r="E8" s="57">
        <f>SUM('R4.10:R5.10'!E6)</f>
        <v>10941564514</v>
      </c>
      <c r="F8" s="57"/>
      <c r="G8" s="58"/>
      <c r="H8" s="7"/>
    </row>
    <row r="9" spans="1:8" ht="15" customHeight="1" x14ac:dyDescent="0.55000000000000004">
      <c r="C9" s="56"/>
      <c r="D9" s="9" t="s">
        <v>10</v>
      </c>
      <c r="E9" s="44">
        <f>SUM('R4.10:R5.10'!E7)</f>
        <v>803388445</v>
      </c>
      <c r="F9" s="44"/>
      <c r="G9" s="45"/>
      <c r="H9" s="7"/>
    </row>
    <row r="10" spans="1:8" ht="15" customHeight="1" x14ac:dyDescent="0.55000000000000004">
      <c r="C10" s="56"/>
      <c r="D10" s="10" t="s">
        <v>11</v>
      </c>
      <c r="E10" s="46">
        <f>SUM('R4.10:R5.10'!E8)</f>
        <v>4388708116</v>
      </c>
      <c r="F10" s="46"/>
      <c r="G10" s="47"/>
      <c r="H10" s="7"/>
    </row>
    <row r="11" spans="1:8" ht="15" customHeight="1" thickBot="1" x14ac:dyDescent="0.6">
      <c r="C11" s="29" t="s">
        <v>36</v>
      </c>
      <c r="D11" s="30"/>
      <c r="E11" s="31">
        <f>SUM(E8:G10)</f>
        <v>16133661075</v>
      </c>
      <c r="F11" s="32"/>
      <c r="G11" s="33"/>
      <c r="H11" s="7"/>
    </row>
    <row r="12" spans="1:8" ht="15" customHeight="1" x14ac:dyDescent="0.55000000000000004">
      <c r="C12" s="59" t="s">
        <v>12</v>
      </c>
      <c r="D12" s="60"/>
      <c r="E12" s="60"/>
      <c r="F12" s="60"/>
      <c r="G12" s="61"/>
      <c r="H12" s="11"/>
    </row>
    <row r="13" spans="1:8" ht="15" customHeight="1" x14ac:dyDescent="0.55000000000000004">
      <c r="C13" s="37" t="s">
        <v>13</v>
      </c>
      <c r="D13" s="9" t="s">
        <v>14</v>
      </c>
      <c r="E13" s="44">
        <f>SUM('R4.10:R5.10'!E11)</f>
        <v>2349079553</v>
      </c>
      <c r="F13" s="44"/>
      <c r="G13" s="45"/>
      <c r="H13" s="12"/>
    </row>
    <row r="14" spans="1:8" ht="15" customHeight="1" x14ac:dyDescent="0.55000000000000004">
      <c r="C14" s="37"/>
      <c r="D14" s="9" t="s">
        <v>15</v>
      </c>
      <c r="E14" s="44">
        <f>SUM('R4.10:R5.10'!E12)</f>
        <v>198559667</v>
      </c>
      <c r="F14" s="44"/>
      <c r="G14" s="45"/>
      <c r="H14" s="12"/>
    </row>
    <row r="15" spans="1:8" ht="15" customHeight="1" x14ac:dyDescent="0.55000000000000004">
      <c r="C15" s="37"/>
      <c r="D15" s="9" t="s">
        <v>16</v>
      </c>
      <c r="E15" s="44">
        <f>SUM('R4.10:R5.10'!E13)</f>
        <v>933064169</v>
      </c>
      <c r="F15" s="44"/>
      <c r="G15" s="45"/>
      <c r="H15" s="12"/>
    </row>
    <row r="16" spans="1:8" ht="15" customHeight="1" x14ac:dyDescent="0.55000000000000004">
      <c r="C16" s="27" t="s">
        <v>17</v>
      </c>
      <c r="D16" s="28"/>
      <c r="E16" s="46">
        <f>SUM('R4.10:R5.10'!E14)</f>
        <v>2395568827</v>
      </c>
      <c r="F16" s="46"/>
      <c r="G16" s="47"/>
      <c r="H16" s="12"/>
    </row>
    <row r="17" spans="2:8" ht="15" customHeight="1" thickBot="1" x14ac:dyDescent="0.6">
      <c r="C17" s="29" t="s">
        <v>36</v>
      </c>
      <c r="D17" s="30"/>
      <c r="E17" s="31">
        <f>SUM(E13:G16)</f>
        <v>5876272216</v>
      </c>
      <c r="F17" s="32"/>
      <c r="G17" s="33"/>
      <c r="H17" s="12"/>
    </row>
    <row r="18" spans="2:8" ht="15" customHeight="1" x14ac:dyDescent="0.55000000000000004">
      <c r="C18" s="38" t="s">
        <v>40</v>
      </c>
      <c r="D18" s="39"/>
      <c r="E18" s="40">
        <f>SUM('R4.10:R5.10'!E16)</f>
        <v>1081884</v>
      </c>
      <c r="F18" s="40"/>
      <c r="G18" s="41"/>
      <c r="H18" s="12"/>
    </row>
    <row r="19" spans="2:8" ht="15" customHeight="1" thickBot="1" x14ac:dyDescent="0.6">
      <c r="C19" s="35" t="s">
        <v>37</v>
      </c>
      <c r="D19" s="36"/>
      <c r="E19" s="48">
        <f>SUM('R4.10:R5.10'!E17)</f>
        <v>67153</v>
      </c>
      <c r="F19" s="48"/>
      <c r="G19" s="49"/>
      <c r="H19" s="7"/>
    </row>
    <row r="20" spans="2:8" ht="15" customHeight="1" x14ac:dyDescent="0.55000000000000004">
      <c r="C20" s="38" t="s">
        <v>18</v>
      </c>
      <c r="D20" s="39"/>
      <c r="E20" s="42">
        <v>14079</v>
      </c>
      <c r="F20" s="42"/>
      <c r="G20" s="43"/>
      <c r="H20" s="7"/>
    </row>
    <row r="21" spans="2:8" ht="15" customHeight="1" thickBot="1" x14ac:dyDescent="0.6">
      <c r="C21" s="35" t="s">
        <v>52</v>
      </c>
      <c r="D21" s="36"/>
      <c r="E21" s="25">
        <v>11964</v>
      </c>
      <c r="F21" s="25"/>
      <c r="G21" s="26"/>
      <c r="H21" s="7"/>
    </row>
    <row r="22" spans="2:8" ht="15" customHeight="1" x14ac:dyDescent="0.55000000000000004">
      <c r="C22" s="7" t="s">
        <v>41</v>
      </c>
      <c r="D22" s="7"/>
      <c r="E22" s="7"/>
      <c r="F22" s="7"/>
      <c r="G22" s="7"/>
      <c r="H22" s="7"/>
    </row>
    <row r="23" spans="2:8" ht="15" customHeight="1" x14ac:dyDescent="0.55000000000000004">
      <c r="C23" s="7" t="s">
        <v>47</v>
      </c>
      <c r="D23" s="7"/>
      <c r="E23" s="7"/>
      <c r="F23" s="7"/>
      <c r="G23" s="7"/>
      <c r="H23" s="7"/>
    </row>
    <row r="24" spans="2:8" ht="15" customHeight="1" x14ac:dyDescent="0.55000000000000004"/>
    <row r="25" spans="2:8" ht="15" customHeight="1" x14ac:dyDescent="0.55000000000000004">
      <c r="B25" s="3" t="s">
        <v>19</v>
      </c>
      <c r="C25" s="34" t="s">
        <v>20</v>
      </c>
      <c r="D25" s="34"/>
      <c r="E25" s="34"/>
      <c r="F25" s="34"/>
    </row>
    <row r="26" spans="2:8" ht="12.5" thickBot="1" x14ac:dyDescent="0.6">
      <c r="C26" s="2"/>
      <c r="D26" s="2"/>
      <c r="E26" s="13" t="s">
        <v>21</v>
      </c>
      <c r="F26" s="24" t="s">
        <v>22</v>
      </c>
      <c r="G26" s="24"/>
      <c r="H26" s="13"/>
    </row>
    <row r="27" spans="2:8" ht="15" customHeight="1" x14ac:dyDescent="0.55000000000000004">
      <c r="C27" s="70" t="s">
        <v>23</v>
      </c>
      <c r="D27" s="71"/>
      <c r="E27" s="14">
        <v>44845</v>
      </c>
      <c r="F27" s="62">
        <v>45229</v>
      </c>
      <c r="G27" s="63"/>
      <c r="H27" s="15"/>
    </row>
    <row r="28" spans="2:8" ht="15" customHeight="1" thickBot="1" x14ac:dyDescent="0.6">
      <c r="C28" s="72" t="s">
        <v>24</v>
      </c>
      <c r="D28" s="73"/>
      <c r="E28" s="16">
        <v>44845</v>
      </c>
      <c r="F28" s="64">
        <v>45229</v>
      </c>
      <c r="G28" s="65"/>
      <c r="H28" s="15"/>
    </row>
    <row r="29" spans="2:8" ht="15" customHeight="1" thickBot="1" x14ac:dyDescent="0.6">
      <c r="C29" s="72" t="s">
        <v>43</v>
      </c>
      <c r="D29" s="73"/>
      <c r="E29" s="76">
        <v>356</v>
      </c>
      <c r="F29" s="77"/>
      <c r="G29" s="78"/>
      <c r="H29" s="15"/>
    </row>
    <row r="30" spans="2:8" ht="15" customHeight="1" x14ac:dyDescent="0.55000000000000004">
      <c r="C30" s="17" t="s">
        <v>44</v>
      </c>
      <c r="D30" s="17"/>
      <c r="E30" s="18"/>
      <c r="F30" s="18"/>
      <c r="G30" s="18"/>
      <c r="H30" s="15"/>
    </row>
    <row r="31" spans="2:8" ht="15" customHeight="1" x14ac:dyDescent="0.55000000000000004"/>
    <row r="32" spans="2:8" ht="15" customHeight="1" thickBot="1" x14ac:dyDescent="0.6">
      <c r="B32" s="3" t="s">
        <v>25</v>
      </c>
      <c r="C32" s="34" t="s">
        <v>26</v>
      </c>
      <c r="D32" s="34"/>
      <c r="E32" s="34"/>
      <c r="F32" s="34"/>
    </row>
    <row r="33" spans="2:8" ht="15" customHeight="1" x14ac:dyDescent="0.55000000000000004">
      <c r="C33" s="74" t="s">
        <v>27</v>
      </c>
      <c r="D33" s="19" t="s">
        <v>28</v>
      </c>
      <c r="E33" s="66">
        <f>(SUM(E13:G14))/(SUM(E13:G15))</f>
        <v>0.73193229507899327</v>
      </c>
      <c r="F33" s="66"/>
      <c r="G33" s="67"/>
    </row>
    <row r="34" spans="2:8" ht="15" customHeight="1" thickBot="1" x14ac:dyDescent="0.6">
      <c r="C34" s="75"/>
      <c r="D34" s="20" t="s">
        <v>29</v>
      </c>
      <c r="E34" s="68">
        <f>E15/(SUM(E13:G15))</f>
        <v>0.26806770492100668</v>
      </c>
      <c r="F34" s="68"/>
      <c r="G34" s="69"/>
    </row>
    <row r="35" spans="2:8" ht="15" customHeight="1" x14ac:dyDescent="0.55000000000000004"/>
    <row r="36" spans="2:8" ht="15" customHeight="1" thickBot="1" x14ac:dyDescent="0.6">
      <c r="B36" s="3" t="s">
        <v>30</v>
      </c>
      <c r="C36" s="34" t="s">
        <v>31</v>
      </c>
      <c r="D36" s="34"/>
      <c r="E36" s="34"/>
      <c r="F36" s="34"/>
      <c r="G36" s="34"/>
      <c r="H36" s="34"/>
    </row>
    <row r="37" spans="2:8" ht="70" customHeight="1" thickBot="1" x14ac:dyDescent="0.6">
      <c r="C37" s="1" t="s">
        <v>32</v>
      </c>
      <c r="D37" s="53" t="s">
        <v>50</v>
      </c>
      <c r="E37" s="53"/>
      <c r="F37" s="53"/>
      <c r="G37" s="54"/>
      <c r="H37" s="7"/>
    </row>
  </sheetData>
  <mergeCells count="42"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  <mergeCell ref="C8:C10"/>
    <mergeCell ref="E8:G8"/>
    <mergeCell ref="E9:G9"/>
    <mergeCell ref="E10:G10"/>
    <mergeCell ref="C12:G12"/>
    <mergeCell ref="E11:G11"/>
    <mergeCell ref="C11:D11"/>
    <mergeCell ref="A1:G1"/>
    <mergeCell ref="C5:D5"/>
    <mergeCell ref="E5:G5"/>
    <mergeCell ref="C4:F4"/>
    <mergeCell ref="C7:F7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F26:G26"/>
    <mergeCell ref="E21:G21"/>
    <mergeCell ref="C16:D16"/>
    <mergeCell ref="C17:D17"/>
    <mergeCell ref="E17:G17"/>
    <mergeCell ref="C25:F25"/>
    <mergeCell ref="C19:D19"/>
    <mergeCell ref="C21:D21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5C0C-791A-4A96-A636-B9C73E1FF4B3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573848287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59005369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632853656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84947355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10773466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57487025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153207846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27677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4811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20733.76041478484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12264.678653086676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30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4616-3D88-478F-A750-B0B2A829FACE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149659370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26063832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175723202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21249050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5031415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16877652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43158117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6611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2529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22637.932234155196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10305.983392645314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24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24EC-344A-41F9-9B67-2B8A2B3D5C3A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42032327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23582148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65614475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5557655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4509840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5085679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15153174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1289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2169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32608.477114041892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10872.359612724758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31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B5A6-B8EE-4E53-A36B-B4BEDDB267B1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162528785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73283924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235812709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17900028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13999203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16475750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48374981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3750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5959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43341.009333333335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12298.023829501593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30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3B44-DD09-4453-A404-FE67D1153C95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149875530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80460110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230335640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16426560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15438707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18202633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50067900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3296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7412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45471.9447815534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10855.384511602806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30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view="pageBreakPreview" topLeftCell="A4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1151977434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36144687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519797217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1707919338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311393713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12297045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142462859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189276000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655429617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104984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3027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15924.089870837461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11940.762140733399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21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0.6943864558708337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0.3056135441291663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6:C8"/>
    <mergeCell ref="A1:J1"/>
    <mergeCell ref="C2:G2"/>
    <mergeCell ref="C3:D3"/>
    <mergeCell ref="E3:I3"/>
    <mergeCell ref="C5:G5"/>
    <mergeCell ref="E6:I6"/>
    <mergeCell ref="E7:I7"/>
    <mergeCell ref="E8:I8"/>
    <mergeCell ref="C10:I10"/>
    <mergeCell ref="E11:I11"/>
    <mergeCell ref="E12:I12"/>
    <mergeCell ref="E13:I13"/>
    <mergeCell ref="E14:I14"/>
    <mergeCell ref="C14:D1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E121-69EA-46A6-B3BC-1794295C1E42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2276274114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156514087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920487476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3353275677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615049968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54727545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248755808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475721000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1394254321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204020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12607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15668.863787863935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12414.855794399937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30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0.72918150891991429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0.27081849108008571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6C45-2EC7-47DA-8347-4CD7DF517BDF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1657020594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110526288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672539805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2440086687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488160196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37263541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189203647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619859000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1334486384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169927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8429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13709.18334932059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13112.621663305255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27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0.73524153812723192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0.26475846187276808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15DE-0435-46FF-A5B6-F30D054B11DC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518691293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9996032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325614732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854302057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90445423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2663336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52619171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132712220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278440150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76962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1021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10970.427288791871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9790.4329089128314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22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0.6389218525233975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0.36107814747660244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089F-1456-45B9-96D9-76211B8D3B3A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1147768523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30057773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518370546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1696196842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190123988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5544210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79767870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236260137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511696205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137857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2419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12085.995408285396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12425.701942951633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28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0.7103942465516172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0.2896057534483828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F8B0-B07A-4F4C-BBC0-4FDC2D811D5B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1810262221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101703889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739972850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2651938960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292024261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18268397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114420747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341512641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766226046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191269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7911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13333.237853494293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12856.009227657692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31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0.73059304073531661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0.26940695926468344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88C9-4AA9-4D86-B588-FFAD394931F6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719243968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45517139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471661493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1236422600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124618530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8724930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73803605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195708889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402855954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105158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4520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11324.915470054584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10070.163495575222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28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0.64371397200341696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0.35628602799658299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D2C2-CB21-442C-8C5B-285779F6E413}">
  <dimension ref="A1:N35"/>
  <sheetViews>
    <sheetView view="pageBreakPreview" zoomScaleNormal="100" zoomScaleSheetLayoutView="100" workbookViewId="0">
      <selection activeCell="J18" sqref="J18"/>
    </sheetView>
  </sheetViews>
  <sheetFormatPr defaultColWidth="9" defaultRowHeight="12" x14ac:dyDescent="0.55000000000000004"/>
  <cols>
    <col min="1" max="1" width="0.75" style="3" customWidth="1"/>
    <col min="2" max="2" width="3.08203125" style="3" bestFit="1" customWidth="1"/>
    <col min="3" max="3" width="10.58203125" style="3" customWidth="1"/>
    <col min="4" max="4" width="22.58203125" style="3" customWidth="1"/>
    <col min="5" max="5" width="14.08203125" style="3" customWidth="1"/>
    <col min="6" max="6" width="10.58203125" style="3" customWidth="1"/>
    <col min="7" max="8" width="7.33203125" style="3" customWidth="1"/>
    <col min="9" max="9" width="10.58203125" style="3" customWidth="1"/>
    <col min="10" max="10" width="0.83203125" style="3" customWidth="1"/>
    <col min="11" max="13" width="9" style="3" customWidth="1"/>
    <col min="14" max="14" width="9" style="3"/>
    <col min="15" max="16" width="9" style="3" customWidth="1"/>
    <col min="17" max="16384" width="9" style="3"/>
  </cols>
  <sheetData>
    <row r="1" spans="1:14" ht="18.75" customHeight="1" x14ac:dyDescent="0.55000000000000004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5" customHeight="1" thickBot="1" x14ac:dyDescent="0.6">
      <c r="B2" s="3" t="s">
        <v>3</v>
      </c>
      <c r="C2" s="34" t="s">
        <v>4</v>
      </c>
      <c r="D2" s="34"/>
      <c r="E2" s="34"/>
      <c r="F2" s="34"/>
      <c r="G2" s="34"/>
      <c r="H2" s="2"/>
    </row>
    <row r="3" spans="1:14" ht="19.5" customHeight="1" thickBot="1" x14ac:dyDescent="0.6">
      <c r="C3" s="51" t="s">
        <v>5</v>
      </c>
      <c r="D3" s="52"/>
      <c r="E3" s="107" t="s">
        <v>51</v>
      </c>
      <c r="F3" s="108"/>
      <c r="G3" s="108"/>
      <c r="H3" s="108"/>
      <c r="I3" s="109"/>
    </row>
    <row r="4" spans="1:14" ht="15" customHeight="1" x14ac:dyDescent="0.55000000000000004"/>
    <row r="5" spans="1:14" ht="15" customHeight="1" thickBot="1" x14ac:dyDescent="0.6">
      <c r="B5" s="3" t="s">
        <v>6</v>
      </c>
      <c r="C5" s="34" t="s">
        <v>7</v>
      </c>
      <c r="D5" s="34"/>
      <c r="E5" s="34"/>
      <c r="F5" s="34"/>
      <c r="G5" s="34"/>
    </row>
    <row r="6" spans="1:14" ht="15" customHeight="1" x14ac:dyDescent="0.55000000000000004">
      <c r="C6" s="105" t="s">
        <v>8</v>
      </c>
      <c r="D6" s="8" t="s">
        <v>9</v>
      </c>
      <c r="E6" s="57">
        <v>582382068</v>
      </c>
      <c r="F6" s="57"/>
      <c r="G6" s="57"/>
      <c r="H6" s="57"/>
      <c r="I6" s="58"/>
    </row>
    <row r="7" spans="1:14" ht="15" customHeight="1" x14ac:dyDescent="0.55000000000000004">
      <c r="C7" s="106"/>
      <c r="D7" s="9" t="s">
        <v>10</v>
      </c>
      <c r="E7" s="44">
        <v>50533167</v>
      </c>
      <c r="F7" s="44"/>
      <c r="G7" s="44"/>
      <c r="H7" s="44"/>
      <c r="I7" s="45"/>
    </row>
    <row r="8" spans="1:14" ht="15" customHeight="1" x14ac:dyDescent="0.55000000000000004">
      <c r="C8" s="95"/>
      <c r="D8" s="10" t="s">
        <v>11</v>
      </c>
      <c r="E8" s="46">
        <v>220263997</v>
      </c>
      <c r="F8" s="46"/>
      <c r="G8" s="46"/>
      <c r="H8" s="46"/>
      <c r="I8" s="47"/>
    </row>
    <row r="9" spans="1:14" ht="15" customHeight="1" thickBot="1" x14ac:dyDescent="0.6">
      <c r="C9" s="29" t="s">
        <v>36</v>
      </c>
      <c r="D9" s="30"/>
      <c r="E9" s="31">
        <f>SUM(E6:I8)</f>
        <v>853179232</v>
      </c>
      <c r="F9" s="32"/>
      <c r="G9" s="32"/>
      <c r="H9" s="32"/>
      <c r="I9" s="33"/>
    </row>
    <row r="10" spans="1:14" ht="15" customHeight="1" x14ac:dyDescent="0.55000000000000004">
      <c r="C10" s="59" t="s">
        <v>12</v>
      </c>
      <c r="D10" s="60"/>
      <c r="E10" s="60"/>
      <c r="F10" s="60"/>
      <c r="G10" s="60"/>
      <c r="H10" s="60"/>
      <c r="I10" s="61"/>
    </row>
    <row r="11" spans="1:14" ht="15" customHeight="1" x14ac:dyDescent="0.55000000000000004">
      <c r="C11" s="37" t="s">
        <v>34</v>
      </c>
      <c r="D11" s="21" t="s">
        <v>14</v>
      </c>
      <c r="E11" s="44">
        <v>91182826</v>
      </c>
      <c r="F11" s="44"/>
      <c r="G11" s="44"/>
      <c r="H11" s="44"/>
      <c r="I11" s="45"/>
    </row>
    <row r="12" spans="1:14" ht="15" customHeight="1" x14ac:dyDescent="0.55000000000000004">
      <c r="C12" s="37"/>
      <c r="D12" s="21" t="s">
        <v>35</v>
      </c>
      <c r="E12" s="44">
        <v>9318032</v>
      </c>
      <c r="F12" s="44"/>
      <c r="G12" s="44"/>
      <c r="H12" s="44"/>
      <c r="I12" s="45"/>
    </row>
    <row r="13" spans="1:14" ht="15" customHeight="1" x14ac:dyDescent="0.55000000000000004">
      <c r="C13" s="37"/>
      <c r="D13" s="22" t="s">
        <v>16</v>
      </c>
      <c r="E13" s="44">
        <v>32030462</v>
      </c>
      <c r="F13" s="44"/>
      <c r="G13" s="44"/>
      <c r="H13" s="44"/>
      <c r="I13" s="45"/>
      <c r="M13" s="23"/>
      <c r="N13" s="23"/>
    </row>
    <row r="14" spans="1:14" ht="15" customHeight="1" x14ac:dyDescent="0.55000000000000004">
      <c r="C14" s="103" t="s">
        <v>17</v>
      </c>
      <c r="D14" s="104"/>
      <c r="E14" s="46">
        <v>90390201</v>
      </c>
      <c r="F14" s="46"/>
      <c r="G14" s="46"/>
      <c r="H14" s="46"/>
      <c r="I14" s="47"/>
    </row>
    <row r="15" spans="1:14" ht="15" customHeight="1" thickBot="1" x14ac:dyDescent="0.6">
      <c r="C15" s="91" t="s">
        <v>36</v>
      </c>
      <c r="D15" s="92"/>
      <c r="E15" s="97">
        <f>SUM(E11:I14)</f>
        <v>222921521</v>
      </c>
      <c r="F15" s="97"/>
      <c r="G15" s="97"/>
      <c r="H15" s="97"/>
      <c r="I15" s="98"/>
    </row>
    <row r="16" spans="1:14" ht="15" customHeight="1" x14ac:dyDescent="0.55000000000000004">
      <c r="C16" s="93" t="s">
        <v>39</v>
      </c>
      <c r="D16" s="94"/>
      <c r="E16" s="99">
        <v>49084</v>
      </c>
      <c r="F16" s="99"/>
      <c r="G16" s="99"/>
      <c r="H16" s="99"/>
      <c r="I16" s="100"/>
    </row>
    <row r="17" spans="2:9" ht="15" customHeight="1" thickBot="1" x14ac:dyDescent="0.6">
      <c r="C17" s="95" t="s">
        <v>37</v>
      </c>
      <c r="D17" s="96"/>
      <c r="E17" s="101">
        <v>4339</v>
      </c>
      <c r="F17" s="101"/>
      <c r="G17" s="101"/>
      <c r="H17" s="101"/>
      <c r="I17" s="102"/>
    </row>
    <row r="18" spans="2:9" ht="15" customHeight="1" x14ac:dyDescent="0.55000000000000004">
      <c r="C18" s="93" t="s">
        <v>18</v>
      </c>
      <c r="D18" s="94"/>
      <c r="E18" s="57">
        <f>(E6+E8)/E16</f>
        <v>16352.499083204302</v>
      </c>
      <c r="F18" s="57"/>
      <c r="G18" s="57"/>
      <c r="H18" s="57"/>
      <c r="I18" s="58"/>
    </row>
    <row r="19" spans="2:9" ht="15" customHeight="1" thickBot="1" x14ac:dyDescent="0.6">
      <c r="C19" s="35" t="s">
        <v>38</v>
      </c>
      <c r="D19" s="36"/>
      <c r="E19" s="25">
        <f>E7/E17</f>
        <v>11646.270338787739</v>
      </c>
      <c r="F19" s="25"/>
      <c r="G19" s="25"/>
      <c r="H19" s="25"/>
      <c r="I19" s="26"/>
    </row>
    <row r="20" spans="2:9" ht="15" customHeight="1" x14ac:dyDescent="0.55000000000000004">
      <c r="C20" s="7" t="s">
        <v>42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45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3" t="s">
        <v>19</v>
      </c>
      <c r="C23" s="34" t="s">
        <v>20</v>
      </c>
      <c r="D23" s="34"/>
      <c r="E23" s="34"/>
      <c r="F23" s="34"/>
      <c r="G23" s="34"/>
    </row>
    <row r="24" spans="2:9" ht="12.5" thickBot="1" x14ac:dyDescent="0.6">
      <c r="C24" s="2"/>
      <c r="D24" s="2"/>
      <c r="E24" s="82" t="s">
        <v>21</v>
      </c>
      <c r="F24" s="82"/>
      <c r="G24" s="82" t="s">
        <v>22</v>
      </c>
      <c r="H24" s="82"/>
      <c r="I24" s="82"/>
    </row>
    <row r="25" spans="2:9" ht="15" customHeight="1" x14ac:dyDescent="0.55000000000000004">
      <c r="C25" s="70" t="s">
        <v>23</v>
      </c>
      <c r="D25" s="71"/>
      <c r="E25" s="83"/>
      <c r="F25" s="84"/>
      <c r="G25" s="85"/>
      <c r="H25" s="85"/>
      <c r="I25" s="86"/>
    </row>
    <row r="26" spans="2:9" ht="15" customHeight="1" thickBot="1" x14ac:dyDescent="0.6">
      <c r="C26" s="72" t="s">
        <v>24</v>
      </c>
      <c r="D26" s="73"/>
      <c r="E26" s="87"/>
      <c r="F26" s="87"/>
      <c r="G26" s="87"/>
      <c r="H26" s="87"/>
      <c r="I26" s="88"/>
    </row>
    <row r="27" spans="2:9" ht="15" customHeight="1" thickBot="1" x14ac:dyDescent="0.6">
      <c r="C27" s="89" t="s">
        <v>43</v>
      </c>
      <c r="D27" s="90"/>
      <c r="E27" s="76">
        <v>24</v>
      </c>
      <c r="F27" s="77"/>
      <c r="G27" s="77"/>
      <c r="H27" s="77"/>
      <c r="I27" s="78"/>
    </row>
    <row r="28" spans="2:9" ht="15" customHeight="1" x14ac:dyDescent="0.55000000000000004">
      <c r="C28" s="17" t="s">
        <v>44</v>
      </c>
      <c r="D28" s="17"/>
      <c r="E28" s="18"/>
      <c r="F28" s="18"/>
      <c r="G28" s="18"/>
      <c r="H28" s="18"/>
      <c r="I28" s="18"/>
    </row>
    <row r="29" spans="2:9" ht="15" customHeight="1" x14ac:dyDescent="0.55000000000000004"/>
    <row r="30" spans="2:9" ht="15" customHeight="1" thickBot="1" x14ac:dyDescent="0.6">
      <c r="B30" s="3" t="s">
        <v>25</v>
      </c>
      <c r="C30" s="34" t="s">
        <v>26</v>
      </c>
      <c r="D30" s="34"/>
      <c r="E30" s="34"/>
      <c r="F30" s="34"/>
      <c r="G30" s="34"/>
    </row>
    <row r="31" spans="2:9" ht="15" customHeight="1" x14ac:dyDescent="0.55000000000000004">
      <c r="C31" s="74" t="s">
        <v>27</v>
      </c>
      <c r="D31" s="19" t="s">
        <v>28</v>
      </c>
      <c r="E31" s="66">
        <f>(SUM(E11:I12))/(SUM(E11:I13))</f>
        <v>0.75831779235278118</v>
      </c>
      <c r="F31" s="66"/>
      <c r="G31" s="66"/>
      <c r="H31" s="66"/>
      <c r="I31" s="67"/>
    </row>
    <row r="32" spans="2:9" ht="15" customHeight="1" thickBot="1" x14ac:dyDescent="0.6">
      <c r="C32" s="75"/>
      <c r="D32" s="20" t="s">
        <v>29</v>
      </c>
      <c r="E32" s="68">
        <f>E13/(SUM(E11:I13))</f>
        <v>0.24168220764721879</v>
      </c>
      <c r="F32" s="68"/>
      <c r="G32" s="68"/>
      <c r="H32" s="68"/>
      <c r="I32" s="69"/>
    </row>
    <row r="33" spans="2:9" ht="15" customHeight="1" x14ac:dyDescent="0.55000000000000004"/>
    <row r="34" spans="2:9" ht="15" customHeight="1" thickBot="1" x14ac:dyDescent="0.6">
      <c r="B34" s="3" t="s">
        <v>30</v>
      </c>
      <c r="C34" s="34" t="s">
        <v>31</v>
      </c>
      <c r="D34" s="34"/>
      <c r="E34" s="34"/>
      <c r="F34" s="34"/>
      <c r="G34" s="34"/>
      <c r="H34" s="34"/>
      <c r="I34" s="34"/>
    </row>
    <row r="35" spans="2:9" ht="70" customHeight="1" thickBot="1" x14ac:dyDescent="0.6">
      <c r="C35" s="1" t="s">
        <v>32</v>
      </c>
      <c r="D35" s="79"/>
      <c r="E35" s="80"/>
      <c r="F35" s="80"/>
      <c r="G35" s="80"/>
      <c r="H35" s="80"/>
      <c r="I35" s="8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R4.10!Print_Area</vt:lpstr>
      <vt:lpstr>R4.11!Print_Area</vt:lpstr>
      <vt:lpstr>R4.12!Print_Area</vt:lpstr>
      <vt:lpstr>R5.1!Print_Area</vt:lpstr>
      <vt:lpstr>R5.10!Print_Area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2024-07-31T09:45:27Z</dcterms:modified>
  <cp:category/>
  <cp:contentStatus/>
</cp:coreProperties>
</file>