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0" windowWidth="9660" windowHeight="8760" activeTab="0"/>
  </bookViews>
  <sheets>
    <sheet name="02.12登録日現在" sheetId="1" r:id="rId1"/>
  </sheets>
  <definedNames>
    <definedName name="HTML_CodePage" hidden="1">932</definedName>
    <definedName name="HTML_Control" hidden="1">{"'HTML変換用'!$A$3:$G$20"}</definedName>
    <definedName name="HTML_Description" hidden="1">""</definedName>
    <definedName name="HTML_Email" hidden="1">""</definedName>
    <definedName name="HTML_Header" hidden="1">"HTML変換用"</definedName>
    <definedName name="HTML_LastUpdate" hidden="1">"99/12/08"</definedName>
    <definedName name="HTML_LineAfter" hidden="1">FALSE</definedName>
    <definedName name="HTML_LineBefore" hidden="1">FALSE</definedName>
    <definedName name="HTML_Name" hidden="1">"選挙管理委員会事務局"</definedName>
    <definedName name="HTML_OBDlg2" hidden="1">TRUE</definedName>
    <definedName name="HTML_OBDlg4" hidden="1">TRUE</definedName>
    <definedName name="HTML_OS" hidden="1">0</definedName>
    <definedName name="HTML_PathFile" hidden="1">"A:\My Documents\07選挙人名簿\Excelデータ\MyHTML.htm"</definedName>
    <definedName name="HTML_Title" hidden="1">"在外選挙人名簿11-12"</definedName>
    <definedName name="_xlnm.Print_Area" localSheetId="0">'02.12登録日現在'!$A$1:$N$41</definedName>
  </definedNames>
  <calcPr calcMode="manual" fullCalcOnLoad="1"/>
</workbook>
</file>

<file path=xl/sharedStrings.xml><?xml version="1.0" encoding="utf-8"?>
<sst xmlns="http://schemas.openxmlformats.org/spreadsheetml/2006/main" count="96" uniqueCount="65">
  <si>
    <t>　第１区</t>
  </si>
  <si>
    <t>　第３区</t>
  </si>
  <si>
    <t>　　 女</t>
  </si>
  <si>
    <t>現在</t>
  </si>
  <si>
    <t>　　 計</t>
  </si>
  <si>
    <t xml:space="preserve">         B</t>
  </si>
  <si>
    <t xml:space="preserve">  第４区</t>
  </si>
  <si>
    <t xml:space="preserve">  １区・２区・３区・４区　計</t>
  </si>
  <si>
    <t xml:space="preserve">     男</t>
  </si>
  <si>
    <t>市　　　　　計</t>
  </si>
  <si>
    <t xml:space="preserve">        A</t>
  </si>
  <si>
    <t>　　　　B</t>
  </si>
  <si>
    <t>男</t>
  </si>
  <si>
    <t>女</t>
  </si>
  <si>
    <t>区　　　分</t>
  </si>
  <si>
    <t>計</t>
  </si>
  <si>
    <t>下　　松　　市</t>
  </si>
  <si>
    <t>岩　　国　　市</t>
  </si>
  <si>
    <t>柳　　井　　市</t>
  </si>
  <si>
    <t>宇　　部　　市</t>
  </si>
  <si>
    <t>３　　区　　計</t>
  </si>
  <si>
    <t>現在</t>
  </si>
  <si>
    <t>在外選挙人名簿登録者数</t>
  </si>
  <si>
    <t>増　減</t>
  </si>
  <si>
    <t xml:space="preserve">      A-B</t>
  </si>
  <si>
    <t>美　　祢　　市</t>
  </si>
  <si>
    <t>市　　　　　計</t>
  </si>
  <si>
    <t>阿 武 町</t>
  </si>
  <si>
    <t>１　　区　　計</t>
  </si>
  <si>
    <t>大島郡</t>
  </si>
  <si>
    <t>下　　関　　市</t>
  </si>
  <si>
    <t>長　　門　　市</t>
  </si>
  <si>
    <t>計</t>
  </si>
  <si>
    <t>和 木 町</t>
  </si>
  <si>
    <t>熊毛郡</t>
  </si>
  <si>
    <t>上 関 町</t>
  </si>
  <si>
    <t>４　　区　　計</t>
  </si>
  <si>
    <t>田布施町</t>
  </si>
  <si>
    <t>平 生 町</t>
  </si>
  <si>
    <t>計</t>
  </si>
  <si>
    <t>２　　区　　計</t>
  </si>
  <si>
    <t>周南市(旧熊毛町の区域)</t>
  </si>
  <si>
    <t>周防大島町</t>
  </si>
  <si>
    <t>山陽小野田市</t>
  </si>
  <si>
    <t>町　　  　　計</t>
  </si>
  <si>
    <t>玖珂郡</t>
  </si>
  <si>
    <t>阿武</t>
  </si>
  <si>
    <t>郡</t>
  </si>
  <si>
    <t>周南市（旧熊毛町を除く)</t>
  </si>
  <si>
    <t>山口市（旧阿東町を除く)</t>
  </si>
  <si>
    <t>山口市（旧阿東町の区域)</t>
  </si>
  <si>
    <t xml:space="preserve"> 対前年増減</t>
  </si>
  <si>
    <t>　第２区</t>
  </si>
  <si>
    <t>30．12登録日現在</t>
  </si>
  <si>
    <t>防　　府　　市</t>
  </si>
  <si>
    <t>市　　 　　　計</t>
  </si>
  <si>
    <t>光　　 　　　市</t>
  </si>
  <si>
    <t>萩　　　 　　市</t>
  </si>
  <si>
    <t>市　　　　 　計</t>
  </si>
  <si>
    <t>29．12登録日現在</t>
  </si>
  <si>
    <t>28．12．2現在</t>
  </si>
  <si>
    <t>02．12登録日現在</t>
  </si>
  <si>
    <t>01．12登録日現在</t>
  </si>
  <si>
    <t>令和２年１２月登録日現在</t>
  </si>
  <si>
    <t>令和元年１２月登録日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</si>
</sst>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;&quot;▲ &quot;0.00"/>
    <numFmt numFmtId="178" formatCode="[$-411]ggge&quot;年&quot;m&quot;月&quot;d&quot;日&quot;;@"/>
  </numFmts>
  <fonts count="45">
    <font>
      <sz val="12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2"/>
      <name val="明朝"/>
      <family val="1"/>
    </font>
    <font>
      <sz val="14"/>
      <name val="明朝"/>
      <family val="1"/>
    </font>
    <font>
      <sz val="12"/>
      <color indexed="8"/>
      <name val="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9"/>
      <color indexed="8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8" fillId="0" borderId="0" applyNumberFormat="0" applyFill="0" applyBorder="0" applyAlignment="0" applyProtection="0"/>
    <xf numFmtId="0" fontId="2" fillId="0" borderId="0">
      <alignment/>
      <protection/>
    </xf>
    <xf numFmtId="0" fontId="43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4" fillId="33" borderId="0" xfId="0" applyFont="1" applyFill="1" applyAlignment="1">
      <alignment/>
    </xf>
    <xf numFmtId="178" fontId="6" fillId="34" borderId="0" xfId="0" applyNumberFormat="1" applyFont="1" applyFill="1" applyBorder="1" applyAlignment="1" applyProtection="1">
      <alignment/>
      <protection locked="0"/>
    </xf>
    <xf numFmtId="0" fontId="4" fillId="33" borderId="0" xfId="0" applyFont="1" applyFill="1" applyAlignment="1" applyProtection="1">
      <alignment/>
      <protection locked="0"/>
    </xf>
    <xf numFmtId="0" fontId="5" fillId="33" borderId="0" xfId="0" applyFont="1" applyFill="1" applyAlignment="1">
      <alignment/>
    </xf>
    <xf numFmtId="37" fontId="4" fillId="33" borderId="0" xfId="0" applyNumberFormat="1" applyFont="1" applyFill="1" applyAlignment="1" applyProtection="1">
      <alignment/>
      <protection/>
    </xf>
    <xf numFmtId="37" fontId="6" fillId="34" borderId="0" xfId="0" applyNumberFormat="1" applyFont="1" applyFill="1" applyBorder="1" applyAlignment="1" applyProtection="1">
      <alignment/>
      <protection/>
    </xf>
    <xf numFmtId="0" fontId="6" fillId="34" borderId="10" xfId="0" applyFont="1" applyFill="1" applyBorder="1" applyAlignment="1">
      <alignment/>
    </xf>
    <xf numFmtId="0" fontId="6" fillId="34" borderId="11" xfId="0" applyFont="1" applyFill="1" applyBorder="1" applyAlignment="1">
      <alignment/>
    </xf>
    <xf numFmtId="0" fontId="6" fillId="34" borderId="12" xfId="0" applyFont="1" applyFill="1" applyBorder="1" applyAlignment="1">
      <alignment/>
    </xf>
    <xf numFmtId="0" fontId="6" fillId="34" borderId="12" xfId="0" applyFont="1" applyFill="1" applyBorder="1" applyAlignment="1" applyProtection="1">
      <alignment/>
      <protection/>
    </xf>
    <xf numFmtId="0" fontId="6" fillId="34" borderId="13" xfId="0" applyFont="1" applyFill="1" applyBorder="1" applyAlignment="1">
      <alignment horizontal="center"/>
    </xf>
    <xf numFmtId="0" fontId="6" fillId="34" borderId="13" xfId="0" applyFont="1" applyFill="1" applyBorder="1" applyAlignment="1" applyProtection="1">
      <alignment horizontal="center"/>
      <protection/>
    </xf>
    <xf numFmtId="0" fontId="6" fillId="34" borderId="14" xfId="0" applyFont="1" applyFill="1" applyBorder="1" applyAlignment="1">
      <alignment/>
    </xf>
    <xf numFmtId="0" fontId="6" fillId="34" borderId="15" xfId="0" applyFont="1" applyFill="1" applyBorder="1" applyAlignment="1">
      <alignment/>
    </xf>
    <xf numFmtId="0" fontId="6" fillId="34" borderId="16" xfId="0" applyFont="1" applyFill="1" applyBorder="1" applyAlignment="1">
      <alignment/>
    </xf>
    <xf numFmtId="0" fontId="6" fillId="34" borderId="16" xfId="0" applyFont="1" applyFill="1" applyBorder="1" applyAlignment="1" applyProtection="1">
      <alignment/>
      <protection/>
    </xf>
    <xf numFmtId="37" fontId="44" fillId="33" borderId="17" xfId="0" applyNumberFormat="1" applyFont="1" applyFill="1" applyBorder="1" applyAlignment="1" applyProtection="1">
      <alignment/>
      <protection locked="0"/>
    </xf>
    <xf numFmtId="37" fontId="44" fillId="34" borderId="17" xfId="0" applyNumberFormat="1" applyFont="1" applyFill="1" applyBorder="1" applyAlignment="1" applyProtection="1">
      <alignment/>
      <protection/>
    </xf>
    <xf numFmtId="37" fontId="6" fillId="34" borderId="17" xfId="0" applyNumberFormat="1" applyFont="1" applyFill="1" applyBorder="1" applyAlignment="1" applyProtection="1">
      <alignment/>
      <protection/>
    </xf>
    <xf numFmtId="37" fontId="44" fillId="33" borderId="17" xfId="0" applyNumberFormat="1" applyFont="1" applyFill="1" applyBorder="1" applyAlignment="1" applyProtection="1">
      <alignment/>
      <protection/>
    </xf>
    <xf numFmtId="37" fontId="4" fillId="33" borderId="17" xfId="0" applyNumberFormat="1" applyFont="1" applyFill="1" applyBorder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0" fontId="6" fillId="34" borderId="17" xfId="0" applyFont="1" applyFill="1" applyBorder="1" applyAlignment="1">
      <alignment horizontal="center"/>
    </xf>
    <xf numFmtId="0" fontId="0" fillId="33" borderId="16" xfId="0" applyFill="1" applyBorder="1" applyAlignment="1">
      <alignment vertical="center" textRotation="255"/>
    </xf>
    <xf numFmtId="37" fontId="44" fillId="34" borderId="17" xfId="0" applyNumberFormat="1" applyFont="1" applyFill="1" applyBorder="1" applyAlignment="1" applyProtection="1">
      <alignment/>
      <protection locked="0"/>
    </xf>
    <xf numFmtId="37" fontId="6" fillId="33" borderId="0" xfId="0" applyNumberFormat="1" applyFont="1" applyFill="1" applyBorder="1" applyAlignment="1" applyProtection="1">
      <alignment/>
      <protection locked="0"/>
    </xf>
    <xf numFmtId="0" fontId="6" fillId="34" borderId="18" xfId="0" applyFont="1" applyFill="1" applyBorder="1" applyAlignment="1" applyProtection="1">
      <alignment horizontal="center"/>
      <protection/>
    </xf>
    <xf numFmtId="0" fontId="6" fillId="34" borderId="19" xfId="0" applyFont="1" applyFill="1" applyBorder="1" applyAlignment="1" applyProtection="1">
      <alignment horizontal="center"/>
      <protection/>
    </xf>
    <xf numFmtId="37" fontId="6" fillId="34" borderId="17" xfId="0" applyNumberFormat="1" applyFont="1" applyFill="1" applyBorder="1" applyAlignment="1" applyProtection="1">
      <alignment horizontal="left"/>
      <protection/>
    </xf>
    <xf numFmtId="37" fontId="4" fillId="33" borderId="20" xfId="0" applyNumberFormat="1" applyFont="1" applyFill="1" applyBorder="1" applyAlignment="1" applyProtection="1">
      <alignment/>
      <protection/>
    </xf>
    <xf numFmtId="37" fontId="6" fillId="34" borderId="20" xfId="0" applyNumberFormat="1" applyFont="1" applyFill="1" applyBorder="1" applyAlignment="1" applyProtection="1">
      <alignment/>
      <protection/>
    </xf>
    <xf numFmtId="0" fontId="4" fillId="33" borderId="0" xfId="0" applyFont="1" applyFill="1" applyBorder="1" applyAlignment="1">
      <alignment/>
    </xf>
    <xf numFmtId="0" fontId="6" fillId="34" borderId="17" xfId="0" applyFont="1" applyFill="1" applyBorder="1" applyAlignment="1">
      <alignment horizontal="center"/>
    </xf>
    <xf numFmtId="49" fontId="6" fillId="34" borderId="12" xfId="0" applyNumberFormat="1" applyFont="1" applyFill="1" applyBorder="1" applyAlignment="1" applyProtection="1">
      <alignment horizontal="center" shrinkToFit="1"/>
      <protection/>
    </xf>
    <xf numFmtId="37" fontId="6" fillId="34" borderId="13" xfId="0" applyNumberFormat="1" applyFont="1" applyFill="1" applyBorder="1" applyAlignment="1" applyProtection="1">
      <alignment/>
      <protection/>
    </xf>
    <xf numFmtId="37" fontId="6" fillId="34" borderId="16" xfId="0" applyNumberFormat="1" applyFont="1" applyFill="1" applyBorder="1" applyAlignment="1" applyProtection="1">
      <alignment/>
      <protection/>
    </xf>
    <xf numFmtId="0" fontId="6" fillId="0" borderId="17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 vertical="center"/>
    </xf>
    <xf numFmtId="0" fontId="44" fillId="34" borderId="18" xfId="0" applyFont="1" applyFill="1" applyBorder="1" applyAlignment="1" applyProtection="1">
      <alignment horizontal="left"/>
      <protection/>
    </xf>
    <xf numFmtId="0" fontId="44" fillId="34" borderId="19" xfId="0" applyFont="1" applyFill="1" applyBorder="1" applyAlignment="1" applyProtection="1">
      <alignment horizontal="left"/>
      <protection/>
    </xf>
    <xf numFmtId="0" fontId="44" fillId="34" borderId="18" xfId="0" applyFont="1" applyFill="1" applyBorder="1" applyAlignment="1" applyProtection="1">
      <alignment horizontal="left"/>
      <protection/>
    </xf>
    <xf numFmtId="0" fontId="44" fillId="34" borderId="19" xfId="0" applyFont="1" applyFill="1" applyBorder="1" applyAlignment="1" applyProtection="1">
      <alignment horizontal="left"/>
      <protection/>
    </xf>
    <xf numFmtId="0" fontId="6" fillId="34" borderId="10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6" fillId="34" borderId="20" xfId="0" applyFont="1" applyFill="1" applyBorder="1" applyAlignment="1">
      <alignment horizontal="center" vertical="center"/>
    </xf>
    <xf numFmtId="0" fontId="6" fillId="34" borderId="21" xfId="0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 horizontal="center" vertical="center"/>
    </xf>
    <xf numFmtId="0" fontId="6" fillId="34" borderId="15" xfId="0" applyFont="1" applyFill="1" applyBorder="1" applyAlignment="1">
      <alignment horizontal="center" vertical="center"/>
    </xf>
    <xf numFmtId="0" fontId="6" fillId="34" borderId="18" xfId="0" applyFont="1" applyFill="1" applyBorder="1" applyAlignment="1">
      <alignment horizontal="center"/>
    </xf>
    <xf numFmtId="0" fontId="6" fillId="34" borderId="19" xfId="0" applyFont="1" applyFill="1" applyBorder="1" applyAlignment="1">
      <alignment horizontal="center"/>
    </xf>
    <xf numFmtId="0" fontId="6" fillId="34" borderId="12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textRotation="255" shrinkToFit="1"/>
    </xf>
    <xf numFmtId="0" fontId="6" fillId="34" borderId="13" xfId="0" applyFont="1" applyFill="1" applyBorder="1" applyAlignment="1">
      <alignment horizontal="center" vertical="center" textRotation="255" shrinkToFit="1"/>
    </xf>
    <xf numFmtId="0" fontId="6" fillId="34" borderId="16" xfId="0" applyFont="1" applyFill="1" applyBorder="1" applyAlignment="1">
      <alignment horizontal="center" vertical="center" textRotation="255" shrinkToFit="1"/>
    </xf>
    <xf numFmtId="0" fontId="6" fillId="34" borderId="20" xfId="0" applyFont="1" applyFill="1" applyBorder="1" applyAlignment="1">
      <alignment horizontal="center"/>
    </xf>
    <xf numFmtId="0" fontId="6" fillId="34" borderId="21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 shrinkToFit="1"/>
    </xf>
    <xf numFmtId="0" fontId="6" fillId="0" borderId="19" xfId="0" applyFont="1" applyFill="1" applyBorder="1" applyAlignment="1">
      <alignment horizontal="center" shrinkToFit="1"/>
    </xf>
    <xf numFmtId="0" fontId="6" fillId="34" borderId="17" xfId="0" applyFont="1" applyFill="1" applyBorder="1" applyAlignment="1">
      <alignment horizontal="center"/>
    </xf>
    <xf numFmtId="0" fontId="6" fillId="34" borderId="18" xfId="0" applyFont="1" applyFill="1" applyBorder="1" applyAlignment="1">
      <alignment horizontal="center" shrinkToFit="1"/>
    </xf>
    <xf numFmtId="0" fontId="6" fillId="34" borderId="19" xfId="0" applyFont="1" applyFill="1" applyBorder="1" applyAlignment="1">
      <alignment horizontal="center" shrinkToFit="1"/>
    </xf>
    <xf numFmtId="0" fontId="4" fillId="0" borderId="18" xfId="0" applyFont="1" applyFill="1" applyBorder="1" applyAlignment="1">
      <alignment horizontal="center" shrinkToFit="1"/>
    </xf>
    <xf numFmtId="0" fontId="4" fillId="0" borderId="19" xfId="0" applyFont="1" applyFill="1" applyBorder="1" applyAlignment="1">
      <alignment horizont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Z46"/>
  <sheetViews>
    <sheetView tabSelected="1" zoomScalePageLayoutView="0" workbookViewId="0" topLeftCell="A1">
      <selection activeCell="D22" sqref="D22"/>
    </sheetView>
  </sheetViews>
  <sheetFormatPr defaultColWidth="10.59765625" defaultRowHeight="15"/>
  <cols>
    <col min="1" max="1" width="5.59765625" style="1" customWidth="1"/>
    <col min="2" max="2" width="10.59765625" style="1" customWidth="1"/>
    <col min="3" max="5" width="11.59765625" style="1" customWidth="1"/>
    <col min="6" max="6" width="11.59765625" style="5" customWidth="1"/>
    <col min="7" max="7" width="11.59765625" style="1" customWidth="1"/>
    <col min="8" max="8" width="5.59765625" style="1" customWidth="1"/>
    <col min="9" max="9" width="10.59765625" style="1" customWidth="1"/>
    <col min="10" max="12" width="11.59765625" style="5" customWidth="1"/>
    <col min="13" max="13" width="11.8984375" style="5" customWidth="1"/>
    <col min="14" max="14" width="11.59765625" style="5" customWidth="1"/>
    <col min="15" max="16384" width="10.59765625" style="1" customWidth="1"/>
  </cols>
  <sheetData>
    <row r="1" spans="2:7" ht="17.25">
      <c r="B1" s="2" t="s">
        <v>63</v>
      </c>
      <c r="C1" s="3"/>
      <c r="E1" s="4" t="s">
        <v>22</v>
      </c>
      <c r="G1" s="5"/>
    </row>
    <row r="2" spans="2:7" ht="17.25">
      <c r="B2" s="6"/>
      <c r="E2" s="4"/>
      <c r="G2" s="5"/>
    </row>
    <row r="3" spans="1:8" ht="16.5" customHeight="1">
      <c r="A3" s="1" t="s">
        <v>0</v>
      </c>
      <c r="H3" s="1" t="s">
        <v>1</v>
      </c>
    </row>
    <row r="4" spans="1:14" ht="16.5" customHeight="1">
      <c r="A4" s="7"/>
      <c r="B4" s="8"/>
      <c r="C4" s="9"/>
      <c r="D4" s="9"/>
      <c r="E4" s="10"/>
      <c r="F4" s="34" t="s">
        <v>64</v>
      </c>
      <c r="G4" s="10"/>
      <c r="H4" s="7"/>
      <c r="I4" s="8"/>
      <c r="J4" s="9"/>
      <c r="K4" s="9"/>
      <c r="L4" s="10"/>
      <c r="M4" s="34" t="s">
        <v>64</v>
      </c>
      <c r="N4" s="10"/>
    </row>
    <row r="5" spans="1:14" ht="16.5" customHeight="1">
      <c r="A5" s="56" t="s">
        <v>14</v>
      </c>
      <c r="B5" s="57"/>
      <c r="C5" s="11" t="s">
        <v>12</v>
      </c>
      <c r="D5" s="11" t="s">
        <v>13</v>
      </c>
      <c r="E5" s="12" t="s">
        <v>15</v>
      </c>
      <c r="F5" s="35" t="s">
        <v>21</v>
      </c>
      <c r="G5" s="12" t="s">
        <v>23</v>
      </c>
      <c r="H5" s="56" t="s">
        <v>14</v>
      </c>
      <c r="I5" s="57"/>
      <c r="J5" s="11" t="s">
        <v>12</v>
      </c>
      <c r="K5" s="11" t="s">
        <v>13</v>
      </c>
      <c r="L5" s="12" t="s">
        <v>15</v>
      </c>
      <c r="M5" s="35" t="s">
        <v>3</v>
      </c>
      <c r="N5" s="12" t="s">
        <v>23</v>
      </c>
    </row>
    <row r="6" spans="1:14" ht="16.5" customHeight="1">
      <c r="A6" s="13"/>
      <c r="B6" s="14"/>
      <c r="C6" s="15"/>
      <c r="D6" s="15"/>
      <c r="E6" s="16" t="s">
        <v>10</v>
      </c>
      <c r="F6" s="36" t="s">
        <v>11</v>
      </c>
      <c r="G6" s="16" t="s">
        <v>24</v>
      </c>
      <c r="H6" s="13"/>
      <c r="I6" s="14"/>
      <c r="J6" s="15"/>
      <c r="K6" s="15"/>
      <c r="L6" s="16" t="s">
        <v>10</v>
      </c>
      <c r="M6" s="36" t="s">
        <v>5</v>
      </c>
      <c r="N6" s="16" t="s">
        <v>24</v>
      </c>
    </row>
    <row r="7" spans="1:14" ht="16.5" customHeight="1">
      <c r="A7" s="67" t="s">
        <v>49</v>
      </c>
      <c r="B7" s="68"/>
      <c r="C7" s="17">
        <v>40</v>
      </c>
      <c r="D7" s="17">
        <v>56</v>
      </c>
      <c r="E7" s="18">
        <f>SUM(C7:D7)</f>
        <v>96</v>
      </c>
      <c r="F7" s="18">
        <v>102</v>
      </c>
      <c r="G7" s="18">
        <f>+E7-F7</f>
        <v>-6</v>
      </c>
      <c r="H7" s="60" t="s">
        <v>19</v>
      </c>
      <c r="I7" s="60"/>
      <c r="J7" s="17">
        <v>33</v>
      </c>
      <c r="K7" s="17">
        <v>54</v>
      </c>
      <c r="L7" s="18">
        <f aca="true" t="shared" si="0" ref="L7:L16">SUM(J7:K7)</f>
        <v>87</v>
      </c>
      <c r="M7" s="18">
        <v>87</v>
      </c>
      <c r="N7" s="19">
        <f aca="true" t="shared" si="1" ref="N7:N16">+L7-M7</f>
        <v>0</v>
      </c>
    </row>
    <row r="8" spans="1:14" ht="16.5" customHeight="1">
      <c r="A8" s="66" t="s">
        <v>54</v>
      </c>
      <c r="B8" s="66"/>
      <c r="C8" s="17">
        <v>17</v>
      </c>
      <c r="D8" s="17">
        <v>30</v>
      </c>
      <c r="E8" s="18">
        <f>SUM(C8:D8)</f>
        <v>47</v>
      </c>
      <c r="F8" s="18">
        <v>53</v>
      </c>
      <c r="G8" s="19">
        <f>+E8-F8</f>
        <v>-6</v>
      </c>
      <c r="H8" s="69" t="s">
        <v>50</v>
      </c>
      <c r="I8" s="70"/>
      <c r="J8" s="20">
        <v>3</v>
      </c>
      <c r="K8" s="20">
        <v>11</v>
      </c>
      <c r="L8" s="18">
        <f>SUM(J8:K8)</f>
        <v>14</v>
      </c>
      <c r="M8" s="20">
        <v>14</v>
      </c>
      <c r="N8" s="21">
        <f>+L8-M8</f>
        <v>0</v>
      </c>
    </row>
    <row r="9" spans="1:14" ht="16.5" customHeight="1">
      <c r="A9" s="64" t="s">
        <v>48</v>
      </c>
      <c r="B9" s="65"/>
      <c r="C9" s="17">
        <v>41</v>
      </c>
      <c r="D9" s="17">
        <v>50</v>
      </c>
      <c r="E9" s="18">
        <f>SUM(C9:D9)</f>
        <v>91</v>
      </c>
      <c r="F9" s="18">
        <v>90</v>
      </c>
      <c r="G9" s="19">
        <f>+E9-F9</f>
        <v>1</v>
      </c>
      <c r="H9" s="60" t="s">
        <v>57</v>
      </c>
      <c r="I9" s="60"/>
      <c r="J9" s="17">
        <v>16</v>
      </c>
      <c r="K9" s="17">
        <v>22</v>
      </c>
      <c r="L9" s="18">
        <f>SUM(J9:K9)</f>
        <v>38</v>
      </c>
      <c r="M9" s="18">
        <v>40</v>
      </c>
      <c r="N9" s="19">
        <f>+L9-M9</f>
        <v>-2</v>
      </c>
    </row>
    <row r="10" spans="1:14" ht="16.5" customHeight="1">
      <c r="A10" s="66" t="s">
        <v>55</v>
      </c>
      <c r="B10" s="66"/>
      <c r="C10" s="18">
        <f>SUM(C7:C9)</f>
        <v>98</v>
      </c>
      <c r="D10" s="18">
        <f>SUM(D7:D9)</f>
        <v>136</v>
      </c>
      <c r="E10" s="18">
        <f>SUM(C10:D10)</f>
        <v>234</v>
      </c>
      <c r="F10" s="18">
        <f>SUM(F7:F9)</f>
        <v>245</v>
      </c>
      <c r="G10" s="19">
        <f>+E10-F10</f>
        <v>-11</v>
      </c>
      <c r="H10" s="60" t="s">
        <v>25</v>
      </c>
      <c r="I10" s="60"/>
      <c r="J10" s="17">
        <v>9</v>
      </c>
      <c r="K10" s="17">
        <v>8</v>
      </c>
      <c r="L10" s="18">
        <f>SUM(J10:K10)</f>
        <v>17</v>
      </c>
      <c r="M10" s="18">
        <v>16</v>
      </c>
      <c r="N10" s="19">
        <f>+L10-M10</f>
        <v>1</v>
      </c>
    </row>
    <row r="11" spans="1:14" ht="16.5" customHeight="1">
      <c r="A11" s="66" t="s">
        <v>28</v>
      </c>
      <c r="B11" s="66"/>
      <c r="C11" s="18">
        <f>+C10</f>
        <v>98</v>
      </c>
      <c r="D11" s="18">
        <f>+D10</f>
        <v>136</v>
      </c>
      <c r="E11" s="18">
        <f>SUM(C11:D11)</f>
        <v>234</v>
      </c>
      <c r="F11" s="18">
        <f>SUM(F10)</f>
        <v>245</v>
      </c>
      <c r="G11" s="19">
        <f>+E11-F11</f>
        <v>-11</v>
      </c>
      <c r="H11" s="61" t="s">
        <v>43</v>
      </c>
      <c r="I11" s="62"/>
      <c r="J11" s="17">
        <v>15</v>
      </c>
      <c r="K11" s="17">
        <v>24</v>
      </c>
      <c r="L11" s="18">
        <f>SUM(J11:K11)</f>
        <v>39</v>
      </c>
      <c r="M11" s="18">
        <v>41</v>
      </c>
      <c r="N11" s="19">
        <f>+L11-M11</f>
        <v>-2</v>
      </c>
    </row>
    <row r="12" spans="5:14" ht="16.5" customHeight="1">
      <c r="E12" s="22"/>
      <c r="G12" s="22"/>
      <c r="H12" s="60" t="s">
        <v>26</v>
      </c>
      <c r="I12" s="60"/>
      <c r="J12" s="18">
        <f>SUM(J7:J11)</f>
        <v>76</v>
      </c>
      <c r="K12" s="18">
        <f>SUM(K7:K11)</f>
        <v>119</v>
      </c>
      <c r="L12" s="18">
        <f t="shared" si="0"/>
        <v>195</v>
      </c>
      <c r="M12" s="18">
        <f>SUM(M7:M11)</f>
        <v>198</v>
      </c>
      <c r="N12" s="19">
        <f t="shared" si="1"/>
        <v>-3</v>
      </c>
    </row>
    <row r="13" spans="8:14" ht="16.5" customHeight="1">
      <c r="H13" s="38" t="s">
        <v>46</v>
      </c>
      <c r="I13" s="37" t="s">
        <v>27</v>
      </c>
      <c r="J13" s="17">
        <v>5</v>
      </c>
      <c r="K13" s="17">
        <v>3</v>
      </c>
      <c r="L13" s="18">
        <f t="shared" si="0"/>
        <v>8</v>
      </c>
      <c r="M13" s="18">
        <v>9</v>
      </c>
      <c r="N13" s="19">
        <f t="shared" si="1"/>
        <v>-1</v>
      </c>
    </row>
    <row r="14" spans="1:14" ht="16.5" customHeight="1">
      <c r="A14" s="1" t="s">
        <v>52</v>
      </c>
      <c r="E14" s="22"/>
      <c r="G14" s="22"/>
      <c r="H14" s="24" t="s">
        <v>47</v>
      </c>
      <c r="I14" s="33" t="s">
        <v>15</v>
      </c>
      <c r="J14" s="18">
        <f>SUM(J13:J13)</f>
        <v>5</v>
      </c>
      <c r="K14" s="18">
        <f>SUM(K13:K13)</f>
        <v>3</v>
      </c>
      <c r="L14" s="18">
        <f t="shared" si="0"/>
        <v>8</v>
      </c>
      <c r="M14" s="18">
        <f>SUM(M13)</f>
        <v>9</v>
      </c>
      <c r="N14" s="19">
        <f t="shared" si="1"/>
        <v>-1</v>
      </c>
    </row>
    <row r="15" spans="1:14" ht="16.5" customHeight="1">
      <c r="A15" s="43" t="s">
        <v>14</v>
      </c>
      <c r="B15" s="44"/>
      <c r="C15" s="9"/>
      <c r="D15" s="9"/>
      <c r="E15" s="10"/>
      <c r="F15" s="34" t="s">
        <v>64</v>
      </c>
      <c r="G15" s="10"/>
      <c r="H15" s="49" t="s">
        <v>44</v>
      </c>
      <c r="I15" s="50"/>
      <c r="J15" s="18">
        <f>J14</f>
        <v>5</v>
      </c>
      <c r="K15" s="18">
        <f>K14</f>
        <v>3</v>
      </c>
      <c r="L15" s="18">
        <f t="shared" si="0"/>
        <v>8</v>
      </c>
      <c r="M15" s="18">
        <f>SUM(M14)</f>
        <v>9</v>
      </c>
      <c r="N15" s="19">
        <f t="shared" si="1"/>
        <v>-1</v>
      </c>
    </row>
    <row r="16" spans="1:14" ht="16.5" customHeight="1">
      <c r="A16" s="45"/>
      <c r="B16" s="46"/>
      <c r="C16" s="11" t="s">
        <v>12</v>
      </c>
      <c r="D16" s="11" t="s">
        <v>13</v>
      </c>
      <c r="E16" s="12" t="s">
        <v>15</v>
      </c>
      <c r="F16" s="35" t="s">
        <v>21</v>
      </c>
      <c r="G16" s="12" t="s">
        <v>23</v>
      </c>
      <c r="H16" s="49" t="s">
        <v>20</v>
      </c>
      <c r="I16" s="50"/>
      <c r="J16" s="18">
        <f>+J12+J15</f>
        <v>81</v>
      </c>
      <c r="K16" s="18">
        <f>+K12+K15</f>
        <v>122</v>
      </c>
      <c r="L16" s="18">
        <f t="shared" si="0"/>
        <v>203</v>
      </c>
      <c r="M16" s="18">
        <f>SUM(M15,M12)</f>
        <v>207</v>
      </c>
      <c r="N16" s="19">
        <f t="shared" si="1"/>
        <v>-4</v>
      </c>
    </row>
    <row r="17" spans="1:7" ht="16.5" customHeight="1">
      <c r="A17" s="47"/>
      <c r="B17" s="48"/>
      <c r="C17" s="15"/>
      <c r="D17" s="15"/>
      <c r="E17" s="16" t="s">
        <v>10</v>
      </c>
      <c r="F17" s="36" t="s">
        <v>11</v>
      </c>
      <c r="G17" s="16" t="s">
        <v>24</v>
      </c>
    </row>
    <row r="18" spans="1:14" ht="16.5" customHeight="1">
      <c r="A18" s="49" t="s">
        <v>16</v>
      </c>
      <c r="B18" s="50"/>
      <c r="C18" s="25">
        <v>9</v>
      </c>
      <c r="D18" s="25">
        <v>12</v>
      </c>
      <c r="E18" s="18">
        <f aca="true" t="shared" si="2" ref="E18:E33">SUM(C18:D18)</f>
        <v>21</v>
      </c>
      <c r="F18" s="18">
        <v>22</v>
      </c>
      <c r="G18" s="19">
        <f aca="true" t="shared" si="3" ref="G18:G33">+E18-F18</f>
        <v>-1</v>
      </c>
      <c r="H18" s="63"/>
      <c r="I18" s="63"/>
      <c r="J18" s="26"/>
      <c r="K18" s="26"/>
      <c r="L18" s="6"/>
      <c r="M18" s="6"/>
      <c r="N18" s="6"/>
    </row>
    <row r="19" spans="1:8" ht="16.5" customHeight="1">
      <c r="A19" s="49" t="s">
        <v>17</v>
      </c>
      <c r="B19" s="50"/>
      <c r="C19" s="17">
        <v>48</v>
      </c>
      <c r="D19" s="17">
        <v>119</v>
      </c>
      <c r="E19" s="18">
        <f t="shared" si="2"/>
        <v>167</v>
      </c>
      <c r="F19" s="18">
        <v>171</v>
      </c>
      <c r="G19" s="19">
        <f t="shared" si="3"/>
        <v>-4</v>
      </c>
      <c r="H19" s="1" t="s">
        <v>6</v>
      </c>
    </row>
    <row r="20" spans="1:14" ht="16.5" customHeight="1">
      <c r="A20" s="49" t="s">
        <v>56</v>
      </c>
      <c r="B20" s="50"/>
      <c r="C20" s="17">
        <v>7</v>
      </c>
      <c r="D20" s="17">
        <v>18</v>
      </c>
      <c r="E20" s="18">
        <f t="shared" si="2"/>
        <v>25</v>
      </c>
      <c r="F20" s="18">
        <v>25</v>
      </c>
      <c r="G20" s="19">
        <f t="shared" si="3"/>
        <v>0</v>
      </c>
      <c r="H20" s="7"/>
      <c r="I20" s="8"/>
      <c r="J20" s="9"/>
      <c r="K20" s="9"/>
      <c r="L20" s="10"/>
      <c r="M20" s="34" t="s">
        <v>64</v>
      </c>
      <c r="N20" s="10"/>
    </row>
    <row r="21" spans="1:14" ht="16.5" customHeight="1">
      <c r="A21" s="49" t="s">
        <v>18</v>
      </c>
      <c r="B21" s="50"/>
      <c r="C21" s="17">
        <v>9</v>
      </c>
      <c r="D21" s="17">
        <v>15</v>
      </c>
      <c r="E21" s="18">
        <f t="shared" si="2"/>
        <v>24</v>
      </c>
      <c r="F21" s="18">
        <v>24</v>
      </c>
      <c r="G21" s="19">
        <f t="shared" si="3"/>
        <v>0</v>
      </c>
      <c r="H21" s="56" t="s">
        <v>14</v>
      </c>
      <c r="I21" s="57"/>
      <c r="J21" s="11" t="s">
        <v>12</v>
      </c>
      <c r="K21" s="11" t="s">
        <v>13</v>
      </c>
      <c r="L21" s="12" t="s">
        <v>15</v>
      </c>
      <c r="M21" s="35" t="s">
        <v>3</v>
      </c>
      <c r="N21" s="12" t="s">
        <v>23</v>
      </c>
    </row>
    <row r="22" spans="1:14" ht="16.5" customHeight="1">
      <c r="A22" s="58" t="s">
        <v>41</v>
      </c>
      <c r="B22" s="59"/>
      <c r="C22" s="17">
        <v>4</v>
      </c>
      <c r="D22" s="17">
        <v>2</v>
      </c>
      <c r="E22" s="18">
        <f t="shared" si="2"/>
        <v>6</v>
      </c>
      <c r="F22" s="18">
        <v>6</v>
      </c>
      <c r="G22" s="19">
        <f t="shared" si="3"/>
        <v>0</v>
      </c>
      <c r="H22" s="13"/>
      <c r="I22" s="14"/>
      <c r="J22" s="15"/>
      <c r="K22" s="15"/>
      <c r="L22" s="16" t="s">
        <v>10</v>
      </c>
      <c r="M22" s="36" t="s">
        <v>5</v>
      </c>
      <c r="N22" s="16" t="s">
        <v>24</v>
      </c>
    </row>
    <row r="23" spans="1:14" ht="16.5" customHeight="1">
      <c r="A23" s="23" t="s">
        <v>9</v>
      </c>
      <c r="B23" s="23"/>
      <c r="C23" s="18">
        <f>SUM(C18:C22)</f>
        <v>77</v>
      </c>
      <c r="D23" s="18">
        <f>SUM(D18:D22)</f>
        <v>166</v>
      </c>
      <c r="E23" s="18">
        <f t="shared" si="2"/>
        <v>243</v>
      </c>
      <c r="F23" s="18">
        <f>SUM(F18:F22)</f>
        <v>248</v>
      </c>
      <c r="G23" s="19">
        <f t="shared" si="3"/>
        <v>-5</v>
      </c>
      <c r="H23" s="49" t="s">
        <v>30</v>
      </c>
      <c r="I23" s="50"/>
      <c r="J23" s="17">
        <v>63</v>
      </c>
      <c r="K23" s="17">
        <v>88</v>
      </c>
      <c r="L23" s="18">
        <f>SUM(J23:K23)</f>
        <v>151</v>
      </c>
      <c r="M23" s="18">
        <v>155</v>
      </c>
      <c r="N23" s="19">
        <f>+L23-M23</f>
        <v>-4</v>
      </c>
    </row>
    <row r="24" spans="1:14" ht="16.5" customHeight="1">
      <c r="A24" s="51" t="s">
        <v>29</v>
      </c>
      <c r="B24" s="33" t="s">
        <v>42</v>
      </c>
      <c r="C24" s="17">
        <v>13</v>
      </c>
      <c r="D24" s="17">
        <v>13</v>
      </c>
      <c r="E24" s="18">
        <f t="shared" si="2"/>
        <v>26</v>
      </c>
      <c r="F24" s="18">
        <v>25</v>
      </c>
      <c r="G24" s="19">
        <f t="shared" si="3"/>
        <v>1</v>
      </c>
      <c r="H24" s="49" t="s">
        <v>31</v>
      </c>
      <c r="I24" s="50"/>
      <c r="J24" s="17">
        <v>11</v>
      </c>
      <c r="K24" s="17">
        <v>23</v>
      </c>
      <c r="L24" s="18">
        <f>SUM(J24:K24)</f>
        <v>34</v>
      </c>
      <c r="M24" s="18">
        <v>33</v>
      </c>
      <c r="N24" s="19">
        <f>+L24-M24</f>
        <v>1</v>
      </c>
    </row>
    <row r="25" spans="1:14" ht="16.5" customHeight="1">
      <c r="A25" s="52"/>
      <c r="B25" s="33" t="s">
        <v>32</v>
      </c>
      <c r="C25" s="18">
        <f>+C24</f>
        <v>13</v>
      </c>
      <c r="D25" s="18">
        <f>+D24</f>
        <v>13</v>
      </c>
      <c r="E25" s="18">
        <f t="shared" si="2"/>
        <v>26</v>
      </c>
      <c r="F25" s="18">
        <f>SUM(F24)</f>
        <v>25</v>
      </c>
      <c r="G25" s="19">
        <f t="shared" si="3"/>
        <v>1</v>
      </c>
      <c r="H25" s="49" t="s">
        <v>58</v>
      </c>
      <c r="I25" s="50"/>
      <c r="J25" s="18">
        <f>SUM(J23:J24)</f>
        <v>74</v>
      </c>
      <c r="K25" s="18">
        <f>SUM(K23:K24)</f>
        <v>111</v>
      </c>
      <c r="L25" s="18">
        <f>SUM(J25:K25)</f>
        <v>185</v>
      </c>
      <c r="M25" s="18">
        <f>SUM(M23:M24)</f>
        <v>188</v>
      </c>
      <c r="N25" s="19">
        <f>+L25-M25</f>
        <v>-3</v>
      </c>
    </row>
    <row r="26" spans="1:14" ht="16.5" customHeight="1">
      <c r="A26" s="51" t="s">
        <v>45</v>
      </c>
      <c r="B26" s="33" t="s">
        <v>33</v>
      </c>
      <c r="C26" s="17">
        <v>3</v>
      </c>
      <c r="D26" s="17">
        <v>8</v>
      </c>
      <c r="E26" s="18">
        <f t="shared" si="2"/>
        <v>11</v>
      </c>
      <c r="F26" s="18">
        <v>11</v>
      </c>
      <c r="G26" s="19">
        <f t="shared" si="3"/>
        <v>0</v>
      </c>
      <c r="H26" s="49" t="s">
        <v>36</v>
      </c>
      <c r="I26" s="50"/>
      <c r="J26" s="18">
        <f>+J25</f>
        <v>74</v>
      </c>
      <c r="K26" s="18">
        <f>+K25</f>
        <v>111</v>
      </c>
      <c r="L26" s="18">
        <f>SUM(J26:K26)</f>
        <v>185</v>
      </c>
      <c r="M26" s="18">
        <f>SUM(M25)</f>
        <v>188</v>
      </c>
      <c r="N26" s="19">
        <f>+L26-M26</f>
        <v>-3</v>
      </c>
    </row>
    <row r="27" spans="1:7" ht="16.5" customHeight="1">
      <c r="A27" s="52"/>
      <c r="B27" s="33" t="s">
        <v>32</v>
      </c>
      <c r="C27" s="18">
        <f>+C26</f>
        <v>3</v>
      </c>
      <c r="D27" s="18">
        <f>+D26</f>
        <v>8</v>
      </c>
      <c r="E27" s="18">
        <f t="shared" si="2"/>
        <v>11</v>
      </c>
      <c r="F27" s="18">
        <f>SUM(F26)</f>
        <v>11</v>
      </c>
      <c r="G27" s="19">
        <f t="shared" si="3"/>
        <v>0</v>
      </c>
    </row>
    <row r="28" spans="1:7" ht="16.5" customHeight="1">
      <c r="A28" s="53" t="s">
        <v>34</v>
      </c>
      <c r="B28" s="33" t="s">
        <v>35</v>
      </c>
      <c r="C28" s="17">
        <v>1</v>
      </c>
      <c r="D28" s="17">
        <v>4</v>
      </c>
      <c r="E28" s="18">
        <f t="shared" si="2"/>
        <v>5</v>
      </c>
      <c r="F28" s="18">
        <v>5</v>
      </c>
      <c r="G28" s="19">
        <f t="shared" si="3"/>
        <v>0</v>
      </c>
    </row>
    <row r="29" spans="1:7" ht="16.5" customHeight="1">
      <c r="A29" s="54"/>
      <c r="B29" s="33" t="s">
        <v>37</v>
      </c>
      <c r="C29" s="17">
        <v>7</v>
      </c>
      <c r="D29" s="17">
        <v>13</v>
      </c>
      <c r="E29" s="18">
        <f t="shared" si="2"/>
        <v>20</v>
      </c>
      <c r="F29" s="18">
        <v>20</v>
      </c>
      <c r="G29" s="19">
        <f t="shared" si="3"/>
        <v>0</v>
      </c>
    </row>
    <row r="30" spans="1:9" ht="16.5" customHeight="1">
      <c r="A30" s="54"/>
      <c r="B30" s="33" t="s">
        <v>38</v>
      </c>
      <c r="C30" s="20">
        <v>5</v>
      </c>
      <c r="D30" s="20">
        <v>10</v>
      </c>
      <c r="E30" s="18">
        <f t="shared" si="2"/>
        <v>15</v>
      </c>
      <c r="F30" s="18">
        <v>15</v>
      </c>
      <c r="G30" s="19">
        <f t="shared" si="3"/>
        <v>0</v>
      </c>
      <c r="H30" s="22" t="s">
        <v>7</v>
      </c>
      <c r="I30" s="22"/>
    </row>
    <row r="31" spans="1:14" ht="16.5" customHeight="1">
      <c r="A31" s="55"/>
      <c r="B31" s="33" t="s">
        <v>39</v>
      </c>
      <c r="C31" s="18">
        <f>SUM(C28:C30)</f>
        <v>13</v>
      </c>
      <c r="D31" s="18">
        <f>SUM(D28:D30)</f>
        <v>27</v>
      </c>
      <c r="E31" s="18">
        <f t="shared" si="2"/>
        <v>40</v>
      </c>
      <c r="F31" s="18">
        <f>SUM(F28:F30)</f>
        <v>40</v>
      </c>
      <c r="G31" s="19">
        <f t="shared" si="3"/>
        <v>0</v>
      </c>
      <c r="H31" s="27"/>
      <c r="I31" s="28"/>
      <c r="J31" s="19" t="s">
        <v>8</v>
      </c>
      <c r="K31" s="19" t="s">
        <v>2</v>
      </c>
      <c r="L31" s="19" t="s">
        <v>4</v>
      </c>
      <c r="M31" s="29" t="s">
        <v>51</v>
      </c>
      <c r="N31" s="30"/>
    </row>
    <row r="32" spans="1:14" ht="16.5" customHeight="1">
      <c r="A32" s="49" t="s">
        <v>44</v>
      </c>
      <c r="B32" s="50"/>
      <c r="C32" s="18">
        <f>+C25+C27+C31</f>
        <v>29</v>
      </c>
      <c r="D32" s="18">
        <f>+D25+D27+D31</f>
        <v>48</v>
      </c>
      <c r="E32" s="18">
        <f t="shared" si="2"/>
        <v>77</v>
      </c>
      <c r="F32" s="18">
        <f>SUM(F31,F27,F25)</f>
        <v>76</v>
      </c>
      <c r="G32" s="19">
        <f t="shared" si="3"/>
        <v>1</v>
      </c>
      <c r="H32" s="41" t="s">
        <v>61</v>
      </c>
      <c r="I32" s="42"/>
      <c r="J32" s="19">
        <f>C11+C33+J16+J26</f>
        <v>359</v>
      </c>
      <c r="K32" s="19">
        <f>D11+D33+K16+K26</f>
        <v>583</v>
      </c>
      <c r="L32" s="18">
        <f>SUM(J32:K32)</f>
        <v>942</v>
      </c>
      <c r="M32" s="18">
        <f>+L32-L33</f>
        <v>-22</v>
      </c>
      <c r="N32" s="31"/>
    </row>
    <row r="33" spans="1:14" ht="16.5" customHeight="1">
      <c r="A33" s="49" t="s">
        <v>40</v>
      </c>
      <c r="B33" s="50"/>
      <c r="C33" s="18">
        <f>+C23+C32</f>
        <v>106</v>
      </c>
      <c r="D33" s="18">
        <f>+D23+D32</f>
        <v>214</v>
      </c>
      <c r="E33" s="18">
        <f t="shared" si="2"/>
        <v>320</v>
      </c>
      <c r="F33" s="18">
        <f>SUM(F32,F23)</f>
        <v>324</v>
      </c>
      <c r="G33" s="19">
        <f t="shared" si="3"/>
        <v>-4</v>
      </c>
      <c r="H33" s="41" t="s">
        <v>62</v>
      </c>
      <c r="I33" s="42"/>
      <c r="J33" s="18">
        <v>370</v>
      </c>
      <c r="K33" s="18">
        <v>594</v>
      </c>
      <c r="L33" s="18">
        <f>SUM(J33:K33)</f>
        <v>964</v>
      </c>
      <c r="M33" s="18">
        <f>+L33-L34</f>
        <v>-17</v>
      </c>
      <c r="N33" s="31"/>
    </row>
    <row r="34" spans="8:14" ht="16.5" customHeight="1">
      <c r="H34" s="41" t="s">
        <v>53</v>
      </c>
      <c r="I34" s="42"/>
      <c r="J34" s="18">
        <v>379</v>
      </c>
      <c r="K34" s="18">
        <v>602</v>
      </c>
      <c r="L34" s="18">
        <f>SUM(J34:K34)</f>
        <v>981</v>
      </c>
      <c r="M34" s="19">
        <f>+L34-L35</f>
        <v>-17</v>
      </c>
      <c r="N34" s="31"/>
    </row>
    <row r="35" spans="8:26" ht="16.5" customHeight="1">
      <c r="H35" s="41" t="s">
        <v>59</v>
      </c>
      <c r="I35" s="42"/>
      <c r="J35" s="18">
        <v>390</v>
      </c>
      <c r="K35" s="18">
        <v>608</v>
      </c>
      <c r="L35" s="18">
        <f>SUM(J35:K35)</f>
        <v>998</v>
      </c>
      <c r="M35" s="19">
        <f>+L35-L36</f>
        <v>-15</v>
      </c>
      <c r="N35" s="31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</row>
    <row r="36" spans="8:26" ht="16.5" customHeight="1">
      <c r="H36" s="39" t="s">
        <v>60</v>
      </c>
      <c r="I36" s="40"/>
      <c r="J36" s="18">
        <v>397</v>
      </c>
      <c r="K36" s="18">
        <v>616</v>
      </c>
      <c r="L36" s="18">
        <f>SUM(J36:K36)</f>
        <v>1013</v>
      </c>
      <c r="M36" s="19"/>
      <c r="N36" s="31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</row>
    <row r="37" spans="15:26" ht="16.5" customHeight="1"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</row>
    <row r="38" spans="15:26" ht="16.5" customHeight="1"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</row>
    <row r="39" ht="16.5" customHeight="1">
      <c r="N39" s="22"/>
    </row>
    <row r="40" ht="16.5" customHeight="1">
      <c r="N40" s="22"/>
    </row>
    <row r="41" ht="14.25">
      <c r="N41" s="1"/>
    </row>
    <row r="42" ht="14.25">
      <c r="N42" s="1"/>
    </row>
    <row r="43" ht="14.25">
      <c r="N43" s="1"/>
    </row>
    <row r="44" ht="14.25">
      <c r="N44" s="1"/>
    </row>
    <row r="45" ht="14.25">
      <c r="N45" s="1"/>
    </row>
    <row r="46" ht="14.25">
      <c r="N46" s="1"/>
    </row>
  </sheetData>
  <sheetProtection/>
  <mergeCells count="36">
    <mergeCell ref="A9:B9"/>
    <mergeCell ref="A10:B10"/>
    <mergeCell ref="A11:B11"/>
    <mergeCell ref="H12:I12"/>
    <mergeCell ref="A5:B5"/>
    <mergeCell ref="A7:B7"/>
    <mergeCell ref="A8:B8"/>
    <mergeCell ref="H5:I5"/>
    <mergeCell ref="H7:I7"/>
    <mergeCell ref="H8:I8"/>
    <mergeCell ref="H34:I34"/>
    <mergeCell ref="H32:I32"/>
    <mergeCell ref="H9:I9"/>
    <mergeCell ref="H10:I10"/>
    <mergeCell ref="H16:I16"/>
    <mergeCell ref="H24:I24"/>
    <mergeCell ref="H25:I25"/>
    <mergeCell ref="H11:I11"/>
    <mergeCell ref="H18:I18"/>
    <mergeCell ref="A33:B33"/>
    <mergeCell ref="A32:B32"/>
    <mergeCell ref="H33:I33"/>
    <mergeCell ref="A19:B19"/>
    <mergeCell ref="A18:B18"/>
    <mergeCell ref="A20:B20"/>
    <mergeCell ref="A22:B22"/>
    <mergeCell ref="H35:I35"/>
    <mergeCell ref="A15:B17"/>
    <mergeCell ref="A21:B21"/>
    <mergeCell ref="A24:A25"/>
    <mergeCell ref="A26:A27"/>
    <mergeCell ref="A28:A31"/>
    <mergeCell ref="H23:I23"/>
    <mergeCell ref="H26:I26"/>
    <mergeCell ref="H21:I21"/>
    <mergeCell ref="H15:I15"/>
  </mergeCells>
  <printOptions horizontalCentered="1"/>
  <pageMargins left="0.7874015748031497" right="0.5905511811023623" top="0.5905511811023623" bottom="0.1968503937007874" header="0.5118110236220472" footer="0.5118110236220472"/>
  <pageSetup horizontalDpi="600" verticalDpi="600" orientation="portrait" paperSize="9" scale="105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選挙管理委員会事務局</dc:creator>
  <cp:keywords/>
  <dc:description/>
  <cp:lastModifiedBy>篠原　弘樹</cp:lastModifiedBy>
  <cp:lastPrinted>2019-12-05T05:50:05Z</cp:lastPrinted>
  <dcterms:created xsi:type="dcterms:W3CDTF">1999-05-18T02:19:33Z</dcterms:created>
  <dcterms:modified xsi:type="dcterms:W3CDTF">2020-12-02T07:03:25Z</dcterms:modified>
  <cp:category/>
  <cp:version/>
  <cp:contentType/>
  <cp:contentStatus/>
</cp:coreProperties>
</file>