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2105" activeTab="0"/>
  </bookViews>
  <sheets>
    <sheet name="159" sheetId="1" r:id="rId1"/>
  </sheets>
  <definedNames>
    <definedName name="_xlnm.Print_Area" localSheetId="0">'159'!$A$1:$Z$70</definedName>
  </definedNames>
  <calcPr fullCalcOnLoad="1"/>
</workbook>
</file>

<file path=xl/sharedStrings.xml><?xml version="1.0" encoding="utf-8"?>
<sst xmlns="http://schemas.openxmlformats.org/spreadsheetml/2006/main" count="498" uniqueCount="82">
  <si>
    <t>１５９　　県普通会計歳出，財源及び性質別内訳　</t>
  </si>
  <si>
    <t>（単位　1000円）</t>
  </si>
  <si>
    <t>県財政課</t>
  </si>
  <si>
    <t>財       　   源    　      別      　    内       　   訳</t>
  </si>
  <si>
    <t>性　                    質       　             別         　           内    　                訳</t>
  </si>
  <si>
    <t>年        度</t>
  </si>
  <si>
    <t>国    庫</t>
  </si>
  <si>
    <t>使 用 料</t>
  </si>
  <si>
    <t>分 担 金</t>
  </si>
  <si>
    <t>維    持</t>
  </si>
  <si>
    <t>普通建設</t>
  </si>
  <si>
    <t>災害復旧</t>
  </si>
  <si>
    <t>失業対策</t>
  </si>
  <si>
    <t>投 資 及</t>
  </si>
  <si>
    <t>費        目</t>
  </si>
  <si>
    <t>総    額</t>
  </si>
  <si>
    <t>負 担 金</t>
  </si>
  <si>
    <t>財産収入</t>
  </si>
  <si>
    <t>繰 入 金</t>
  </si>
  <si>
    <t>諸 収 入</t>
  </si>
  <si>
    <t>繰 越 金</t>
  </si>
  <si>
    <t>地 方 債</t>
  </si>
  <si>
    <t>一般財源等</t>
  </si>
  <si>
    <t>人 件 費</t>
  </si>
  <si>
    <t>物 件 費</t>
  </si>
  <si>
    <t>扶 助 費</t>
  </si>
  <si>
    <t>補助費等</t>
  </si>
  <si>
    <t>公 債 費</t>
  </si>
  <si>
    <t>積 立 金</t>
  </si>
  <si>
    <t>貸 付 金</t>
  </si>
  <si>
    <t>繰 出 金</t>
  </si>
  <si>
    <t>支 出 金</t>
  </si>
  <si>
    <t>手 数 料</t>
  </si>
  <si>
    <t>寄 付 金</t>
  </si>
  <si>
    <t>補 修 費</t>
  </si>
  <si>
    <t>事 業 費</t>
  </si>
  <si>
    <t>び出資金</t>
  </si>
  <si>
    <t>平成</t>
  </si>
  <si>
    <t>年度</t>
  </si>
  <si>
    <t>-</t>
  </si>
  <si>
    <t xml:space="preserve">  議    会    費</t>
  </si>
  <si>
    <t xml:space="preserve">  総    務    費</t>
  </si>
  <si>
    <t xml:space="preserve"> </t>
  </si>
  <si>
    <t xml:space="preserve">  民    生    費</t>
  </si>
  <si>
    <t xml:space="preserve">    社 会 福 祉 費</t>
  </si>
  <si>
    <t xml:space="preserve">    老 人 福 祉 費</t>
  </si>
  <si>
    <t xml:space="preserve">    児 童 福 祉 費</t>
  </si>
  <si>
    <t xml:space="preserve">    生 活 保 護 費</t>
  </si>
  <si>
    <t xml:space="preserve">    災 害 救 助 費</t>
  </si>
  <si>
    <t xml:space="preserve">  衛    生    費</t>
  </si>
  <si>
    <r>
      <t>(内)</t>
    </r>
    <r>
      <rPr>
        <sz val="11"/>
        <rFont val="ＭＳ Ｐ明朝"/>
        <family val="1"/>
      </rPr>
      <t>公 衆 衛 生 費</t>
    </r>
  </si>
  <si>
    <t xml:space="preserve">    環 境 衛 生 費</t>
  </si>
  <si>
    <t xml:space="preserve">    保  健  所  費</t>
  </si>
  <si>
    <t xml:space="preserve">  労    働    費</t>
  </si>
  <si>
    <r>
      <t xml:space="preserve">(内) </t>
    </r>
    <r>
      <rPr>
        <sz val="11"/>
        <rFont val="ＭＳ Ｐ明朝"/>
        <family val="1"/>
      </rPr>
      <t>労    政    費</t>
    </r>
  </si>
  <si>
    <t xml:space="preserve">    職 業 訓 練 費</t>
  </si>
  <si>
    <t xml:space="preserve">    失 業 対 策 費</t>
  </si>
  <si>
    <t xml:space="preserve"> 農 林 水 産 業 費</t>
  </si>
  <si>
    <t xml:space="preserve">    農    業    費</t>
  </si>
  <si>
    <t xml:space="preserve">    畜  産  業  費</t>
  </si>
  <si>
    <t xml:space="preserve">    農    地    費</t>
  </si>
  <si>
    <t xml:space="preserve">    林    業    費</t>
  </si>
  <si>
    <t xml:space="preserve">    水  産  業  費</t>
  </si>
  <si>
    <t xml:space="preserve">  商    工    費</t>
  </si>
  <si>
    <t xml:space="preserve">    商    業    費</t>
  </si>
  <si>
    <t xml:space="preserve">    工  鉱　業  費</t>
  </si>
  <si>
    <t xml:space="preserve">    観    光    費</t>
  </si>
  <si>
    <t xml:space="preserve">  土    木    費</t>
  </si>
  <si>
    <r>
      <t>(内)</t>
    </r>
    <r>
      <rPr>
        <sz val="11"/>
        <rFont val="ＭＳ Ｐ明朝"/>
        <family val="1"/>
      </rPr>
      <t>道路橋梁費</t>
    </r>
  </si>
  <si>
    <t xml:space="preserve">    河 川 海 岸 費</t>
  </si>
  <si>
    <t xml:space="preserve">    港    湾    費</t>
  </si>
  <si>
    <t xml:space="preserve">    都 市 計 画 費</t>
  </si>
  <si>
    <t xml:space="preserve">    住    宅    費</t>
  </si>
  <si>
    <t xml:space="preserve">  警    察    費</t>
  </si>
  <si>
    <t xml:space="preserve">  教    育    費</t>
  </si>
  <si>
    <r>
      <t>(内)</t>
    </r>
    <r>
      <rPr>
        <sz val="11"/>
        <rFont val="ＭＳ Ｐ明朝"/>
        <family val="1"/>
      </rPr>
      <t>教 育 総 務 費</t>
    </r>
  </si>
  <si>
    <t xml:space="preserve">    小  学  校  費</t>
  </si>
  <si>
    <t xml:space="preserve">    中  学  校  費</t>
  </si>
  <si>
    <t xml:space="preserve">    高 等 学 校 費</t>
  </si>
  <si>
    <t xml:space="preserve">  災 害 復 旧 費</t>
  </si>
  <si>
    <t xml:space="preserve">  公    債    費</t>
  </si>
  <si>
    <t xml:space="preserve">  そ    の    他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</si>
</sst>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9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 style="thin"/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49" fontId="4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3" fontId="2" fillId="0" borderId="0" xfId="0" applyNumberFormat="1" applyFont="1" applyAlignment="1">
      <alignment horizontal="right"/>
    </xf>
    <xf numFmtId="0" fontId="2" fillId="34" borderId="10" xfId="0" applyFont="1" applyFill="1" applyBorder="1" applyAlignment="1">
      <alignment vertical="center"/>
    </xf>
    <xf numFmtId="3" fontId="2" fillId="34" borderId="11" xfId="0" applyNumberFormat="1" applyFont="1" applyFill="1" applyBorder="1" applyAlignment="1">
      <alignment/>
    </xf>
    <xf numFmtId="3" fontId="2" fillId="34" borderId="12" xfId="0" applyNumberFormat="1" applyFont="1" applyFill="1" applyBorder="1" applyAlignment="1">
      <alignment/>
    </xf>
    <xf numFmtId="3" fontId="2" fillId="34" borderId="13" xfId="0" applyNumberFormat="1" applyFont="1" applyFill="1" applyBorder="1" applyAlignment="1">
      <alignment horizontal="centerContinuous"/>
    </xf>
    <xf numFmtId="3" fontId="2" fillId="34" borderId="14" xfId="0" applyNumberFormat="1" applyFont="1" applyFill="1" applyBorder="1" applyAlignment="1">
      <alignment horizontal="centerContinuous"/>
    </xf>
    <xf numFmtId="3" fontId="2" fillId="34" borderId="15" xfId="0" applyNumberFormat="1" applyFont="1" applyFill="1" applyBorder="1" applyAlignment="1">
      <alignment horizontal="centerContinuous"/>
    </xf>
    <xf numFmtId="3" fontId="2" fillId="34" borderId="0" xfId="0" applyNumberFormat="1" applyFont="1" applyFill="1" applyBorder="1" applyAlignment="1">
      <alignment horizontal="centerContinuous"/>
    </xf>
    <xf numFmtId="0" fontId="2" fillId="34" borderId="0" xfId="0" applyFont="1" applyFill="1" applyBorder="1" applyAlignment="1">
      <alignment horizontal="centerContinuous"/>
    </xf>
    <xf numFmtId="0" fontId="2" fillId="34" borderId="16" xfId="0" applyFont="1" applyFill="1" applyBorder="1" applyAlignment="1">
      <alignment horizontal="centerContinuous"/>
    </xf>
    <xf numFmtId="3" fontId="2" fillId="34" borderId="17" xfId="0" applyNumberFormat="1" applyFont="1" applyFill="1" applyBorder="1" applyAlignment="1">
      <alignment/>
    </xf>
    <xf numFmtId="3" fontId="2" fillId="34" borderId="18" xfId="0" applyNumberFormat="1" applyFont="1" applyFill="1" applyBorder="1" applyAlignment="1">
      <alignment horizontal="center"/>
    </xf>
    <xf numFmtId="3" fontId="2" fillId="34" borderId="18" xfId="0" applyNumberFormat="1" applyFont="1" applyFill="1" applyBorder="1" applyAlignment="1">
      <alignment/>
    </xf>
    <xf numFmtId="3" fontId="2" fillId="34" borderId="19" xfId="0" applyNumberFormat="1" applyFont="1" applyFill="1" applyBorder="1" applyAlignment="1">
      <alignment/>
    </xf>
    <xf numFmtId="3" fontId="2" fillId="34" borderId="17" xfId="0" applyNumberFormat="1" applyFont="1" applyFill="1" applyBorder="1" applyAlignment="1">
      <alignment horizontal="center"/>
    </xf>
    <xf numFmtId="3" fontId="2" fillId="34" borderId="20" xfId="0" applyNumberFormat="1" applyFont="1" applyFill="1" applyBorder="1" applyAlignment="1">
      <alignment/>
    </xf>
    <xf numFmtId="3" fontId="2" fillId="34" borderId="20" xfId="0" applyNumberFormat="1" applyFont="1" applyFill="1" applyBorder="1" applyAlignment="1">
      <alignment horizontal="center"/>
    </xf>
    <xf numFmtId="3" fontId="2" fillId="34" borderId="21" xfId="0" applyNumberFormat="1" applyFont="1" applyFill="1" applyBorder="1" applyAlignment="1">
      <alignment horizontal="center"/>
    </xf>
    <xf numFmtId="0" fontId="2" fillId="34" borderId="22" xfId="0" applyFont="1" applyFill="1" applyBorder="1" applyAlignment="1">
      <alignment/>
    </xf>
    <xf numFmtId="3" fontId="2" fillId="34" borderId="23" xfId="0" applyNumberFormat="1" applyFont="1" applyFill="1" applyBorder="1" applyAlignment="1">
      <alignment/>
    </xf>
    <xf numFmtId="3" fontId="2" fillId="34" borderId="24" xfId="0" applyNumberFormat="1" applyFont="1" applyFill="1" applyBorder="1" applyAlignment="1">
      <alignment/>
    </xf>
    <xf numFmtId="3" fontId="2" fillId="34" borderId="25" xfId="0" applyNumberFormat="1" applyFont="1" applyFill="1" applyBorder="1" applyAlignment="1">
      <alignment horizontal="center"/>
    </xf>
    <xf numFmtId="3" fontId="2" fillId="34" borderId="25" xfId="0" applyNumberFormat="1" applyFont="1" applyFill="1" applyBorder="1" applyAlignment="1">
      <alignment/>
    </xf>
    <xf numFmtId="3" fontId="2" fillId="34" borderId="26" xfId="0" applyNumberFormat="1" applyFont="1" applyFill="1" applyBorder="1" applyAlignment="1">
      <alignment/>
    </xf>
    <xf numFmtId="0" fontId="0" fillId="34" borderId="0" xfId="0" applyFont="1" applyFill="1" applyAlignment="1">
      <alignment vertical="center"/>
    </xf>
    <xf numFmtId="3" fontId="0" fillId="34" borderId="27" xfId="0" applyNumberFormat="1" applyFont="1" applyFill="1" applyBorder="1" applyAlignment="1">
      <alignment/>
    </xf>
    <xf numFmtId="176" fontId="5" fillId="0" borderId="28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3" fontId="2" fillId="34" borderId="0" xfId="0" applyNumberFormat="1" applyFont="1" applyFill="1" applyAlignment="1">
      <alignment horizontal="center"/>
    </xf>
    <xf numFmtId="3" fontId="2" fillId="34" borderId="0" xfId="0" applyNumberFormat="1" applyFont="1" applyFill="1" applyAlignment="1">
      <alignment/>
    </xf>
    <xf numFmtId="3" fontId="2" fillId="34" borderId="16" xfId="0" applyNumberFormat="1" applyFont="1" applyFill="1" applyBorder="1" applyAlignment="1">
      <alignment/>
    </xf>
    <xf numFmtId="176" fontId="5" fillId="0" borderId="0" xfId="0" applyNumberFormat="1" applyFont="1" applyBorder="1" applyAlignment="1">
      <alignment horizontal="right"/>
    </xf>
    <xf numFmtId="176" fontId="5" fillId="0" borderId="0" xfId="0" applyNumberFormat="1" applyFont="1" applyAlignment="1">
      <alignment horizontal="right"/>
    </xf>
    <xf numFmtId="3" fontId="0" fillId="34" borderId="16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3" fontId="0" fillId="34" borderId="0" xfId="0" applyNumberFormat="1" applyFont="1" applyFill="1" applyAlignment="1">
      <alignment/>
    </xf>
    <xf numFmtId="3" fontId="0" fillId="34" borderId="16" xfId="0" applyNumberFormat="1" applyFont="1" applyFill="1" applyBorder="1" applyAlignment="1">
      <alignment/>
    </xf>
    <xf numFmtId="3" fontId="6" fillId="34" borderId="0" xfId="0" applyNumberFormat="1" applyFont="1" applyFill="1" applyAlignment="1">
      <alignment/>
    </xf>
    <xf numFmtId="3" fontId="6" fillId="34" borderId="16" xfId="0" applyNumberFormat="1" applyFont="1" applyFill="1" applyBorder="1" applyAlignment="1">
      <alignment/>
    </xf>
    <xf numFmtId="176" fontId="7" fillId="0" borderId="0" xfId="0" applyNumberFormat="1" applyFont="1" applyBorder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176" fontId="5" fillId="0" borderId="0" xfId="0" applyNumberFormat="1" applyFont="1" applyFill="1" applyAlignment="1">
      <alignment horizontal="right"/>
    </xf>
    <xf numFmtId="0" fontId="0" fillId="34" borderId="0" xfId="0" applyFont="1" applyFill="1" applyAlignment="1">
      <alignment/>
    </xf>
    <xf numFmtId="0" fontId="0" fillId="34" borderId="16" xfId="0" applyFont="1" applyFill="1" applyBorder="1" applyAlignment="1">
      <alignment/>
    </xf>
    <xf numFmtId="176" fontId="5" fillId="0" borderId="0" xfId="0" applyNumberFormat="1" applyFont="1" applyFill="1" applyBorder="1" applyAlignment="1">
      <alignment horizontal="right"/>
    </xf>
    <xf numFmtId="0" fontId="2" fillId="34" borderId="0" xfId="0" applyFont="1" applyFill="1" applyAlignment="1">
      <alignment/>
    </xf>
    <xf numFmtId="0" fontId="2" fillId="34" borderId="16" xfId="0" applyFont="1" applyFill="1" applyBorder="1" applyAlignment="1">
      <alignment/>
    </xf>
    <xf numFmtId="3" fontId="8" fillId="34" borderId="0" xfId="0" applyNumberFormat="1" applyFont="1" applyFill="1" applyAlignment="1">
      <alignment/>
    </xf>
    <xf numFmtId="3" fontId="2" fillId="34" borderId="29" xfId="0" applyNumberFormat="1" applyFont="1" applyFill="1" applyBorder="1" applyAlignment="1">
      <alignment/>
    </xf>
    <xf numFmtId="0" fontId="2" fillId="34" borderId="29" xfId="0" applyFont="1" applyFill="1" applyBorder="1" applyAlignment="1">
      <alignment/>
    </xf>
    <xf numFmtId="0" fontId="2" fillId="34" borderId="30" xfId="0" applyFont="1" applyFill="1" applyBorder="1" applyAlignment="1">
      <alignment/>
    </xf>
    <xf numFmtId="176" fontId="5" fillId="0" borderId="31" xfId="0" applyNumberFormat="1" applyFont="1" applyBorder="1" applyAlignment="1">
      <alignment horizontal="right"/>
    </xf>
    <xf numFmtId="176" fontId="5" fillId="0" borderId="29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5"/>
  <sheetViews>
    <sheetView showGridLines="0" tabSelected="1" zoomScaleSheetLayoutView="100" zoomScalePageLayoutView="0" workbookViewId="0" topLeftCell="A1">
      <pane ySplit="6" topLeftCell="A52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4.125" style="0" customWidth="1"/>
    <col min="2" max="2" width="3.375" style="0" customWidth="1"/>
    <col min="4" max="4" width="10.50390625" style="0" customWidth="1"/>
    <col min="5" max="5" width="10.75390625" style="0" customWidth="1"/>
    <col min="6" max="6" width="9.75390625" style="0" bestFit="1" customWidth="1"/>
    <col min="7" max="7" width="9.50390625" style="0" bestFit="1" customWidth="1"/>
    <col min="8" max="8" width="10.875" style="0" bestFit="1" customWidth="1"/>
    <col min="9" max="9" width="10.375" style="0" bestFit="1" customWidth="1"/>
    <col min="10" max="10" width="10.125" style="0" customWidth="1"/>
    <col min="11" max="11" width="9.50390625" style="0" bestFit="1" customWidth="1"/>
    <col min="12" max="12" width="9.75390625" style="0" customWidth="1"/>
    <col min="13" max="13" width="10.625" style="0" customWidth="1"/>
    <col min="14" max="14" width="10.75390625" style="0" customWidth="1"/>
    <col min="15" max="15" width="9.875" style="0" customWidth="1"/>
    <col min="16" max="16" width="9.50390625" style="0" bestFit="1" customWidth="1"/>
    <col min="17" max="17" width="9.625" style="0" customWidth="1"/>
    <col min="18" max="18" width="10.375" style="0" customWidth="1"/>
    <col min="19" max="19" width="10.75390625" style="0" customWidth="1"/>
    <col min="20" max="20" width="9.50390625" style="0" bestFit="1" customWidth="1"/>
    <col min="21" max="21" width="8.625" style="0" customWidth="1"/>
    <col min="22" max="22" width="10.625" style="0" customWidth="1"/>
    <col min="23" max="23" width="9.75390625" style="0" customWidth="1"/>
    <col min="24" max="24" width="9.50390625" style="0" bestFit="1" customWidth="1"/>
    <col min="25" max="25" width="9.75390625" style="0" customWidth="1"/>
    <col min="26" max="26" width="8.125" style="0" customWidth="1"/>
  </cols>
  <sheetData>
    <row r="1" spans="1:26" ht="17.25">
      <c r="A1" s="1"/>
      <c r="B1" s="1"/>
      <c r="C1" s="2"/>
      <c r="D1" s="3" t="s">
        <v>0</v>
      </c>
      <c r="E1" s="4"/>
      <c r="F1" s="5"/>
      <c r="G1" s="4"/>
      <c r="H1" s="4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25" thickBot="1">
      <c r="A2" s="2" t="s">
        <v>1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6" t="s">
        <v>2</v>
      </c>
    </row>
    <row r="3" spans="1:26" ht="14.25" thickTop="1">
      <c r="A3" s="7"/>
      <c r="B3" s="7"/>
      <c r="C3" s="8"/>
      <c r="D3" s="9"/>
      <c r="E3" s="10" t="s">
        <v>3</v>
      </c>
      <c r="F3" s="11"/>
      <c r="G3" s="11"/>
      <c r="H3" s="11"/>
      <c r="I3" s="11"/>
      <c r="J3" s="11"/>
      <c r="K3" s="11"/>
      <c r="L3" s="11"/>
      <c r="M3" s="11"/>
      <c r="N3" s="12" t="s">
        <v>4</v>
      </c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ht="13.5">
      <c r="A4" s="13" t="s">
        <v>5</v>
      </c>
      <c r="B4" s="14"/>
      <c r="C4" s="15"/>
      <c r="D4" s="16"/>
      <c r="E4" s="17" t="s">
        <v>6</v>
      </c>
      <c r="F4" s="17" t="s">
        <v>7</v>
      </c>
      <c r="G4" s="17" t="s">
        <v>8</v>
      </c>
      <c r="H4" s="18"/>
      <c r="I4" s="18"/>
      <c r="J4" s="18"/>
      <c r="K4" s="18"/>
      <c r="L4" s="18"/>
      <c r="M4" s="18"/>
      <c r="N4" s="18"/>
      <c r="O4" s="18"/>
      <c r="P4" s="17" t="s">
        <v>9</v>
      </c>
      <c r="Q4" s="18"/>
      <c r="R4" s="18"/>
      <c r="S4" s="17" t="s">
        <v>10</v>
      </c>
      <c r="T4" s="17" t="s">
        <v>11</v>
      </c>
      <c r="U4" s="17" t="s">
        <v>12</v>
      </c>
      <c r="V4" s="18"/>
      <c r="W4" s="18"/>
      <c r="X4" s="17" t="s">
        <v>13</v>
      </c>
      <c r="Y4" s="18"/>
      <c r="Z4" s="19"/>
    </row>
    <row r="5" spans="1:26" ht="13.5">
      <c r="A5" s="13" t="s">
        <v>14</v>
      </c>
      <c r="B5" s="14"/>
      <c r="C5" s="15"/>
      <c r="D5" s="20" t="s">
        <v>15</v>
      </c>
      <c r="E5" s="21"/>
      <c r="F5" s="21"/>
      <c r="G5" s="22" t="s">
        <v>16</v>
      </c>
      <c r="H5" s="22" t="s">
        <v>17</v>
      </c>
      <c r="I5" s="22" t="s">
        <v>18</v>
      </c>
      <c r="J5" s="22" t="s">
        <v>19</v>
      </c>
      <c r="K5" s="22" t="s">
        <v>20</v>
      </c>
      <c r="L5" s="22" t="s">
        <v>21</v>
      </c>
      <c r="M5" s="22" t="s">
        <v>22</v>
      </c>
      <c r="N5" s="22" t="s">
        <v>23</v>
      </c>
      <c r="O5" s="22" t="s">
        <v>24</v>
      </c>
      <c r="P5" s="21"/>
      <c r="Q5" s="22" t="s">
        <v>25</v>
      </c>
      <c r="R5" s="22" t="s">
        <v>26</v>
      </c>
      <c r="S5" s="21"/>
      <c r="T5" s="21"/>
      <c r="U5" s="21"/>
      <c r="V5" s="22" t="s">
        <v>27</v>
      </c>
      <c r="W5" s="22" t="s">
        <v>28</v>
      </c>
      <c r="X5" s="21"/>
      <c r="Y5" s="22" t="s">
        <v>29</v>
      </c>
      <c r="Z5" s="23" t="s">
        <v>30</v>
      </c>
    </row>
    <row r="6" spans="1:26" ht="13.5">
      <c r="A6" s="24"/>
      <c r="B6" s="24"/>
      <c r="C6" s="25"/>
      <c r="D6" s="26"/>
      <c r="E6" s="27" t="s">
        <v>31</v>
      </c>
      <c r="F6" s="27" t="s">
        <v>32</v>
      </c>
      <c r="G6" s="27" t="s">
        <v>33</v>
      </c>
      <c r="H6" s="28"/>
      <c r="I6" s="28"/>
      <c r="J6" s="28"/>
      <c r="K6" s="28"/>
      <c r="L6" s="28"/>
      <c r="M6" s="28"/>
      <c r="N6" s="28"/>
      <c r="O6" s="28"/>
      <c r="P6" s="27" t="s">
        <v>34</v>
      </c>
      <c r="Q6" s="28"/>
      <c r="R6" s="28"/>
      <c r="S6" s="27" t="s">
        <v>35</v>
      </c>
      <c r="T6" s="27" t="s">
        <v>35</v>
      </c>
      <c r="U6" s="27" t="s">
        <v>35</v>
      </c>
      <c r="V6" s="28"/>
      <c r="W6" s="28"/>
      <c r="X6" s="27" t="s">
        <v>36</v>
      </c>
      <c r="Y6" s="28"/>
      <c r="Z6" s="29"/>
    </row>
    <row r="7" spans="1:26" ht="15.75" customHeight="1">
      <c r="A7" s="30"/>
      <c r="B7" s="30"/>
      <c r="C7" s="31"/>
      <c r="D7" s="32"/>
      <c r="E7" s="33"/>
      <c r="F7" s="33"/>
      <c r="G7" s="33"/>
      <c r="H7" s="33"/>
      <c r="I7" s="33"/>
      <c r="J7" s="33"/>
      <c r="K7" s="33"/>
      <c r="L7" s="33"/>
      <c r="M7" s="33"/>
      <c r="N7" s="33"/>
      <c r="O7" s="32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</row>
    <row r="8" spans="1:26" ht="15.75" customHeight="1">
      <c r="A8" s="34" t="s">
        <v>37</v>
      </c>
      <c r="B8" s="35">
        <v>20</v>
      </c>
      <c r="C8" s="36" t="s">
        <v>38</v>
      </c>
      <c r="D8" s="37">
        <v>665227250</v>
      </c>
      <c r="E8" s="38">
        <v>79713704</v>
      </c>
      <c r="F8" s="38">
        <v>8941707</v>
      </c>
      <c r="G8" s="38">
        <v>6342906</v>
      </c>
      <c r="H8" s="38">
        <v>1019606</v>
      </c>
      <c r="I8" s="38">
        <v>3127141</v>
      </c>
      <c r="J8" s="38">
        <v>77302613</v>
      </c>
      <c r="K8" s="38">
        <v>4905057</v>
      </c>
      <c r="L8" s="38">
        <v>63695342</v>
      </c>
      <c r="M8" s="38">
        <v>420179174</v>
      </c>
      <c r="N8" s="38">
        <v>200947254</v>
      </c>
      <c r="O8" s="37">
        <v>21131273</v>
      </c>
      <c r="P8" s="38">
        <v>4121399</v>
      </c>
      <c r="Q8" s="38">
        <v>11375881</v>
      </c>
      <c r="R8" s="38">
        <v>113636955</v>
      </c>
      <c r="S8" s="38">
        <v>126950196</v>
      </c>
      <c r="T8" s="38">
        <v>414698</v>
      </c>
      <c r="U8" s="38" t="s">
        <v>39</v>
      </c>
      <c r="V8" s="38">
        <v>98034566</v>
      </c>
      <c r="W8" s="38">
        <v>13403263</v>
      </c>
      <c r="X8" s="38">
        <v>108716</v>
      </c>
      <c r="Y8" s="38">
        <v>74480097</v>
      </c>
      <c r="Z8" s="38">
        <v>622952</v>
      </c>
    </row>
    <row r="9" spans="1:26" ht="15.75" customHeight="1">
      <c r="A9" s="35"/>
      <c r="B9" s="35">
        <v>21</v>
      </c>
      <c r="C9" s="36"/>
      <c r="D9" s="37">
        <v>717566949</v>
      </c>
      <c r="E9" s="38">
        <v>112137769</v>
      </c>
      <c r="F9" s="38">
        <v>9080574</v>
      </c>
      <c r="G9" s="38">
        <v>5360808</v>
      </c>
      <c r="H9" s="38">
        <v>1055733</v>
      </c>
      <c r="I9" s="38">
        <v>9868539</v>
      </c>
      <c r="J9" s="38">
        <v>79809003</v>
      </c>
      <c r="K9" s="38">
        <v>5860320</v>
      </c>
      <c r="L9" s="38">
        <v>69408222</v>
      </c>
      <c r="M9" s="38">
        <v>424985981</v>
      </c>
      <c r="N9" s="38">
        <v>191990852</v>
      </c>
      <c r="O9" s="37">
        <v>22762123</v>
      </c>
      <c r="P9" s="38">
        <v>3953460</v>
      </c>
      <c r="Q9" s="38">
        <v>12846269</v>
      </c>
      <c r="R9" s="38">
        <v>118725224</v>
      </c>
      <c r="S9" s="38">
        <v>138372788</v>
      </c>
      <c r="T9" s="38">
        <v>4632431</v>
      </c>
      <c r="U9" s="38" t="s">
        <v>39</v>
      </c>
      <c r="V9" s="38">
        <v>100512366</v>
      </c>
      <c r="W9" s="38">
        <v>46161269</v>
      </c>
      <c r="X9" s="38">
        <v>1923</v>
      </c>
      <c r="Y9" s="38">
        <v>77108138</v>
      </c>
      <c r="Z9" s="38">
        <v>500106</v>
      </c>
    </row>
    <row r="10" spans="1:26" ht="15.75" customHeight="1">
      <c r="A10" s="35"/>
      <c r="B10" s="35">
        <v>22</v>
      </c>
      <c r="C10" s="36"/>
      <c r="D10" s="37">
        <v>693920478</v>
      </c>
      <c r="E10" s="38">
        <v>86251830</v>
      </c>
      <c r="F10" s="38">
        <v>6415132</v>
      </c>
      <c r="G10" s="38">
        <v>4692034</v>
      </c>
      <c r="H10" s="38">
        <v>788948</v>
      </c>
      <c r="I10" s="38">
        <v>15880777</v>
      </c>
      <c r="J10" s="38">
        <v>79511809</v>
      </c>
      <c r="K10" s="38">
        <v>9475763</v>
      </c>
      <c r="L10" s="38">
        <v>61416662</v>
      </c>
      <c r="M10" s="38">
        <v>429487523</v>
      </c>
      <c r="N10" s="38">
        <v>187233878</v>
      </c>
      <c r="O10" s="37">
        <v>22066127</v>
      </c>
      <c r="P10" s="38">
        <v>3772012</v>
      </c>
      <c r="Q10" s="38">
        <v>16463198</v>
      </c>
      <c r="R10" s="38">
        <v>120436704</v>
      </c>
      <c r="S10" s="38">
        <v>121311815</v>
      </c>
      <c r="T10" s="38">
        <v>8509042</v>
      </c>
      <c r="U10" s="38" t="s">
        <v>39</v>
      </c>
      <c r="V10" s="38">
        <v>103874533</v>
      </c>
      <c r="W10" s="38">
        <v>36560428</v>
      </c>
      <c r="X10" s="38">
        <v>201922</v>
      </c>
      <c r="Y10" s="38">
        <v>72817672</v>
      </c>
      <c r="Z10" s="38">
        <v>673147</v>
      </c>
    </row>
    <row r="11" spans="1:26" s="40" customFormat="1" ht="15.75" customHeight="1">
      <c r="A11" s="35"/>
      <c r="B11" s="35">
        <v>23</v>
      </c>
      <c r="C11" s="39"/>
      <c r="D11" s="37">
        <v>701944770</v>
      </c>
      <c r="E11" s="38">
        <v>82126854</v>
      </c>
      <c r="F11" s="38">
        <v>6297798</v>
      </c>
      <c r="G11" s="38">
        <v>3358396</v>
      </c>
      <c r="H11" s="38">
        <v>775118</v>
      </c>
      <c r="I11" s="38">
        <v>27931589</v>
      </c>
      <c r="J11" s="38">
        <v>71485687</v>
      </c>
      <c r="K11" s="38">
        <v>6387084</v>
      </c>
      <c r="L11" s="38">
        <v>63321100</v>
      </c>
      <c r="M11" s="38">
        <v>440261144</v>
      </c>
      <c r="N11" s="38">
        <v>186432404</v>
      </c>
      <c r="O11" s="37">
        <v>23280957</v>
      </c>
      <c r="P11" s="38">
        <v>4163068</v>
      </c>
      <c r="Q11" s="38">
        <v>16146661</v>
      </c>
      <c r="R11" s="38">
        <v>156176467</v>
      </c>
      <c r="S11" s="38">
        <v>109824441</v>
      </c>
      <c r="T11" s="38">
        <v>5506647</v>
      </c>
      <c r="U11" s="38" t="s">
        <v>39</v>
      </c>
      <c r="V11" s="38">
        <v>108023777</v>
      </c>
      <c r="W11" s="38">
        <v>19471634</v>
      </c>
      <c r="X11" s="38">
        <v>1183734</v>
      </c>
      <c r="Y11" s="38">
        <v>71194412</v>
      </c>
      <c r="Z11" s="38">
        <v>540568</v>
      </c>
    </row>
    <row r="12" spans="1:26" ht="15.75" customHeight="1">
      <c r="A12" s="41"/>
      <c r="B12" s="41"/>
      <c r="C12" s="42"/>
      <c r="D12" s="37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7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</row>
    <row r="13" spans="1:26" ht="15.75" customHeight="1">
      <c r="A13" s="43"/>
      <c r="B13" s="43">
        <v>24</v>
      </c>
      <c r="C13" s="44"/>
      <c r="D13" s="45">
        <f>D15+D17+D19+D26+D31+D36+D43+D48+D55+D57+D63+D65+D67</f>
        <v>646514470</v>
      </c>
      <c r="E13" s="46">
        <f>E17+E19+E26+E31+E36+E43+E48+E55+E57+E63</f>
        <v>72307679</v>
      </c>
      <c r="F13" s="46">
        <f>F17+F19+F26+F31+F36+F43+F48+F55+F57+F65</f>
        <v>6295358</v>
      </c>
      <c r="G13" s="46">
        <f>G17+G19+G26+G36+G48+G57</f>
        <v>3511759</v>
      </c>
      <c r="H13" s="46">
        <f>H17+H19+H26+H31+H36+H43+H48+H55+H57+H65</f>
        <v>792188</v>
      </c>
      <c r="I13" s="46">
        <f>I17+I19+I26+I31+I36+I43+I48+I55+I57</f>
        <v>12383380</v>
      </c>
      <c r="J13" s="46">
        <f>J17+J19+J26+J31+J36+J43+J48+J55+J57+J15+J65</f>
        <v>63270966</v>
      </c>
      <c r="K13" s="46">
        <f>K19+K26+K36+K43+K48+K55+K57+K17+K65+K63</f>
        <v>4295485</v>
      </c>
      <c r="L13" s="46">
        <f>L26+L36+L48+L55+L57+L63+L17+L19+L31</f>
        <v>50546900</v>
      </c>
      <c r="M13" s="46">
        <f>M15+M17+M19+M26+M31+M36+M43+M48+M55+M57+M63+M65+M67</f>
        <v>433110755</v>
      </c>
      <c r="N13" s="46">
        <f>N15+N17+N19+N26+N31+N36+N43+N48+N55+N57</f>
        <v>187172936</v>
      </c>
      <c r="O13" s="46">
        <f>O15+O17+O19+O26+O31+O36+O43+O48+O55+O57+O65</f>
        <v>20567650</v>
      </c>
      <c r="P13" s="46">
        <f>P15+P17+P19+P31+P36+P43+P48+P55+P57</f>
        <v>4424844</v>
      </c>
      <c r="Q13" s="46">
        <f>Q19+Q26+Q57</f>
        <v>12448871</v>
      </c>
      <c r="R13" s="46">
        <f>R15+R17+R19+R26+R31+R36+R43+R48+R55+R57+R67</f>
        <v>147111755</v>
      </c>
      <c r="S13" s="46">
        <f>S15+S17+S19+S26+S31+S36+S43+S48+S55+S57</f>
        <v>88376683</v>
      </c>
      <c r="T13" s="46">
        <f>T63</f>
        <v>1638201</v>
      </c>
      <c r="U13" s="47" t="s">
        <v>39</v>
      </c>
      <c r="V13" s="46">
        <f>V65</f>
        <v>108494069</v>
      </c>
      <c r="W13" s="46">
        <f>W17+W19+W26+W31+W36+W43+W57</f>
        <v>14072964</v>
      </c>
      <c r="X13" s="46" t="str">
        <f>X19</f>
        <v>-</v>
      </c>
      <c r="Y13" s="46">
        <f>Y19+Y43+Y17+Y26+Y31+Y36</f>
        <v>61668518</v>
      </c>
      <c r="Z13" s="46">
        <f>Z48+Z43+Z17</f>
        <v>537979</v>
      </c>
    </row>
    <row r="14" spans="1:26" ht="15.75" customHeight="1">
      <c r="A14" s="41"/>
      <c r="B14" s="48"/>
      <c r="C14" s="49"/>
      <c r="D14" s="3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50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</row>
    <row r="15" spans="1:26" ht="15.75" customHeight="1">
      <c r="A15" s="35" t="s">
        <v>40</v>
      </c>
      <c r="B15" s="51"/>
      <c r="C15" s="52"/>
      <c r="D15" s="37">
        <f>SUM(E15:M15)</f>
        <v>1398081</v>
      </c>
      <c r="E15" s="47" t="s">
        <v>39</v>
      </c>
      <c r="F15" s="47" t="s">
        <v>39</v>
      </c>
      <c r="G15" s="47" t="s">
        <v>39</v>
      </c>
      <c r="H15" s="47" t="s">
        <v>39</v>
      </c>
      <c r="I15" s="47" t="s">
        <v>39</v>
      </c>
      <c r="J15" s="47">
        <v>1245</v>
      </c>
      <c r="K15" s="47" t="s">
        <v>39</v>
      </c>
      <c r="L15" s="47" t="s">
        <v>39</v>
      </c>
      <c r="M15" s="47">
        <v>1396836</v>
      </c>
      <c r="N15" s="47">
        <v>1013207</v>
      </c>
      <c r="O15" s="50">
        <v>161718</v>
      </c>
      <c r="P15" s="47">
        <v>1114</v>
      </c>
      <c r="Q15" s="47" t="s">
        <v>39</v>
      </c>
      <c r="R15" s="47">
        <v>214931</v>
      </c>
      <c r="S15" s="47">
        <v>7111</v>
      </c>
      <c r="T15" s="47" t="s">
        <v>39</v>
      </c>
      <c r="U15" s="47" t="s">
        <v>39</v>
      </c>
      <c r="V15" s="47" t="s">
        <v>39</v>
      </c>
      <c r="W15" s="47" t="s">
        <v>39</v>
      </c>
      <c r="X15" s="47" t="s">
        <v>39</v>
      </c>
      <c r="Y15" s="47" t="s">
        <v>39</v>
      </c>
      <c r="Z15" s="47" t="s">
        <v>39</v>
      </c>
    </row>
    <row r="16" spans="1:26" ht="15.75" customHeight="1">
      <c r="A16" s="35"/>
      <c r="B16" s="51"/>
      <c r="C16" s="52"/>
      <c r="D16" s="3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50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</row>
    <row r="17" spans="1:26" ht="15.75" customHeight="1">
      <c r="A17" s="35" t="s">
        <v>41</v>
      </c>
      <c r="B17" s="51"/>
      <c r="C17" s="52"/>
      <c r="D17" s="37">
        <f>SUM(E17:M17)</f>
        <v>36845117</v>
      </c>
      <c r="E17" s="47">
        <v>1644955</v>
      </c>
      <c r="F17" s="47">
        <v>164906</v>
      </c>
      <c r="G17" s="47">
        <v>6972</v>
      </c>
      <c r="H17" s="47">
        <v>173111</v>
      </c>
      <c r="I17" s="47">
        <v>140189</v>
      </c>
      <c r="J17" s="47">
        <v>124470</v>
      </c>
      <c r="K17" s="47">
        <v>23640</v>
      </c>
      <c r="L17" s="47">
        <v>1253200</v>
      </c>
      <c r="M17" s="47">
        <v>33313674</v>
      </c>
      <c r="N17" s="47">
        <v>10155589</v>
      </c>
      <c r="O17" s="50">
        <v>4486727</v>
      </c>
      <c r="P17" s="47">
        <v>698386</v>
      </c>
      <c r="Q17" s="47" t="s">
        <v>39</v>
      </c>
      <c r="R17" s="47">
        <v>10980072</v>
      </c>
      <c r="S17" s="47">
        <v>2807780</v>
      </c>
      <c r="T17" s="47" t="s">
        <v>39</v>
      </c>
      <c r="U17" s="47" t="s">
        <v>39</v>
      </c>
      <c r="V17" s="47" t="s">
        <v>39</v>
      </c>
      <c r="W17" s="47">
        <v>7668208</v>
      </c>
      <c r="X17" s="47" t="s">
        <v>39</v>
      </c>
      <c r="Y17" s="47">
        <v>2699</v>
      </c>
      <c r="Z17" s="47">
        <v>45656</v>
      </c>
    </row>
    <row r="18" spans="1:26" ht="15.75" customHeight="1">
      <c r="A18" s="35"/>
      <c r="B18" s="51"/>
      <c r="C18" s="52"/>
      <c r="D18" s="37"/>
      <c r="E18" s="47"/>
      <c r="F18" s="47" t="s">
        <v>42</v>
      </c>
      <c r="G18" s="47"/>
      <c r="H18" s="47"/>
      <c r="I18" s="47"/>
      <c r="J18" s="47"/>
      <c r="K18" s="47"/>
      <c r="L18" s="47"/>
      <c r="M18" s="47" t="s">
        <v>42</v>
      </c>
      <c r="N18" s="47"/>
      <c r="O18" s="50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</row>
    <row r="19" spans="1:26" ht="15.75" customHeight="1">
      <c r="A19" s="35" t="s">
        <v>43</v>
      </c>
      <c r="B19" s="51"/>
      <c r="C19" s="52"/>
      <c r="D19" s="37">
        <f>SUM(D20:D24)</f>
        <v>86261844</v>
      </c>
      <c r="E19" s="50">
        <f>SUM(E20:E24)</f>
        <v>5512318</v>
      </c>
      <c r="F19" s="50">
        <v>24334</v>
      </c>
      <c r="G19" s="50">
        <v>256525</v>
      </c>
      <c r="H19" s="50">
        <v>3349</v>
      </c>
      <c r="I19" s="50">
        <v>4612894</v>
      </c>
      <c r="J19" s="50">
        <v>728112</v>
      </c>
      <c r="K19" s="50">
        <v>464832</v>
      </c>
      <c r="L19" s="50">
        <v>806300</v>
      </c>
      <c r="M19" s="50">
        <v>73853180</v>
      </c>
      <c r="N19" s="50">
        <v>2151886</v>
      </c>
      <c r="O19" s="50">
        <v>548411</v>
      </c>
      <c r="P19" s="50">
        <v>2606</v>
      </c>
      <c r="Q19" s="50">
        <v>5622569</v>
      </c>
      <c r="R19" s="50">
        <v>72261333</v>
      </c>
      <c r="S19" s="50">
        <v>3159908</v>
      </c>
      <c r="T19" s="47" t="s">
        <v>39</v>
      </c>
      <c r="U19" s="47" t="s">
        <v>39</v>
      </c>
      <c r="V19" s="47" t="s">
        <v>39</v>
      </c>
      <c r="W19" s="50">
        <v>2427941</v>
      </c>
      <c r="X19" s="47" t="s">
        <v>39</v>
      </c>
      <c r="Y19" s="50">
        <v>87190</v>
      </c>
      <c r="Z19" s="47" t="s">
        <v>39</v>
      </c>
    </row>
    <row r="20" spans="1:26" ht="15.75" customHeight="1">
      <c r="A20" s="35" t="s">
        <v>44</v>
      </c>
      <c r="B20" s="51"/>
      <c r="C20" s="52"/>
      <c r="D20" s="37">
        <f>SUM(E20:M20)</f>
        <v>24825128</v>
      </c>
      <c r="E20" s="47">
        <v>569014</v>
      </c>
      <c r="F20" s="47">
        <v>1</v>
      </c>
      <c r="G20" s="47" t="s">
        <v>39</v>
      </c>
      <c r="H20" s="47">
        <v>864</v>
      </c>
      <c r="I20" s="47">
        <v>882726</v>
      </c>
      <c r="J20" s="47">
        <v>136338</v>
      </c>
      <c r="K20" s="50">
        <v>153357</v>
      </c>
      <c r="L20" s="47" t="s">
        <v>39</v>
      </c>
      <c r="M20" s="47">
        <v>23082828</v>
      </c>
      <c r="N20" s="47">
        <v>761147</v>
      </c>
      <c r="O20" s="50">
        <v>219071</v>
      </c>
      <c r="P20" s="47">
        <v>995</v>
      </c>
      <c r="Q20" s="47">
        <v>162762</v>
      </c>
      <c r="R20" s="47">
        <v>23135217</v>
      </c>
      <c r="S20" s="47">
        <v>522071</v>
      </c>
      <c r="T20" s="47" t="s">
        <v>39</v>
      </c>
      <c r="U20" s="47" t="s">
        <v>39</v>
      </c>
      <c r="V20" s="47" t="s">
        <v>39</v>
      </c>
      <c r="W20" s="47">
        <v>23865</v>
      </c>
      <c r="X20" s="47" t="s">
        <v>39</v>
      </c>
      <c r="Y20" s="47" t="s">
        <v>39</v>
      </c>
      <c r="Z20" s="47" t="s">
        <v>39</v>
      </c>
    </row>
    <row r="21" spans="1:26" ht="15.75" customHeight="1">
      <c r="A21" s="35" t="s">
        <v>45</v>
      </c>
      <c r="B21" s="51"/>
      <c r="C21" s="52"/>
      <c r="D21" s="37">
        <f>SUM(E21:M21)</f>
        <v>44779396</v>
      </c>
      <c r="E21" s="47">
        <v>941365</v>
      </c>
      <c r="F21" s="47">
        <v>20858</v>
      </c>
      <c r="G21" s="47">
        <v>171207</v>
      </c>
      <c r="H21" s="47">
        <v>2165</v>
      </c>
      <c r="I21" s="47">
        <v>2999215</v>
      </c>
      <c r="J21" s="47">
        <v>224559</v>
      </c>
      <c r="K21" s="47">
        <v>127368</v>
      </c>
      <c r="L21" s="47">
        <v>806300</v>
      </c>
      <c r="M21" s="47">
        <v>39486359</v>
      </c>
      <c r="N21" s="47">
        <v>232574</v>
      </c>
      <c r="O21" s="50">
        <v>220425</v>
      </c>
      <c r="P21" s="47" t="s">
        <v>39</v>
      </c>
      <c r="Q21" s="47">
        <v>334909</v>
      </c>
      <c r="R21" s="47">
        <v>40425235</v>
      </c>
      <c r="S21" s="47">
        <v>2163111</v>
      </c>
      <c r="T21" s="47" t="s">
        <v>39</v>
      </c>
      <c r="U21" s="47" t="s">
        <v>39</v>
      </c>
      <c r="V21" s="47" t="s">
        <v>39</v>
      </c>
      <c r="W21" s="47">
        <v>1387256</v>
      </c>
      <c r="X21" s="47" t="s">
        <v>39</v>
      </c>
      <c r="Y21" s="47">
        <v>15886</v>
      </c>
      <c r="Z21" s="47" t="s">
        <v>39</v>
      </c>
    </row>
    <row r="22" spans="1:26" ht="15.75" customHeight="1">
      <c r="A22" s="35" t="s">
        <v>46</v>
      </c>
      <c r="B22" s="51"/>
      <c r="C22" s="52"/>
      <c r="D22" s="37">
        <f>SUM(E22:M22)</f>
        <v>15165535</v>
      </c>
      <c r="E22" s="47">
        <v>3370984</v>
      </c>
      <c r="F22" s="47">
        <v>3475</v>
      </c>
      <c r="G22" s="47">
        <v>85318</v>
      </c>
      <c r="H22" s="47">
        <v>78</v>
      </c>
      <c r="I22" s="47">
        <v>730953</v>
      </c>
      <c r="J22" s="47">
        <v>347960</v>
      </c>
      <c r="K22" s="47">
        <v>100303</v>
      </c>
      <c r="L22" s="47" t="s">
        <v>39</v>
      </c>
      <c r="M22" s="47">
        <v>10526464</v>
      </c>
      <c r="N22" s="47">
        <v>1018697</v>
      </c>
      <c r="O22" s="50">
        <v>90885</v>
      </c>
      <c r="P22" s="47">
        <v>1611</v>
      </c>
      <c r="Q22" s="47">
        <v>4632184</v>
      </c>
      <c r="R22" s="47">
        <v>8142389</v>
      </c>
      <c r="S22" s="47">
        <v>191887</v>
      </c>
      <c r="T22" s="47" t="s">
        <v>39</v>
      </c>
      <c r="U22" s="47" t="s">
        <v>39</v>
      </c>
      <c r="V22" s="47" t="s">
        <v>39</v>
      </c>
      <c r="W22" s="47">
        <v>1016578</v>
      </c>
      <c r="X22" s="47" t="s">
        <v>39</v>
      </c>
      <c r="Y22" s="47">
        <v>71304</v>
      </c>
      <c r="Z22" s="47" t="s">
        <v>39</v>
      </c>
    </row>
    <row r="23" spans="1:26" ht="15.75" customHeight="1">
      <c r="A23" s="35" t="s">
        <v>47</v>
      </c>
      <c r="B23" s="51"/>
      <c r="C23" s="52"/>
      <c r="D23" s="37">
        <f>SUM(E23:M23)</f>
        <v>1480446</v>
      </c>
      <c r="E23" s="47">
        <v>630915</v>
      </c>
      <c r="F23" s="47" t="s">
        <v>39</v>
      </c>
      <c r="G23" s="47" t="s">
        <v>39</v>
      </c>
      <c r="H23" s="47" t="s">
        <v>39</v>
      </c>
      <c r="I23" s="47" t="s">
        <v>39</v>
      </c>
      <c r="J23" s="47">
        <v>8863</v>
      </c>
      <c r="K23" s="47">
        <v>83804</v>
      </c>
      <c r="L23" s="47" t="s">
        <v>39</v>
      </c>
      <c r="M23" s="47">
        <v>756864</v>
      </c>
      <c r="N23" s="47">
        <v>129290</v>
      </c>
      <c r="O23" s="50">
        <v>17674</v>
      </c>
      <c r="P23" s="47" t="s">
        <v>39</v>
      </c>
      <c r="Q23" s="47">
        <v>492470</v>
      </c>
      <c r="R23" s="47">
        <v>558173</v>
      </c>
      <c r="S23" s="47">
        <v>282839</v>
      </c>
      <c r="T23" s="47" t="s">
        <v>39</v>
      </c>
      <c r="U23" s="47" t="s">
        <v>39</v>
      </c>
      <c r="V23" s="47" t="s">
        <v>39</v>
      </c>
      <c r="W23" s="47" t="s">
        <v>39</v>
      </c>
      <c r="X23" s="47" t="s">
        <v>39</v>
      </c>
      <c r="Y23" s="47" t="s">
        <v>39</v>
      </c>
      <c r="Z23" s="47" t="s">
        <v>39</v>
      </c>
    </row>
    <row r="24" spans="1:26" ht="15.75" customHeight="1">
      <c r="A24" s="35" t="s">
        <v>48</v>
      </c>
      <c r="B24" s="51"/>
      <c r="C24" s="52"/>
      <c r="D24" s="37">
        <f>SUM(E24:M24)</f>
        <v>11339</v>
      </c>
      <c r="E24" s="47">
        <v>40</v>
      </c>
      <c r="F24" s="47" t="s">
        <v>39</v>
      </c>
      <c r="G24" s="47" t="s">
        <v>39</v>
      </c>
      <c r="H24" s="47">
        <v>242</v>
      </c>
      <c r="I24" s="47" t="s">
        <v>39</v>
      </c>
      <c r="J24" s="47">
        <v>10392</v>
      </c>
      <c r="K24" s="47" t="s">
        <v>39</v>
      </c>
      <c r="L24" s="47" t="s">
        <v>39</v>
      </c>
      <c r="M24" s="47">
        <v>665</v>
      </c>
      <c r="N24" s="47">
        <v>10178</v>
      </c>
      <c r="O24" s="50">
        <v>356</v>
      </c>
      <c r="P24" s="47" t="s">
        <v>39</v>
      </c>
      <c r="Q24" s="47">
        <v>244</v>
      </c>
      <c r="R24" s="47">
        <v>319</v>
      </c>
      <c r="S24" s="47" t="s">
        <v>39</v>
      </c>
      <c r="T24" s="47" t="s">
        <v>39</v>
      </c>
      <c r="U24" s="47" t="s">
        <v>39</v>
      </c>
      <c r="V24" s="47" t="s">
        <v>39</v>
      </c>
      <c r="W24" s="47">
        <v>242</v>
      </c>
      <c r="X24" s="47" t="s">
        <v>39</v>
      </c>
      <c r="Y24" s="47" t="s">
        <v>39</v>
      </c>
      <c r="Z24" s="47" t="s">
        <v>39</v>
      </c>
    </row>
    <row r="25" spans="1:26" ht="15.75" customHeight="1">
      <c r="A25" s="35"/>
      <c r="B25" s="51"/>
      <c r="C25" s="52"/>
      <c r="D25" s="3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50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</row>
    <row r="26" spans="1:26" ht="15.75" customHeight="1">
      <c r="A26" s="35" t="s">
        <v>49</v>
      </c>
      <c r="B26" s="51"/>
      <c r="C26" s="52"/>
      <c r="D26" s="37">
        <f>SUM(E26:M26)</f>
        <v>22892105</v>
      </c>
      <c r="E26" s="47">
        <v>4954191</v>
      </c>
      <c r="F26" s="47">
        <v>247149</v>
      </c>
      <c r="G26" s="47">
        <v>106371</v>
      </c>
      <c r="H26" s="47">
        <v>3478</v>
      </c>
      <c r="I26" s="47">
        <v>4346897</v>
      </c>
      <c r="J26" s="47">
        <v>850123</v>
      </c>
      <c r="K26" s="47">
        <v>30000</v>
      </c>
      <c r="L26" s="47">
        <v>750800</v>
      </c>
      <c r="M26" s="47">
        <v>11603096</v>
      </c>
      <c r="N26" s="47">
        <v>4075143</v>
      </c>
      <c r="O26" s="50">
        <v>1563169</v>
      </c>
      <c r="P26" s="47" t="s">
        <v>39</v>
      </c>
      <c r="Q26" s="47">
        <v>6387579</v>
      </c>
      <c r="R26" s="47">
        <v>7837427</v>
      </c>
      <c r="S26" s="47">
        <v>707326</v>
      </c>
      <c r="T26" s="47" t="s">
        <v>39</v>
      </c>
      <c r="U26" s="47" t="s">
        <v>39</v>
      </c>
      <c r="V26" s="47" t="s">
        <v>39</v>
      </c>
      <c r="W26" s="47">
        <v>512396</v>
      </c>
      <c r="X26" s="47" t="s">
        <v>39</v>
      </c>
      <c r="Y26" s="47">
        <v>1809065</v>
      </c>
      <c r="Z26" s="47" t="s">
        <v>39</v>
      </c>
    </row>
    <row r="27" spans="1:26" ht="15.75" customHeight="1">
      <c r="A27" s="53" t="s">
        <v>50</v>
      </c>
      <c r="B27" s="51"/>
      <c r="C27" s="52"/>
      <c r="D27" s="37">
        <f>SUM(E27:M27)</f>
        <v>7807849</v>
      </c>
      <c r="E27" s="47">
        <v>3034571</v>
      </c>
      <c r="F27" s="47">
        <v>30817</v>
      </c>
      <c r="G27" s="47">
        <v>15591</v>
      </c>
      <c r="H27" s="47">
        <v>337</v>
      </c>
      <c r="I27" s="47">
        <v>1011511</v>
      </c>
      <c r="J27" s="47">
        <v>84898</v>
      </c>
      <c r="K27" s="47" t="s">
        <v>39</v>
      </c>
      <c r="L27" s="47" t="s">
        <v>39</v>
      </c>
      <c r="M27" s="47">
        <v>3630124</v>
      </c>
      <c r="N27" s="47">
        <v>923050</v>
      </c>
      <c r="O27" s="50">
        <v>703061</v>
      </c>
      <c r="P27" s="47" t="s">
        <v>39</v>
      </c>
      <c r="Q27" s="47">
        <v>4131704</v>
      </c>
      <c r="R27" s="47">
        <v>1917084</v>
      </c>
      <c r="S27" s="47">
        <v>58873</v>
      </c>
      <c r="T27" s="47" t="s">
        <v>39</v>
      </c>
      <c r="U27" s="47" t="s">
        <v>39</v>
      </c>
      <c r="V27" s="47" t="s">
        <v>39</v>
      </c>
      <c r="W27" s="47">
        <v>337</v>
      </c>
      <c r="X27" s="47" t="s">
        <v>39</v>
      </c>
      <c r="Y27" s="47">
        <v>73740</v>
      </c>
      <c r="Z27" s="47" t="s">
        <v>39</v>
      </c>
    </row>
    <row r="28" spans="1:26" ht="15.75" customHeight="1">
      <c r="A28" s="35" t="s">
        <v>51</v>
      </c>
      <c r="B28" s="51"/>
      <c r="C28" s="52"/>
      <c r="D28" s="37">
        <f>SUM(E28:M28)</f>
        <v>2699956</v>
      </c>
      <c r="E28" s="47">
        <v>26136</v>
      </c>
      <c r="F28" s="47">
        <v>99770</v>
      </c>
      <c r="G28" s="47" t="s">
        <v>39</v>
      </c>
      <c r="H28" s="47">
        <v>15</v>
      </c>
      <c r="I28" s="47">
        <v>47373</v>
      </c>
      <c r="J28" s="47">
        <v>732587</v>
      </c>
      <c r="K28" s="47" t="s">
        <v>39</v>
      </c>
      <c r="L28" s="47">
        <v>20800</v>
      </c>
      <c r="M28" s="47">
        <v>1773275</v>
      </c>
      <c r="N28" s="47">
        <v>685909</v>
      </c>
      <c r="O28" s="50">
        <v>377063</v>
      </c>
      <c r="P28" s="47" t="s">
        <v>39</v>
      </c>
      <c r="Q28" s="47" t="s">
        <v>39</v>
      </c>
      <c r="R28" s="47">
        <v>274530</v>
      </c>
      <c r="S28" s="47">
        <v>640264</v>
      </c>
      <c r="T28" s="47" t="s">
        <v>39</v>
      </c>
      <c r="U28" s="47" t="s">
        <v>39</v>
      </c>
      <c r="V28" s="47" t="s">
        <v>39</v>
      </c>
      <c r="W28" s="47">
        <v>15</v>
      </c>
      <c r="X28" s="47" t="s">
        <v>39</v>
      </c>
      <c r="Y28" s="47">
        <v>722175</v>
      </c>
      <c r="Z28" s="47" t="s">
        <v>39</v>
      </c>
    </row>
    <row r="29" spans="1:26" ht="15.75" customHeight="1">
      <c r="A29" s="35" t="s">
        <v>52</v>
      </c>
      <c r="B29" s="51"/>
      <c r="C29" s="52"/>
      <c r="D29" s="37">
        <f>SUM(E29:M29)</f>
        <v>2260771</v>
      </c>
      <c r="E29" s="47">
        <v>1674</v>
      </c>
      <c r="F29" s="47">
        <v>5126</v>
      </c>
      <c r="G29" s="47" t="s">
        <v>39</v>
      </c>
      <c r="H29" s="47" t="s">
        <v>39</v>
      </c>
      <c r="I29" s="47" t="s">
        <v>39</v>
      </c>
      <c r="J29" s="47">
        <v>2673</v>
      </c>
      <c r="K29" s="47" t="s">
        <v>39</v>
      </c>
      <c r="L29" s="47" t="s">
        <v>39</v>
      </c>
      <c r="M29" s="47">
        <v>2251298</v>
      </c>
      <c r="N29" s="47">
        <v>2162939</v>
      </c>
      <c r="O29" s="50">
        <v>76275</v>
      </c>
      <c r="P29" s="47" t="s">
        <v>39</v>
      </c>
      <c r="Q29" s="47" t="s">
        <v>39</v>
      </c>
      <c r="R29" s="47">
        <v>15716</v>
      </c>
      <c r="S29" s="47">
        <v>5841</v>
      </c>
      <c r="T29" s="47" t="s">
        <v>39</v>
      </c>
      <c r="U29" s="47" t="s">
        <v>39</v>
      </c>
      <c r="V29" s="47" t="s">
        <v>39</v>
      </c>
      <c r="W29" s="47" t="s">
        <v>39</v>
      </c>
      <c r="X29" s="47" t="s">
        <v>39</v>
      </c>
      <c r="Y29" s="47" t="s">
        <v>39</v>
      </c>
      <c r="Z29" s="47" t="s">
        <v>39</v>
      </c>
    </row>
    <row r="30" spans="1:26" ht="15.75" customHeight="1">
      <c r="A30" s="35"/>
      <c r="B30" s="51"/>
      <c r="C30" s="52"/>
      <c r="D30" s="3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50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</row>
    <row r="31" spans="1:26" ht="15.75" customHeight="1">
      <c r="A31" s="35" t="s">
        <v>53</v>
      </c>
      <c r="B31" s="51"/>
      <c r="C31" s="52"/>
      <c r="D31" s="37">
        <f>SUM(E31:M31)</f>
        <v>6901932</v>
      </c>
      <c r="E31" s="47">
        <v>3139494</v>
      </c>
      <c r="F31" s="47">
        <v>15444</v>
      </c>
      <c r="G31" s="47" t="s">
        <v>39</v>
      </c>
      <c r="H31" s="47">
        <v>1269</v>
      </c>
      <c r="I31" s="47">
        <v>1521268</v>
      </c>
      <c r="J31" s="47">
        <v>1248248</v>
      </c>
      <c r="K31" s="47" t="s">
        <v>39</v>
      </c>
      <c r="L31" s="47">
        <v>4000</v>
      </c>
      <c r="M31" s="47">
        <v>972209</v>
      </c>
      <c r="N31" s="47">
        <v>749390</v>
      </c>
      <c r="O31" s="50">
        <v>1035877</v>
      </c>
      <c r="P31" s="47">
        <v>3327</v>
      </c>
      <c r="Q31" s="47" t="s">
        <v>39</v>
      </c>
      <c r="R31" s="47">
        <v>1409712</v>
      </c>
      <c r="S31" s="47">
        <v>13644</v>
      </c>
      <c r="T31" s="47" t="s">
        <v>39</v>
      </c>
      <c r="U31" s="47" t="s">
        <v>39</v>
      </c>
      <c r="V31" s="47" t="s">
        <v>39</v>
      </c>
      <c r="W31" s="47">
        <v>2468998</v>
      </c>
      <c r="X31" s="47" t="s">
        <v>39</v>
      </c>
      <c r="Y31" s="47">
        <v>1220984</v>
      </c>
      <c r="Z31" s="47" t="s">
        <v>39</v>
      </c>
    </row>
    <row r="32" spans="1:26" ht="15.75" customHeight="1">
      <c r="A32" s="53" t="s">
        <v>54</v>
      </c>
      <c r="B32" s="51"/>
      <c r="C32" s="52"/>
      <c r="D32" s="37">
        <f>SUM(E32:M32)</f>
        <v>1490005</v>
      </c>
      <c r="E32" s="47">
        <v>197</v>
      </c>
      <c r="F32" s="47" t="s">
        <v>39</v>
      </c>
      <c r="G32" s="47" t="s">
        <v>39</v>
      </c>
      <c r="H32" s="47" t="s">
        <v>39</v>
      </c>
      <c r="I32" s="47" t="s">
        <v>39</v>
      </c>
      <c r="J32" s="47">
        <v>1221256</v>
      </c>
      <c r="K32" s="47" t="s">
        <v>39</v>
      </c>
      <c r="L32" s="47" t="s">
        <v>39</v>
      </c>
      <c r="M32" s="47">
        <v>268552</v>
      </c>
      <c r="N32" s="47">
        <v>253442</v>
      </c>
      <c r="O32" s="50">
        <v>9974</v>
      </c>
      <c r="P32" s="47" t="s">
        <v>39</v>
      </c>
      <c r="Q32" s="47" t="s">
        <v>39</v>
      </c>
      <c r="R32" s="47">
        <v>5605</v>
      </c>
      <c r="S32" s="47" t="s">
        <v>39</v>
      </c>
      <c r="T32" s="47" t="s">
        <v>39</v>
      </c>
      <c r="U32" s="47" t="s">
        <v>39</v>
      </c>
      <c r="V32" s="47" t="s">
        <v>39</v>
      </c>
      <c r="W32" s="47" t="s">
        <v>39</v>
      </c>
      <c r="X32" s="47" t="s">
        <v>39</v>
      </c>
      <c r="Y32" s="47">
        <v>1220984</v>
      </c>
      <c r="Z32" s="47" t="s">
        <v>39</v>
      </c>
    </row>
    <row r="33" spans="1:26" ht="15.75" customHeight="1">
      <c r="A33" s="35" t="s">
        <v>55</v>
      </c>
      <c r="B33" s="51"/>
      <c r="C33" s="52"/>
      <c r="D33" s="37">
        <f>SUM(E33:M33)</f>
        <v>1076913</v>
      </c>
      <c r="E33" s="47">
        <v>660792</v>
      </c>
      <c r="F33" s="47">
        <v>15444</v>
      </c>
      <c r="G33" s="47" t="s">
        <v>39</v>
      </c>
      <c r="H33" s="47">
        <v>49</v>
      </c>
      <c r="I33" s="47">
        <v>19448</v>
      </c>
      <c r="J33" s="47">
        <v>11078</v>
      </c>
      <c r="K33" s="47" t="s">
        <v>39</v>
      </c>
      <c r="L33" s="47">
        <v>4000</v>
      </c>
      <c r="M33" s="47">
        <v>366102</v>
      </c>
      <c r="N33" s="47">
        <v>381425</v>
      </c>
      <c r="O33" s="50">
        <v>502257</v>
      </c>
      <c r="P33" s="47">
        <v>3327</v>
      </c>
      <c r="Q33" s="47" t="s">
        <v>39</v>
      </c>
      <c r="R33" s="47">
        <v>176260</v>
      </c>
      <c r="S33" s="47">
        <v>13644</v>
      </c>
      <c r="T33" s="47" t="s">
        <v>39</v>
      </c>
      <c r="U33" s="47" t="s">
        <v>39</v>
      </c>
      <c r="V33" s="47" t="s">
        <v>39</v>
      </c>
      <c r="W33" s="47" t="s">
        <v>39</v>
      </c>
      <c r="X33" s="47" t="s">
        <v>39</v>
      </c>
      <c r="Y33" s="47" t="s">
        <v>39</v>
      </c>
      <c r="Z33" s="47" t="s">
        <v>39</v>
      </c>
    </row>
    <row r="34" spans="1:26" ht="15.75" customHeight="1">
      <c r="A34" s="35" t="s">
        <v>56</v>
      </c>
      <c r="B34" s="51"/>
      <c r="C34" s="52"/>
      <c r="D34" s="37">
        <f>SUM(E34:M34)</f>
        <v>4214090</v>
      </c>
      <c r="E34" s="47">
        <v>2478505</v>
      </c>
      <c r="F34" s="47" t="s">
        <v>39</v>
      </c>
      <c r="G34" s="47" t="s">
        <v>39</v>
      </c>
      <c r="H34" s="47">
        <v>1220</v>
      </c>
      <c r="I34" s="47">
        <v>1501820</v>
      </c>
      <c r="J34" s="47">
        <v>5912</v>
      </c>
      <c r="K34" s="47" t="s">
        <v>39</v>
      </c>
      <c r="L34" s="47" t="s">
        <v>39</v>
      </c>
      <c r="M34" s="47">
        <v>226633</v>
      </c>
      <c r="N34" s="47">
        <v>5</v>
      </c>
      <c r="O34" s="50">
        <v>517267</v>
      </c>
      <c r="P34" s="47" t="s">
        <v>39</v>
      </c>
      <c r="Q34" s="47" t="s">
        <v>39</v>
      </c>
      <c r="R34" s="47">
        <v>1227820</v>
      </c>
      <c r="S34" s="47" t="s">
        <v>39</v>
      </c>
      <c r="T34" s="47" t="s">
        <v>39</v>
      </c>
      <c r="U34" s="47" t="s">
        <v>39</v>
      </c>
      <c r="V34" s="47" t="s">
        <v>39</v>
      </c>
      <c r="W34" s="47">
        <v>2468998</v>
      </c>
      <c r="X34" s="47" t="s">
        <v>39</v>
      </c>
      <c r="Y34" s="47" t="s">
        <v>39</v>
      </c>
      <c r="Z34" s="47" t="s">
        <v>39</v>
      </c>
    </row>
    <row r="35" spans="1:26" ht="15.75" customHeight="1">
      <c r="A35" s="35"/>
      <c r="B35" s="51"/>
      <c r="C35" s="52"/>
      <c r="D35" s="3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50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</row>
    <row r="36" spans="1:26" ht="15.75" customHeight="1">
      <c r="A36" s="35" t="s">
        <v>57</v>
      </c>
      <c r="B36" s="51"/>
      <c r="C36" s="52"/>
      <c r="D36" s="37">
        <f>SUM(D37:D41)</f>
        <v>34871900</v>
      </c>
      <c r="E36" s="47">
        <v>10721439</v>
      </c>
      <c r="F36" s="47">
        <v>173551</v>
      </c>
      <c r="G36" s="47">
        <v>994356</v>
      </c>
      <c r="H36" s="47">
        <v>280200</v>
      </c>
      <c r="I36" s="47">
        <v>753617</v>
      </c>
      <c r="J36" s="47">
        <v>2810971</v>
      </c>
      <c r="K36" s="47">
        <v>1012060</v>
      </c>
      <c r="L36" s="47">
        <v>4901900</v>
      </c>
      <c r="M36" s="47">
        <v>13223806</v>
      </c>
      <c r="N36" s="47">
        <v>7861752</v>
      </c>
      <c r="O36" s="47">
        <v>1639915</v>
      </c>
      <c r="P36" s="47">
        <v>52922</v>
      </c>
      <c r="Q36" s="47" t="s">
        <v>39</v>
      </c>
      <c r="R36" s="47">
        <v>4049145</v>
      </c>
      <c r="S36" s="47">
        <v>17570083</v>
      </c>
      <c r="T36" s="47" t="s">
        <v>39</v>
      </c>
      <c r="U36" s="47" t="s">
        <v>39</v>
      </c>
      <c r="V36" s="47" t="s">
        <v>39</v>
      </c>
      <c r="W36" s="47">
        <v>911225</v>
      </c>
      <c r="X36" s="47" t="s">
        <v>39</v>
      </c>
      <c r="Y36" s="47">
        <v>2786858</v>
      </c>
      <c r="Z36" s="47" t="s">
        <v>39</v>
      </c>
    </row>
    <row r="37" spans="1:26" ht="15.75" customHeight="1">
      <c r="A37" s="35" t="s">
        <v>58</v>
      </c>
      <c r="B37" s="51"/>
      <c r="C37" s="52"/>
      <c r="D37" s="37">
        <f>SUM(E37:M37)</f>
        <v>7242865</v>
      </c>
      <c r="E37" s="47">
        <v>1623573</v>
      </c>
      <c r="F37" s="47">
        <v>8423</v>
      </c>
      <c r="G37" s="47">
        <v>12000</v>
      </c>
      <c r="H37" s="47">
        <v>54756</v>
      </c>
      <c r="I37" s="47">
        <v>54153</v>
      </c>
      <c r="J37" s="47">
        <v>95737</v>
      </c>
      <c r="K37" s="47">
        <v>67733</v>
      </c>
      <c r="L37" s="47">
        <v>35700</v>
      </c>
      <c r="M37" s="47">
        <v>5290790</v>
      </c>
      <c r="N37" s="47">
        <v>3984686</v>
      </c>
      <c r="O37" s="50">
        <v>472420</v>
      </c>
      <c r="P37" s="47">
        <v>22755</v>
      </c>
      <c r="Q37" s="47" t="s">
        <v>39</v>
      </c>
      <c r="R37" s="47">
        <v>2184638</v>
      </c>
      <c r="S37" s="47">
        <v>550342</v>
      </c>
      <c r="T37" s="47" t="s">
        <v>39</v>
      </c>
      <c r="U37" s="47" t="s">
        <v>39</v>
      </c>
      <c r="V37" s="47" t="s">
        <v>39</v>
      </c>
      <c r="W37" s="47" t="s">
        <v>39</v>
      </c>
      <c r="X37" s="47" t="s">
        <v>39</v>
      </c>
      <c r="Y37" s="47">
        <v>28024</v>
      </c>
      <c r="Z37" s="47" t="s">
        <v>39</v>
      </c>
    </row>
    <row r="38" spans="1:26" ht="15.75" customHeight="1">
      <c r="A38" s="35" t="s">
        <v>59</v>
      </c>
      <c r="B38" s="51"/>
      <c r="C38" s="52"/>
      <c r="D38" s="37">
        <f>SUM(E38:M38)</f>
        <v>1791754</v>
      </c>
      <c r="E38" s="47">
        <v>516945</v>
      </c>
      <c r="F38" s="47">
        <v>66465</v>
      </c>
      <c r="G38" s="47" t="s">
        <v>39</v>
      </c>
      <c r="H38" s="47">
        <v>63030</v>
      </c>
      <c r="I38" s="47" t="s">
        <v>39</v>
      </c>
      <c r="J38" s="47">
        <v>24896</v>
      </c>
      <c r="K38" s="47">
        <v>1361</v>
      </c>
      <c r="L38" s="47">
        <v>16400</v>
      </c>
      <c r="M38" s="47">
        <v>1102657</v>
      </c>
      <c r="N38" s="47">
        <v>934090</v>
      </c>
      <c r="O38" s="50">
        <v>256034</v>
      </c>
      <c r="P38" s="47">
        <v>3584</v>
      </c>
      <c r="Q38" s="47" t="s">
        <v>39</v>
      </c>
      <c r="R38" s="47">
        <v>42835</v>
      </c>
      <c r="S38" s="47">
        <v>543211</v>
      </c>
      <c r="T38" s="47" t="s">
        <v>39</v>
      </c>
      <c r="U38" s="47" t="s">
        <v>39</v>
      </c>
      <c r="V38" s="47" t="s">
        <v>39</v>
      </c>
      <c r="W38" s="47" t="s">
        <v>39</v>
      </c>
      <c r="X38" s="47" t="s">
        <v>39</v>
      </c>
      <c r="Y38" s="47">
        <v>12000</v>
      </c>
      <c r="Z38" s="47" t="s">
        <v>39</v>
      </c>
    </row>
    <row r="39" spans="1:26" ht="15.75" customHeight="1">
      <c r="A39" s="35" t="s">
        <v>60</v>
      </c>
      <c r="B39" s="51"/>
      <c r="C39" s="52"/>
      <c r="D39" s="37">
        <f>SUM(E39:M39)</f>
        <v>9964831</v>
      </c>
      <c r="E39" s="47">
        <v>4157873</v>
      </c>
      <c r="F39" s="47" t="s">
        <v>39</v>
      </c>
      <c r="G39" s="47">
        <v>820190</v>
      </c>
      <c r="H39" s="47">
        <v>359</v>
      </c>
      <c r="I39" s="47">
        <v>37755</v>
      </c>
      <c r="J39" s="47">
        <v>72996</v>
      </c>
      <c r="K39" s="47">
        <v>581712</v>
      </c>
      <c r="L39" s="47">
        <v>2790500</v>
      </c>
      <c r="M39" s="47">
        <v>1503446</v>
      </c>
      <c r="N39" s="47">
        <v>357148</v>
      </c>
      <c r="O39" s="50">
        <v>9121</v>
      </c>
      <c r="P39" s="47">
        <v>3261</v>
      </c>
      <c r="Q39" s="47" t="s">
        <v>39</v>
      </c>
      <c r="R39" s="47">
        <v>295927</v>
      </c>
      <c r="S39" s="47">
        <v>9299374</v>
      </c>
      <c r="T39" s="47" t="s">
        <v>39</v>
      </c>
      <c r="U39" s="47" t="s">
        <v>39</v>
      </c>
      <c r="V39" s="47" t="s">
        <v>39</v>
      </c>
      <c r="W39" s="47" t="s">
        <v>39</v>
      </c>
      <c r="X39" s="47" t="s">
        <v>39</v>
      </c>
      <c r="Y39" s="47" t="s">
        <v>39</v>
      </c>
      <c r="Z39" s="47" t="s">
        <v>39</v>
      </c>
    </row>
    <row r="40" spans="1:26" ht="15.75" customHeight="1">
      <c r="A40" s="35" t="s">
        <v>61</v>
      </c>
      <c r="B40" s="51"/>
      <c r="C40" s="52"/>
      <c r="D40" s="37">
        <f>SUM(E40:M40)</f>
        <v>10859516</v>
      </c>
      <c r="E40" s="47">
        <v>3228876</v>
      </c>
      <c r="F40" s="47">
        <v>12840</v>
      </c>
      <c r="G40" s="47">
        <v>35070</v>
      </c>
      <c r="H40" s="47">
        <v>3563</v>
      </c>
      <c r="I40" s="47">
        <v>549858</v>
      </c>
      <c r="J40" s="47">
        <v>1998572</v>
      </c>
      <c r="K40" s="47">
        <v>157780</v>
      </c>
      <c r="L40" s="47">
        <v>1568100</v>
      </c>
      <c r="M40" s="47">
        <v>3304857</v>
      </c>
      <c r="N40" s="47">
        <v>1294931</v>
      </c>
      <c r="O40" s="50">
        <v>530297</v>
      </c>
      <c r="P40" s="47">
        <v>5469</v>
      </c>
      <c r="Q40" s="47" t="s">
        <v>39</v>
      </c>
      <c r="R40" s="47">
        <v>1030909</v>
      </c>
      <c r="S40" s="47">
        <v>4889851</v>
      </c>
      <c r="T40" s="47" t="s">
        <v>39</v>
      </c>
      <c r="U40" s="47" t="s">
        <v>39</v>
      </c>
      <c r="V40" s="47" t="s">
        <v>39</v>
      </c>
      <c r="W40" s="47">
        <v>911225</v>
      </c>
      <c r="X40" s="47" t="s">
        <v>39</v>
      </c>
      <c r="Y40" s="47">
        <v>2196834</v>
      </c>
      <c r="Z40" s="47" t="s">
        <v>39</v>
      </c>
    </row>
    <row r="41" spans="1:26" ht="15.75" customHeight="1">
      <c r="A41" s="35" t="s">
        <v>62</v>
      </c>
      <c r="B41" s="51"/>
      <c r="C41" s="52"/>
      <c r="D41" s="37">
        <f>SUM(E41:M41)</f>
        <v>5012934</v>
      </c>
      <c r="E41" s="47">
        <v>1194172</v>
      </c>
      <c r="F41" s="47">
        <v>85823</v>
      </c>
      <c r="G41" s="47">
        <v>127096</v>
      </c>
      <c r="H41" s="47">
        <v>158492</v>
      </c>
      <c r="I41" s="47">
        <v>111851</v>
      </c>
      <c r="J41" s="47">
        <v>618770</v>
      </c>
      <c r="K41" s="47">
        <v>203474</v>
      </c>
      <c r="L41" s="47">
        <v>491200</v>
      </c>
      <c r="M41" s="47">
        <v>2022056</v>
      </c>
      <c r="N41" s="47">
        <v>1290897</v>
      </c>
      <c r="O41" s="50">
        <v>372043</v>
      </c>
      <c r="P41" s="47">
        <v>17853</v>
      </c>
      <c r="Q41" s="47" t="s">
        <v>39</v>
      </c>
      <c r="R41" s="47">
        <v>494836</v>
      </c>
      <c r="S41" s="47">
        <v>2287305</v>
      </c>
      <c r="T41" s="47" t="s">
        <v>39</v>
      </c>
      <c r="U41" s="47" t="s">
        <v>39</v>
      </c>
      <c r="V41" s="47" t="s">
        <v>39</v>
      </c>
      <c r="W41" s="47" t="s">
        <v>39</v>
      </c>
      <c r="X41" s="47" t="s">
        <v>39</v>
      </c>
      <c r="Y41" s="47">
        <v>550000</v>
      </c>
      <c r="Z41" s="47" t="s">
        <v>39</v>
      </c>
    </row>
    <row r="42" spans="1:26" ht="15.75" customHeight="1">
      <c r="A42" s="35"/>
      <c r="B42" s="51"/>
      <c r="C42" s="52"/>
      <c r="D42" s="37"/>
      <c r="E42" s="47"/>
      <c r="F42" s="47"/>
      <c r="G42" s="47"/>
      <c r="H42" s="47"/>
      <c r="I42" s="47"/>
      <c r="J42" s="47"/>
      <c r="K42" s="47"/>
      <c r="L42" s="47"/>
      <c r="M42" s="47" t="s">
        <v>42</v>
      </c>
      <c r="N42" s="47"/>
      <c r="O42" s="50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</row>
    <row r="43" spans="1:26" ht="15.75" customHeight="1">
      <c r="A43" s="35" t="s">
        <v>63</v>
      </c>
      <c r="B43" s="51"/>
      <c r="C43" s="52"/>
      <c r="D43" s="37">
        <f>SUM(D44:D46)</f>
        <v>78033184</v>
      </c>
      <c r="E43" s="47">
        <v>96335</v>
      </c>
      <c r="F43" s="47">
        <v>19606</v>
      </c>
      <c r="G43" s="47" t="s">
        <v>39</v>
      </c>
      <c r="H43" s="47">
        <v>1925</v>
      </c>
      <c r="I43" s="47">
        <v>347834</v>
      </c>
      <c r="J43" s="47">
        <v>55531579</v>
      </c>
      <c r="K43" s="47">
        <v>366345</v>
      </c>
      <c r="L43" s="47" t="s">
        <v>39</v>
      </c>
      <c r="M43" s="47">
        <v>21669560</v>
      </c>
      <c r="N43" s="47">
        <v>1241048</v>
      </c>
      <c r="O43" s="47">
        <v>701307</v>
      </c>
      <c r="P43" s="47">
        <v>12733</v>
      </c>
      <c r="Q43" s="47" t="s">
        <v>39</v>
      </c>
      <c r="R43" s="47">
        <v>19936386</v>
      </c>
      <c r="S43" s="47">
        <v>64764</v>
      </c>
      <c r="T43" s="47" t="s">
        <v>39</v>
      </c>
      <c r="U43" s="47" t="s">
        <v>39</v>
      </c>
      <c r="V43" s="47" t="s">
        <v>39</v>
      </c>
      <c r="W43" s="47">
        <v>80136</v>
      </c>
      <c r="X43" s="47" t="s">
        <v>39</v>
      </c>
      <c r="Y43" s="47">
        <v>55761722</v>
      </c>
      <c r="Z43" s="47">
        <v>235088</v>
      </c>
    </row>
    <row r="44" spans="1:26" ht="15.75" customHeight="1">
      <c r="A44" s="35" t="s">
        <v>64</v>
      </c>
      <c r="B44" s="51"/>
      <c r="C44" s="52"/>
      <c r="D44" s="37">
        <f>SUM(E44:M44)</f>
        <v>3351726</v>
      </c>
      <c r="E44" s="47">
        <v>80084</v>
      </c>
      <c r="F44" s="47" t="s">
        <v>39</v>
      </c>
      <c r="G44" s="47" t="s">
        <v>39</v>
      </c>
      <c r="H44" s="47">
        <v>1638</v>
      </c>
      <c r="I44" s="47">
        <v>232358</v>
      </c>
      <c r="J44" s="47">
        <v>127332</v>
      </c>
      <c r="K44" s="47" t="s">
        <v>39</v>
      </c>
      <c r="L44" s="47" t="s">
        <v>39</v>
      </c>
      <c r="M44" s="47">
        <v>2910314</v>
      </c>
      <c r="N44" s="47">
        <v>485898</v>
      </c>
      <c r="O44" s="50">
        <v>434151</v>
      </c>
      <c r="P44" s="47">
        <v>1143</v>
      </c>
      <c r="Q44" s="47" t="s">
        <v>39</v>
      </c>
      <c r="R44" s="47">
        <v>1997707</v>
      </c>
      <c r="S44" s="47">
        <v>27415</v>
      </c>
      <c r="T44" s="47" t="s">
        <v>39</v>
      </c>
      <c r="U44" s="47" t="s">
        <v>39</v>
      </c>
      <c r="V44" s="47" t="s">
        <v>39</v>
      </c>
      <c r="W44" s="47">
        <v>80136</v>
      </c>
      <c r="X44" s="47" t="s">
        <v>39</v>
      </c>
      <c r="Y44" s="47">
        <v>90475</v>
      </c>
      <c r="Z44" s="47">
        <v>234801</v>
      </c>
    </row>
    <row r="45" spans="1:26" ht="15.75" customHeight="1">
      <c r="A45" s="35" t="s">
        <v>65</v>
      </c>
      <c r="B45" s="51"/>
      <c r="C45" s="52"/>
      <c r="D45" s="37">
        <f>SUM(E45:M45)</f>
        <v>74153548</v>
      </c>
      <c r="E45" s="47" t="s">
        <v>39</v>
      </c>
      <c r="F45" s="47">
        <v>19442</v>
      </c>
      <c r="G45" s="47" t="s">
        <v>39</v>
      </c>
      <c r="H45" s="47">
        <v>287</v>
      </c>
      <c r="I45" s="47">
        <v>52155</v>
      </c>
      <c r="J45" s="47">
        <v>55404231</v>
      </c>
      <c r="K45" s="47">
        <v>361461</v>
      </c>
      <c r="L45" s="47" t="s">
        <v>39</v>
      </c>
      <c r="M45" s="47">
        <v>18315972</v>
      </c>
      <c r="N45" s="47">
        <v>535245</v>
      </c>
      <c r="O45" s="50">
        <v>180059</v>
      </c>
      <c r="P45" s="47" t="s">
        <v>39</v>
      </c>
      <c r="Q45" s="47" t="s">
        <v>39</v>
      </c>
      <c r="R45" s="47">
        <v>17766710</v>
      </c>
      <c r="S45" s="47" t="s">
        <v>39</v>
      </c>
      <c r="T45" s="47" t="s">
        <v>39</v>
      </c>
      <c r="U45" s="47" t="s">
        <v>39</v>
      </c>
      <c r="V45" s="47" t="s">
        <v>39</v>
      </c>
      <c r="W45" s="47" t="s">
        <v>39</v>
      </c>
      <c r="X45" s="47" t="s">
        <v>39</v>
      </c>
      <c r="Y45" s="47">
        <v>55671247</v>
      </c>
      <c r="Z45" s="47">
        <v>287</v>
      </c>
    </row>
    <row r="46" spans="1:26" ht="15.75" customHeight="1">
      <c r="A46" s="35" t="s">
        <v>66</v>
      </c>
      <c r="B46" s="51"/>
      <c r="C46" s="52"/>
      <c r="D46" s="37">
        <f>SUM(E46:M46)</f>
        <v>527910</v>
      </c>
      <c r="E46" s="47">
        <v>16251</v>
      </c>
      <c r="F46" s="47">
        <v>164</v>
      </c>
      <c r="G46" s="47" t="s">
        <v>39</v>
      </c>
      <c r="H46" s="47" t="s">
        <v>39</v>
      </c>
      <c r="I46" s="47">
        <v>63321</v>
      </c>
      <c r="J46" s="47">
        <v>16</v>
      </c>
      <c r="K46" s="47">
        <v>4884</v>
      </c>
      <c r="L46" s="47" t="s">
        <v>39</v>
      </c>
      <c r="M46" s="47">
        <v>443274</v>
      </c>
      <c r="N46" s="47">
        <v>219905</v>
      </c>
      <c r="O46" s="50">
        <v>87097</v>
      </c>
      <c r="P46" s="47">
        <v>11590</v>
      </c>
      <c r="Q46" s="47" t="s">
        <v>39</v>
      </c>
      <c r="R46" s="47">
        <v>171969</v>
      </c>
      <c r="S46" s="47">
        <v>37349</v>
      </c>
      <c r="T46" s="47" t="s">
        <v>39</v>
      </c>
      <c r="U46" s="47" t="s">
        <v>39</v>
      </c>
      <c r="V46" s="47" t="s">
        <v>39</v>
      </c>
      <c r="W46" s="47" t="s">
        <v>39</v>
      </c>
      <c r="X46" s="47" t="s">
        <v>39</v>
      </c>
      <c r="Y46" s="47" t="s">
        <v>39</v>
      </c>
      <c r="Z46" s="47" t="s">
        <v>39</v>
      </c>
    </row>
    <row r="47" spans="1:26" ht="15.75" customHeight="1">
      <c r="A47" s="35"/>
      <c r="B47" s="51"/>
      <c r="C47" s="52"/>
      <c r="D47" s="3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50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</row>
    <row r="48" spans="1:26" ht="15.75" customHeight="1">
      <c r="A48" s="35" t="s">
        <v>67</v>
      </c>
      <c r="B48" s="51"/>
      <c r="C48" s="52"/>
      <c r="D48" s="37">
        <f aca="true" t="shared" si="0" ref="D48:D53">SUM(E48:M48)</f>
        <v>69123954</v>
      </c>
      <c r="E48" s="47">
        <v>18336298</v>
      </c>
      <c r="F48" s="47">
        <v>1392523</v>
      </c>
      <c r="G48" s="47">
        <v>1263696</v>
      </c>
      <c r="H48" s="47">
        <v>3492</v>
      </c>
      <c r="I48" s="47">
        <v>581905</v>
      </c>
      <c r="J48" s="47">
        <v>327852</v>
      </c>
      <c r="K48" s="47">
        <v>2118782</v>
      </c>
      <c r="L48" s="47">
        <v>33128000</v>
      </c>
      <c r="M48" s="47">
        <v>11971406</v>
      </c>
      <c r="N48" s="47">
        <v>5201028</v>
      </c>
      <c r="O48" s="50">
        <v>1449669</v>
      </c>
      <c r="P48" s="47">
        <v>2976076</v>
      </c>
      <c r="Q48" s="47" t="s">
        <v>39</v>
      </c>
      <c r="R48" s="47">
        <v>1413678</v>
      </c>
      <c r="S48" s="47">
        <v>57826268</v>
      </c>
      <c r="T48" s="47" t="s">
        <v>39</v>
      </c>
      <c r="U48" s="47" t="s">
        <v>39</v>
      </c>
      <c r="V48" s="47" t="s">
        <v>39</v>
      </c>
      <c r="W48" s="47" t="s">
        <v>39</v>
      </c>
      <c r="X48" s="47" t="s">
        <v>39</v>
      </c>
      <c r="Y48" s="47" t="s">
        <v>39</v>
      </c>
      <c r="Z48" s="47">
        <v>257235</v>
      </c>
    </row>
    <row r="49" spans="1:26" ht="15.75" customHeight="1">
      <c r="A49" s="53" t="s">
        <v>68</v>
      </c>
      <c r="B49" s="51"/>
      <c r="C49" s="52"/>
      <c r="D49" s="37">
        <f t="shared" si="0"/>
        <v>25338901</v>
      </c>
      <c r="E49" s="47">
        <v>7170792</v>
      </c>
      <c r="F49" s="47" t="s">
        <v>39</v>
      </c>
      <c r="G49" s="47">
        <v>122484</v>
      </c>
      <c r="H49" s="47" t="s">
        <v>39</v>
      </c>
      <c r="I49" s="47" t="s">
        <v>39</v>
      </c>
      <c r="J49" s="47">
        <v>8188</v>
      </c>
      <c r="K49" s="47">
        <v>452397</v>
      </c>
      <c r="L49" s="47">
        <v>14119400</v>
      </c>
      <c r="M49" s="47">
        <v>3465640</v>
      </c>
      <c r="N49" s="47">
        <v>301105</v>
      </c>
      <c r="O49" s="50">
        <v>24191</v>
      </c>
      <c r="P49" s="47">
        <v>1864406</v>
      </c>
      <c r="Q49" s="47" t="s">
        <v>39</v>
      </c>
      <c r="R49" s="47">
        <v>9899</v>
      </c>
      <c r="S49" s="47">
        <v>23139300</v>
      </c>
      <c r="T49" s="47" t="s">
        <v>39</v>
      </c>
      <c r="U49" s="47" t="s">
        <v>39</v>
      </c>
      <c r="V49" s="47" t="s">
        <v>39</v>
      </c>
      <c r="W49" s="47" t="s">
        <v>39</v>
      </c>
      <c r="X49" s="47" t="s">
        <v>39</v>
      </c>
      <c r="Y49" s="47" t="s">
        <v>39</v>
      </c>
      <c r="Z49" s="47" t="s">
        <v>39</v>
      </c>
    </row>
    <row r="50" spans="1:26" ht="15.75" customHeight="1">
      <c r="A50" s="35" t="s">
        <v>69</v>
      </c>
      <c r="B50" s="51"/>
      <c r="C50" s="52"/>
      <c r="D50" s="37">
        <f t="shared" si="0"/>
        <v>20559672</v>
      </c>
      <c r="E50" s="47">
        <v>6957161</v>
      </c>
      <c r="F50" s="47">
        <v>1202</v>
      </c>
      <c r="G50" s="47">
        <v>474643</v>
      </c>
      <c r="H50" s="47">
        <v>3464</v>
      </c>
      <c r="I50" s="47">
        <v>581905</v>
      </c>
      <c r="J50" s="47">
        <v>143460</v>
      </c>
      <c r="K50" s="47">
        <v>922904</v>
      </c>
      <c r="L50" s="47">
        <v>10180300</v>
      </c>
      <c r="M50" s="47">
        <v>1294633</v>
      </c>
      <c r="N50" s="47">
        <v>548571</v>
      </c>
      <c r="O50" s="50">
        <v>149780</v>
      </c>
      <c r="P50" s="47">
        <v>418655</v>
      </c>
      <c r="Q50" s="47" t="s">
        <v>39</v>
      </c>
      <c r="R50" s="47">
        <v>32408</v>
      </c>
      <c r="S50" s="47">
        <v>19410258</v>
      </c>
      <c r="T50" s="47" t="s">
        <v>39</v>
      </c>
      <c r="U50" s="47" t="s">
        <v>39</v>
      </c>
      <c r="V50" s="47" t="s">
        <v>39</v>
      </c>
      <c r="W50" s="47" t="s">
        <v>39</v>
      </c>
      <c r="X50" s="47" t="s">
        <v>39</v>
      </c>
      <c r="Y50" s="47" t="s">
        <v>39</v>
      </c>
      <c r="Z50" s="47" t="s">
        <v>39</v>
      </c>
    </row>
    <row r="51" spans="1:26" ht="15.75" customHeight="1">
      <c r="A51" s="35" t="s">
        <v>70</v>
      </c>
      <c r="B51" s="51"/>
      <c r="C51" s="52"/>
      <c r="D51" s="37">
        <f t="shared" si="0"/>
        <v>7316315</v>
      </c>
      <c r="E51" s="47">
        <v>638314</v>
      </c>
      <c r="F51" s="47">
        <v>193222</v>
      </c>
      <c r="G51" s="47">
        <v>362659</v>
      </c>
      <c r="H51" s="47" t="s">
        <v>39</v>
      </c>
      <c r="I51" s="47" t="s">
        <v>39</v>
      </c>
      <c r="J51" s="47">
        <v>78019</v>
      </c>
      <c r="K51" s="47">
        <v>340609</v>
      </c>
      <c r="L51" s="47">
        <v>4773600</v>
      </c>
      <c r="M51" s="47">
        <v>929892</v>
      </c>
      <c r="N51" s="47">
        <v>29624</v>
      </c>
      <c r="O51" s="50">
        <v>187367</v>
      </c>
      <c r="P51" s="47">
        <v>22875</v>
      </c>
      <c r="Q51" s="47" t="s">
        <v>39</v>
      </c>
      <c r="R51" s="47">
        <v>700043</v>
      </c>
      <c r="S51" s="47">
        <v>6376406</v>
      </c>
      <c r="T51" s="47" t="s">
        <v>39</v>
      </c>
      <c r="U51" s="47" t="s">
        <v>39</v>
      </c>
      <c r="V51" s="47" t="s">
        <v>39</v>
      </c>
      <c r="W51" s="47" t="s">
        <v>39</v>
      </c>
      <c r="X51" s="47" t="s">
        <v>39</v>
      </c>
      <c r="Y51" s="47" t="s">
        <v>39</v>
      </c>
      <c r="Z51" s="47" t="s">
        <v>39</v>
      </c>
    </row>
    <row r="52" spans="1:26" ht="15.75" customHeight="1">
      <c r="A52" s="35" t="s">
        <v>71</v>
      </c>
      <c r="B52" s="51"/>
      <c r="C52" s="52"/>
      <c r="D52" s="37">
        <f t="shared" si="0"/>
        <v>7033243</v>
      </c>
      <c r="E52" s="47">
        <v>2425852</v>
      </c>
      <c r="F52" s="47">
        <v>40210</v>
      </c>
      <c r="G52" s="47">
        <v>303910</v>
      </c>
      <c r="H52" s="47" t="s">
        <v>39</v>
      </c>
      <c r="I52" s="47" t="s">
        <v>39</v>
      </c>
      <c r="J52" s="47">
        <v>50246</v>
      </c>
      <c r="K52" s="47">
        <v>389017</v>
      </c>
      <c r="L52" s="47">
        <v>2702200</v>
      </c>
      <c r="M52" s="47">
        <v>1121808</v>
      </c>
      <c r="N52" s="47">
        <v>4031</v>
      </c>
      <c r="O52" s="50">
        <v>173583</v>
      </c>
      <c r="P52" s="47">
        <v>3135</v>
      </c>
      <c r="Q52" s="47" t="s">
        <v>39</v>
      </c>
      <c r="R52" s="47">
        <v>589001</v>
      </c>
      <c r="S52" s="47">
        <v>6006286</v>
      </c>
      <c r="T52" s="47" t="s">
        <v>39</v>
      </c>
      <c r="U52" s="47" t="s">
        <v>39</v>
      </c>
      <c r="V52" s="47" t="s">
        <v>39</v>
      </c>
      <c r="W52" s="47" t="s">
        <v>39</v>
      </c>
      <c r="X52" s="47" t="s">
        <v>39</v>
      </c>
      <c r="Y52" s="47" t="s">
        <v>39</v>
      </c>
      <c r="Z52" s="47">
        <v>257207</v>
      </c>
    </row>
    <row r="53" spans="1:26" ht="15.75" customHeight="1">
      <c r="A53" s="35" t="s">
        <v>72</v>
      </c>
      <c r="B53" s="51"/>
      <c r="C53" s="52"/>
      <c r="D53" s="37">
        <f t="shared" si="0"/>
        <v>3968169</v>
      </c>
      <c r="E53" s="47">
        <v>1142008</v>
      </c>
      <c r="F53" s="47">
        <v>572659</v>
      </c>
      <c r="G53" s="47" t="s">
        <v>39</v>
      </c>
      <c r="H53" s="47" t="s">
        <v>39</v>
      </c>
      <c r="I53" s="47" t="s">
        <v>39</v>
      </c>
      <c r="J53" s="47">
        <v>9557</v>
      </c>
      <c r="K53" s="47">
        <v>13855</v>
      </c>
      <c r="L53" s="47">
        <v>1139900</v>
      </c>
      <c r="M53" s="47">
        <v>1090190</v>
      </c>
      <c r="N53" s="47">
        <v>271890</v>
      </c>
      <c r="O53" s="50">
        <v>514649</v>
      </c>
      <c r="P53" s="47">
        <v>543590</v>
      </c>
      <c r="Q53" s="47" t="s">
        <v>39</v>
      </c>
      <c r="R53" s="47">
        <v>11738</v>
      </c>
      <c r="S53" s="47">
        <v>2626302</v>
      </c>
      <c r="T53" s="47" t="s">
        <v>39</v>
      </c>
      <c r="U53" s="47" t="s">
        <v>39</v>
      </c>
      <c r="V53" s="47" t="s">
        <v>39</v>
      </c>
      <c r="W53" s="47" t="s">
        <v>39</v>
      </c>
      <c r="X53" s="47" t="s">
        <v>39</v>
      </c>
      <c r="Y53" s="47" t="s">
        <v>39</v>
      </c>
      <c r="Z53" s="47" t="s">
        <v>39</v>
      </c>
    </row>
    <row r="54" spans="1:26" ht="15.75" customHeight="1">
      <c r="A54" s="35"/>
      <c r="B54" s="51"/>
      <c r="C54" s="52"/>
      <c r="D54" s="37"/>
      <c r="E54" s="47"/>
      <c r="F54" s="47"/>
      <c r="G54" s="47"/>
      <c r="H54" s="47"/>
      <c r="I54" s="47"/>
      <c r="J54" s="47"/>
      <c r="K54" s="47"/>
      <c r="L54" s="47"/>
      <c r="M54" s="47"/>
      <c r="N54" s="47" t="s">
        <v>42</v>
      </c>
      <c r="O54" s="50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</row>
    <row r="55" spans="1:26" ht="15.75" customHeight="1">
      <c r="A55" s="35" t="s">
        <v>73</v>
      </c>
      <c r="B55" s="51"/>
      <c r="C55" s="52"/>
      <c r="D55" s="37">
        <f>SUM(E55:M55)</f>
        <v>37699774</v>
      </c>
      <c r="E55" s="47">
        <v>707402</v>
      </c>
      <c r="F55" s="47">
        <v>1605508</v>
      </c>
      <c r="G55" s="47" t="s">
        <v>39</v>
      </c>
      <c r="H55" s="47">
        <v>31470</v>
      </c>
      <c r="I55" s="47">
        <v>10266</v>
      </c>
      <c r="J55" s="47">
        <v>155906</v>
      </c>
      <c r="K55" s="47">
        <v>48089</v>
      </c>
      <c r="L55" s="47">
        <v>1724300</v>
      </c>
      <c r="M55" s="47">
        <v>33416833</v>
      </c>
      <c r="N55" s="47">
        <v>31180097</v>
      </c>
      <c r="O55" s="50">
        <v>3900872</v>
      </c>
      <c r="P55" s="47">
        <v>399422</v>
      </c>
      <c r="Q55" s="47" t="s">
        <v>39</v>
      </c>
      <c r="R55" s="47">
        <v>236339</v>
      </c>
      <c r="S55" s="47">
        <v>1983044</v>
      </c>
      <c r="T55" s="47" t="s">
        <v>39</v>
      </c>
      <c r="U55" s="47" t="s">
        <v>39</v>
      </c>
      <c r="V55" s="47" t="s">
        <v>39</v>
      </c>
      <c r="W55" s="47" t="s">
        <v>39</v>
      </c>
      <c r="X55" s="47" t="s">
        <v>39</v>
      </c>
      <c r="Y55" s="47" t="s">
        <v>39</v>
      </c>
      <c r="Z55" s="47" t="s">
        <v>39</v>
      </c>
    </row>
    <row r="56" spans="1:26" ht="15.75" customHeight="1">
      <c r="A56" s="35"/>
      <c r="B56" s="51"/>
      <c r="C56" s="52"/>
      <c r="D56" s="3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50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</row>
    <row r="57" spans="1:26" ht="15.75" customHeight="1">
      <c r="A57" s="35" t="s">
        <v>74</v>
      </c>
      <c r="B57" s="51"/>
      <c r="C57" s="52"/>
      <c r="D57" s="37">
        <f aca="true" t="shared" si="1" ref="D57:D67">SUM(E57:M57)</f>
        <v>144733589</v>
      </c>
      <c r="E57" s="47">
        <v>26188843</v>
      </c>
      <c r="F57" s="47">
        <v>126938</v>
      </c>
      <c r="G57" s="47">
        <v>883839</v>
      </c>
      <c r="H57" s="47">
        <v>155656</v>
      </c>
      <c r="I57" s="47">
        <v>68510</v>
      </c>
      <c r="J57" s="47">
        <v>900534</v>
      </c>
      <c r="K57" s="47">
        <v>206353</v>
      </c>
      <c r="L57" s="47">
        <v>7438400</v>
      </c>
      <c r="M57" s="47">
        <v>108764516</v>
      </c>
      <c r="N57" s="47">
        <v>123543796</v>
      </c>
      <c r="O57" s="50">
        <v>4995364</v>
      </c>
      <c r="P57" s="47">
        <v>278258</v>
      </c>
      <c r="Q57" s="47">
        <v>438723</v>
      </c>
      <c r="R57" s="47">
        <v>11236633</v>
      </c>
      <c r="S57" s="47">
        <v>4236755</v>
      </c>
      <c r="T57" s="47" t="s">
        <v>39</v>
      </c>
      <c r="U57" s="47" t="s">
        <v>39</v>
      </c>
      <c r="V57" s="47" t="s">
        <v>39</v>
      </c>
      <c r="W57" s="47">
        <v>4060</v>
      </c>
      <c r="X57" s="47" t="s">
        <v>39</v>
      </c>
      <c r="Y57" s="47" t="s">
        <v>39</v>
      </c>
      <c r="Z57" s="47" t="s">
        <v>39</v>
      </c>
    </row>
    <row r="58" spans="1:26" ht="15.75" customHeight="1">
      <c r="A58" s="53" t="s">
        <v>75</v>
      </c>
      <c r="B58" s="51"/>
      <c r="C58" s="52"/>
      <c r="D58" s="37">
        <f t="shared" si="1"/>
        <v>26426414</v>
      </c>
      <c r="E58" s="47">
        <v>2755652</v>
      </c>
      <c r="F58" s="47">
        <v>37673</v>
      </c>
      <c r="G58" s="47">
        <v>745891</v>
      </c>
      <c r="H58" s="47">
        <v>57644</v>
      </c>
      <c r="I58" s="47">
        <v>21214</v>
      </c>
      <c r="J58" s="47">
        <v>342567</v>
      </c>
      <c r="K58" s="47">
        <v>43273</v>
      </c>
      <c r="L58" s="47">
        <v>4777000</v>
      </c>
      <c r="M58" s="47">
        <v>17645500</v>
      </c>
      <c r="N58" s="47">
        <v>16106948</v>
      </c>
      <c r="O58" s="50">
        <v>771376</v>
      </c>
      <c r="P58" s="47">
        <v>45603</v>
      </c>
      <c r="Q58" s="47" t="s">
        <v>39</v>
      </c>
      <c r="R58" s="47">
        <v>9276696</v>
      </c>
      <c r="S58" s="47">
        <v>221731</v>
      </c>
      <c r="T58" s="47" t="s">
        <v>39</v>
      </c>
      <c r="U58" s="47" t="s">
        <v>39</v>
      </c>
      <c r="V58" s="47" t="s">
        <v>39</v>
      </c>
      <c r="W58" s="47">
        <v>4060</v>
      </c>
      <c r="X58" s="47" t="s">
        <v>39</v>
      </c>
      <c r="Y58" s="47" t="s">
        <v>39</v>
      </c>
      <c r="Z58" s="47" t="s">
        <v>39</v>
      </c>
    </row>
    <row r="59" spans="1:26" ht="15.75" customHeight="1">
      <c r="A59" s="35" t="s">
        <v>76</v>
      </c>
      <c r="B59" s="51"/>
      <c r="C59" s="52"/>
      <c r="D59" s="37">
        <f t="shared" si="1"/>
        <v>45071875</v>
      </c>
      <c r="E59" s="47">
        <v>11818744</v>
      </c>
      <c r="F59" s="47" t="s">
        <v>39</v>
      </c>
      <c r="G59" s="47" t="s">
        <v>39</v>
      </c>
      <c r="H59" s="47" t="s">
        <v>39</v>
      </c>
      <c r="I59" s="47">
        <v>47296</v>
      </c>
      <c r="J59" s="47">
        <v>1617</v>
      </c>
      <c r="K59" s="47" t="s">
        <v>39</v>
      </c>
      <c r="L59" s="47" t="s">
        <v>39</v>
      </c>
      <c r="M59" s="47">
        <v>33204218</v>
      </c>
      <c r="N59" s="47">
        <v>44913446</v>
      </c>
      <c r="O59" s="50">
        <v>122164</v>
      </c>
      <c r="P59" s="47" t="s">
        <v>39</v>
      </c>
      <c r="Q59" s="47" t="s">
        <v>39</v>
      </c>
      <c r="R59" s="47">
        <v>36265</v>
      </c>
      <c r="S59" s="47" t="s">
        <v>39</v>
      </c>
      <c r="T59" s="47" t="s">
        <v>39</v>
      </c>
      <c r="U59" s="47" t="s">
        <v>39</v>
      </c>
      <c r="V59" s="47" t="s">
        <v>39</v>
      </c>
      <c r="W59" s="47" t="s">
        <v>39</v>
      </c>
      <c r="X59" s="47" t="s">
        <v>39</v>
      </c>
      <c r="Y59" s="47" t="s">
        <v>39</v>
      </c>
      <c r="Z59" s="47" t="s">
        <v>39</v>
      </c>
    </row>
    <row r="60" spans="1:26" ht="15.75" customHeight="1">
      <c r="A60" s="35" t="s">
        <v>77</v>
      </c>
      <c r="B60" s="51"/>
      <c r="C60" s="52"/>
      <c r="D60" s="37">
        <f t="shared" si="1"/>
        <v>27756940</v>
      </c>
      <c r="E60" s="47">
        <v>7252877</v>
      </c>
      <c r="F60" s="47" t="s">
        <v>39</v>
      </c>
      <c r="G60" s="47" t="s">
        <v>39</v>
      </c>
      <c r="H60" s="47" t="s">
        <v>39</v>
      </c>
      <c r="I60" s="47" t="s">
        <v>39</v>
      </c>
      <c r="J60" s="47">
        <v>2793</v>
      </c>
      <c r="K60" s="47" t="s">
        <v>39</v>
      </c>
      <c r="L60" s="47" t="s">
        <v>39</v>
      </c>
      <c r="M60" s="47">
        <v>20501270</v>
      </c>
      <c r="N60" s="47">
        <v>27598264</v>
      </c>
      <c r="O60" s="50">
        <v>137765</v>
      </c>
      <c r="P60" s="47" t="s">
        <v>39</v>
      </c>
      <c r="Q60" s="47" t="s">
        <v>39</v>
      </c>
      <c r="R60" s="47">
        <v>20911</v>
      </c>
      <c r="S60" s="47" t="s">
        <v>39</v>
      </c>
      <c r="T60" s="47" t="s">
        <v>39</v>
      </c>
      <c r="U60" s="47" t="s">
        <v>39</v>
      </c>
      <c r="V60" s="47" t="s">
        <v>39</v>
      </c>
      <c r="W60" s="47" t="s">
        <v>39</v>
      </c>
      <c r="X60" s="47" t="s">
        <v>39</v>
      </c>
      <c r="Y60" s="47" t="s">
        <v>39</v>
      </c>
      <c r="Z60" s="47" t="s">
        <v>39</v>
      </c>
    </row>
    <row r="61" spans="1:26" ht="15.75" customHeight="1">
      <c r="A61" s="35" t="s">
        <v>78</v>
      </c>
      <c r="B61" s="51"/>
      <c r="C61" s="52"/>
      <c r="D61" s="37">
        <f t="shared" si="1"/>
        <v>28120315</v>
      </c>
      <c r="E61" s="47">
        <v>2604523</v>
      </c>
      <c r="F61" s="47">
        <v>70925</v>
      </c>
      <c r="G61" s="47" t="s">
        <v>39</v>
      </c>
      <c r="H61" s="47">
        <v>94074</v>
      </c>
      <c r="I61" s="47" t="s">
        <v>39</v>
      </c>
      <c r="J61" s="47">
        <v>98183</v>
      </c>
      <c r="K61" s="47">
        <v>110827</v>
      </c>
      <c r="L61" s="47">
        <v>2067400</v>
      </c>
      <c r="M61" s="47">
        <v>23074383</v>
      </c>
      <c r="N61" s="47">
        <v>22950150</v>
      </c>
      <c r="O61" s="50">
        <v>1881087</v>
      </c>
      <c r="P61" s="47">
        <v>192314</v>
      </c>
      <c r="Q61" s="47" t="s">
        <v>39</v>
      </c>
      <c r="R61" s="47">
        <v>121693</v>
      </c>
      <c r="S61" s="47">
        <v>2975071</v>
      </c>
      <c r="T61" s="47" t="s">
        <v>39</v>
      </c>
      <c r="U61" s="47" t="s">
        <v>39</v>
      </c>
      <c r="V61" s="47" t="s">
        <v>39</v>
      </c>
      <c r="W61" s="47" t="s">
        <v>39</v>
      </c>
      <c r="X61" s="47" t="s">
        <v>39</v>
      </c>
      <c r="Y61" s="47" t="s">
        <v>39</v>
      </c>
      <c r="Z61" s="47" t="s">
        <v>39</v>
      </c>
    </row>
    <row r="62" spans="1:26" ht="15.75" customHeight="1">
      <c r="A62" s="35"/>
      <c r="B62" s="51"/>
      <c r="C62" s="52"/>
      <c r="D62" s="3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50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</row>
    <row r="63" spans="1:26" ht="15.75" customHeight="1">
      <c r="A63" s="35" t="s">
        <v>79</v>
      </c>
      <c r="B63" s="51"/>
      <c r="C63" s="52"/>
      <c r="D63" s="37">
        <f t="shared" si="1"/>
        <v>1638201</v>
      </c>
      <c r="E63" s="47">
        <v>1006404</v>
      </c>
      <c r="F63" s="47" t="s">
        <v>39</v>
      </c>
      <c r="G63" s="47" t="s">
        <v>39</v>
      </c>
      <c r="H63" s="47" t="s">
        <v>39</v>
      </c>
      <c r="I63" s="47" t="s">
        <v>39</v>
      </c>
      <c r="J63" s="47" t="s">
        <v>39</v>
      </c>
      <c r="K63" s="47">
        <v>14476</v>
      </c>
      <c r="L63" s="47">
        <v>540000</v>
      </c>
      <c r="M63" s="47">
        <v>77321</v>
      </c>
      <c r="N63" s="47" t="s">
        <v>39</v>
      </c>
      <c r="O63" s="50" t="s">
        <v>39</v>
      </c>
      <c r="P63" s="47" t="s">
        <v>39</v>
      </c>
      <c r="Q63" s="47" t="s">
        <v>39</v>
      </c>
      <c r="R63" s="47" t="s">
        <v>39</v>
      </c>
      <c r="S63" s="47" t="s">
        <v>39</v>
      </c>
      <c r="T63" s="47">
        <v>1638201</v>
      </c>
      <c r="U63" s="47" t="s">
        <v>39</v>
      </c>
      <c r="V63" s="47" t="s">
        <v>39</v>
      </c>
      <c r="W63" s="47" t="s">
        <v>39</v>
      </c>
      <c r="X63" s="47" t="s">
        <v>39</v>
      </c>
      <c r="Y63" s="47" t="s">
        <v>39</v>
      </c>
      <c r="Z63" s="47" t="s">
        <v>39</v>
      </c>
    </row>
    <row r="64" spans="1:26" ht="15.75" customHeight="1">
      <c r="A64" s="35"/>
      <c r="B64" s="51"/>
      <c r="C64" s="52"/>
      <c r="D64" s="3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50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</row>
    <row r="65" spans="1:26" ht="15.75" customHeight="1">
      <c r="A65" s="35" t="s">
        <v>80</v>
      </c>
      <c r="B65" s="51"/>
      <c r="C65" s="52"/>
      <c r="D65" s="37">
        <f t="shared" si="1"/>
        <v>108578690</v>
      </c>
      <c r="E65" s="47" t="s">
        <v>39</v>
      </c>
      <c r="F65" s="47">
        <v>2525399</v>
      </c>
      <c r="G65" s="47" t="s">
        <v>39</v>
      </c>
      <c r="H65" s="47">
        <v>138238</v>
      </c>
      <c r="I65" s="47" t="s">
        <v>39</v>
      </c>
      <c r="J65" s="47">
        <v>591926</v>
      </c>
      <c r="K65" s="47">
        <v>10908</v>
      </c>
      <c r="L65" s="47" t="s">
        <v>39</v>
      </c>
      <c r="M65" s="47">
        <v>105312219</v>
      </c>
      <c r="N65" s="47" t="s">
        <v>39</v>
      </c>
      <c r="O65" s="50">
        <v>84621</v>
      </c>
      <c r="P65" s="47" t="s">
        <v>39</v>
      </c>
      <c r="Q65" s="47" t="s">
        <v>39</v>
      </c>
      <c r="R65" s="47" t="s">
        <v>39</v>
      </c>
      <c r="S65" s="47" t="s">
        <v>39</v>
      </c>
      <c r="T65" s="47" t="s">
        <v>39</v>
      </c>
      <c r="U65" s="47" t="s">
        <v>39</v>
      </c>
      <c r="V65" s="47">
        <v>108494069</v>
      </c>
      <c r="W65" s="47" t="s">
        <v>39</v>
      </c>
      <c r="X65" s="47" t="s">
        <v>39</v>
      </c>
      <c r="Y65" s="47" t="s">
        <v>39</v>
      </c>
      <c r="Z65" s="47" t="s">
        <v>39</v>
      </c>
    </row>
    <row r="66" spans="1:26" ht="15.75" customHeight="1">
      <c r="A66" s="35"/>
      <c r="B66" s="51"/>
      <c r="C66" s="52"/>
      <c r="D66" s="3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50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</row>
    <row r="67" spans="1:26" ht="15.75" customHeight="1">
      <c r="A67" s="54" t="s">
        <v>81</v>
      </c>
      <c r="B67" s="55"/>
      <c r="C67" s="56"/>
      <c r="D67" s="57">
        <f t="shared" si="1"/>
        <v>17536099</v>
      </c>
      <c r="E67" s="58" t="s">
        <v>39</v>
      </c>
      <c r="F67" s="58" t="s">
        <v>39</v>
      </c>
      <c r="G67" s="58" t="s">
        <v>39</v>
      </c>
      <c r="H67" s="58" t="s">
        <v>39</v>
      </c>
      <c r="I67" s="58" t="s">
        <v>39</v>
      </c>
      <c r="J67" s="58" t="s">
        <v>39</v>
      </c>
      <c r="K67" s="58" t="s">
        <v>39</v>
      </c>
      <c r="L67" s="58" t="s">
        <v>39</v>
      </c>
      <c r="M67" s="58">
        <v>17536099</v>
      </c>
      <c r="N67" s="58" t="s">
        <v>39</v>
      </c>
      <c r="O67" s="58" t="s">
        <v>39</v>
      </c>
      <c r="P67" s="58" t="s">
        <v>39</v>
      </c>
      <c r="Q67" s="58" t="s">
        <v>39</v>
      </c>
      <c r="R67" s="58">
        <v>17536099</v>
      </c>
      <c r="S67" s="58" t="s">
        <v>39</v>
      </c>
      <c r="T67" s="58" t="s">
        <v>39</v>
      </c>
      <c r="U67" s="58" t="s">
        <v>39</v>
      </c>
      <c r="V67" s="58" t="s">
        <v>39</v>
      </c>
      <c r="W67" s="58" t="s">
        <v>39</v>
      </c>
      <c r="X67" s="58" t="s">
        <v>39</v>
      </c>
      <c r="Y67" s="58" t="s">
        <v>39</v>
      </c>
      <c r="Z67" s="58" t="s">
        <v>39</v>
      </c>
    </row>
    <row r="75" ht="13.5">
      <c r="G75">
        <v>0</v>
      </c>
    </row>
  </sheetData>
  <sheetProtection password="EE7F" sheet="1"/>
  <printOptions/>
  <pageMargins left="0.7874015748031497" right="0.7874015748031497" top="0.984251968503937" bottom="0.984251968503937" header="0.5118110236220472" footer="0.5118110236220472"/>
  <pageSetup fitToWidth="2" fitToHeight="1" horizontalDpi="600" verticalDpi="600" orientation="landscape" paperSize="12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2014-12-09T04:52:32Z</dcterms:created>
  <dcterms:modified xsi:type="dcterms:W3CDTF">2014-12-10T07:37:41Z</dcterms:modified>
  <cp:category/>
  <cp:version/>
  <cp:contentType/>
  <cp:contentStatus/>
</cp:coreProperties>
</file>