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63" sheetId="1" r:id="rId1"/>
  </sheets>
  <definedNames>
    <definedName name="_xlnm.Print_Area" localSheetId="0">'163'!$A$1:$I$87</definedName>
  </definedNames>
  <calcPr calcId="145621"/>
</workbook>
</file>

<file path=xl/calcChain.xml><?xml version="1.0" encoding="utf-8"?>
<calcChain xmlns="http://schemas.openxmlformats.org/spreadsheetml/2006/main">
  <c r="I84" i="1" l="1"/>
  <c r="H84" i="1"/>
  <c r="G84" i="1"/>
  <c r="F84" i="1"/>
  <c r="E84" i="1"/>
  <c r="D84" i="1"/>
  <c r="C84" i="1"/>
  <c r="B84" i="1"/>
  <c r="I80" i="1"/>
  <c r="H80" i="1"/>
  <c r="G80" i="1"/>
  <c r="F80" i="1"/>
  <c r="E80" i="1"/>
  <c r="D80" i="1"/>
  <c r="C80" i="1"/>
  <c r="B80" i="1"/>
  <c r="I72" i="1"/>
  <c r="H72" i="1"/>
  <c r="G72" i="1"/>
  <c r="F72" i="1"/>
  <c r="E72" i="1"/>
  <c r="D72" i="1"/>
  <c r="C72" i="1"/>
  <c r="B72" i="1"/>
  <c r="I60" i="1"/>
  <c r="H60" i="1"/>
  <c r="G60" i="1"/>
  <c r="F60" i="1"/>
  <c r="E60" i="1"/>
  <c r="D60" i="1"/>
  <c r="C60" i="1"/>
  <c r="B60" i="1"/>
  <c r="C58" i="1"/>
  <c r="D56" i="1"/>
  <c r="C56" i="1"/>
  <c r="B56" i="1"/>
  <c r="I46" i="1"/>
  <c r="H46" i="1"/>
  <c r="G46" i="1"/>
  <c r="F46" i="1"/>
  <c r="E46" i="1"/>
  <c r="D46" i="1"/>
  <c r="C46" i="1"/>
  <c r="B46" i="1"/>
  <c r="I42" i="1"/>
  <c r="D42" i="1"/>
  <c r="C42" i="1"/>
  <c r="B42" i="1"/>
  <c r="D35" i="1"/>
  <c r="C35" i="1"/>
  <c r="B35" i="1"/>
  <c r="I32" i="1"/>
  <c r="H32" i="1"/>
  <c r="G32" i="1"/>
  <c r="F32" i="1"/>
  <c r="E32" i="1"/>
  <c r="D32" i="1"/>
  <c r="C32" i="1"/>
  <c r="B32" i="1"/>
  <c r="I10" i="1"/>
  <c r="H10" i="1"/>
  <c r="G10" i="1"/>
  <c r="F10" i="1"/>
  <c r="E10" i="1"/>
  <c r="D10" i="1"/>
  <c r="C10" i="1"/>
  <c r="B10" i="1"/>
  <c r="I8" i="1"/>
  <c r="H8" i="1"/>
  <c r="G8" i="1"/>
  <c r="F8" i="1"/>
  <c r="E8" i="1"/>
  <c r="D8" i="1"/>
  <c r="C8" i="1"/>
  <c r="B8" i="1" s="1"/>
</calcChain>
</file>

<file path=xl/sharedStrings.xml><?xml version="1.0" encoding="utf-8"?>
<sst xmlns="http://schemas.openxmlformats.org/spreadsheetml/2006/main" count="90" uniqueCount="55">
  <si>
    <t>１６３　 市町公営企業債（平成29年度）</t>
    <rPh sb="5" eb="7">
      <t>シチョウ</t>
    </rPh>
    <rPh sb="7" eb="9">
      <t>コウエイ</t>
    </rPh>
    <rPh sb="9" eb="11">
      <t>キギョウ</t>
    </rPh>
    <rPh sb="11" eb="12">
      <t>サイ</t>
    </rPh>
    <phoneticPr fontId="4"/>
  </si>
  <si>
    <t>（単位　1000円）</t>
  </si>
  <si>
    <t>対象は公営企業法適用企業である。</t>
    <phoneticPr fontId="4"/>
  </si>
  <si>
    <t>県市町課「市町財政概要」</t>
  </si>
  <si>
    <t>事      業</t>
  </si>
  <si>
    <t>平成29年度末</t>
    <phoneticPr fontId="4"/>
  </si>
  <si>
    <t>借　入　先　別　内　訳</t>
    <rPh sb="0" eb="1">
      <t>シャク</t>
    </rPh>
    <rPh sb="2" eb="3">
      <t>イ</t>
    </rPh>
    <rPh sb="4" eb="5">
      <t>サキ</t>
    </rPh>
    <rPh sb="6" eb="7">
      <t>ベツ</t>
    </rPh>
    <rPh sb="8" eb="9">
      <t>ウチ</t>
    </rPh>
    <rPh sb="10" eb="11">
      <t>ヤク</t>
    </rPh>
    <phoneticPr fontId="4"/>
  </si>
  <si>
    <t>29年度中</t>
    <rPh sb="2" eb="4">
      <t>ネンド</t>
    </rPh>
    <rPh sb="4" eb="5">
      <t>チュウ</t>
    </rPh>
    <phoneticPr fontId="4"/>
  </si>
  <si>
    <t/>
  </si>
  <si>
    <t>政府資金</t>
    <rPh sb="0" eb="2">
      <t>セイフ</t>
    </rPh>
    <rPh sb="2" eb="4">
      <t>シキン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</si>
  <si>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</si>
  <si>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市中銀行</t>
    <rPh sb="0" eb="2">
      <t>シチュウ</t>
    </rPh>
    <rPh sb="2" eb="4">
      <t>ギンコウ</t>
    </rPh>
    <phoneticPr fontId="4"/>
  </si>
  <si>
    <t>市中銀行以外</t>
    <rPh sb="0" eb="2">
      <t>シチュウ</t>
    </rPh>
    <rPh sb="2" eb="4">
      <t>ギンコウ</t>
    </rPh>
    <rPh sb="4" eb="6">
      <t>イガイ</t>
    </rPh>
    <phoneticPr fontId="4"/>
  </si>
  <si>
    <t>共済組合</t>
    <rPh sb="0" eb="4">
      <t>キョウサイクミアイ</t>
    </rPh>
    <phoneticPr fontId="4"/>
  </si>
  <si>
    <t>その他</t>
    <rPh sb="0" eb="3">
      <t>ソノタ</t>
    </rPh>
    <phoneticPr fontId="4"/>
  </si>
  <si>
    <t>団      体</t>
  </si>
  <si>
    <t>現    在    高</t>
    <phoneticPr fontId="4"/>
  </si>
  <si>
    <t>金融機構</t>
    <rPh sb="0" eb="2">
      <t>キンユウ</t>
    </rPh>
    <rPh sb="2" eb="4">
      <t>キコウ</t>
    </rPh>
    <phoneticPr fontId="4"/>
  </si>
  <si>
    <t>の金融機関</t>
    <rPh sb="1" eb="3">
      <t>キンユウ</t>
    </rPh>
    <rPh sb="3" eb="5">
      <t>キカン</t>
    </rPh>
    <phoneticPr fontId="4"/>
  </si>
  <si>
    <t>発 行 額</t>
    <rPh sb="0" eb="1">
      <t>ハツ</t>
    </rPh>
    <rPh sb="2" eb="3">
      <t>ギョウ</t>
    </rPh>
    <rPh sb="4" eb="5">
      <t>ガク</t>
    </rPh>
    <phoneticPr fontId="4"/>
  </si>
  <si>
    <t>総          額</t>
  </si>
  <si>
    <t>上  水  道  事  業</t>
    <rPh sb="0" eb="1">
      <t>ジョウ</t>
    </rPh>
    <rPh sb="3" eb="4">
      <t>スイ</t>
    </rPh>
    <phoneticPr fontId="4"/>
  </si>
  <si>
    <t xml:space="preserve">  下   関   市</t>
  </si>
  <si>
    <t xml:space="preserve">  宇   部   市</t>
  </si>
  <si>
    <t xml:space="preserve">  山   口   市</t>
  </si>
  <si>
    <t xml:space="preserve">  萩         市</t>
    <phoneticPr fontId="4"/>
  </si>
  <si>
    <t xml:space="preserve">  防   府   市</t>
  </si>
  <si>
    <t xml:space="preserve">  下   松   市</t>
  </si>
  <si>
    <t xml:space="preserve">  岩   国   市</t>
  </si>
  <si>
    <t xml:space="preserve">  光         市</t>
    <phoneticPr fontId="4"/>
  </si>
  <si>
    <t xml:space="preserve">  長   門   市</t>
  </si>
  <si>
    <t xml:space="preserve">  柳   井   市</t>
  </si>
  <si>
    <t xml:space="preserve">  美   祢   市</t>
  </si>
  <si>
    <t xml:space="preserve">  周   南   市</t>
    <rPh sb="2" eb="3">
      <t>シュウ</t>
    </rPh>
    <rPh sb="6" eb="7">
      <t>ナン</t>
    </rPh>
    <phoneticPr fontId="4"/>
  </si>
  <si>
    <t xml:space="preserve">  山陽小野田市</t>
    <rPh sb="2" eb="4">
      <t>サンヨウ</t>
    </rPh>
    <rPh sb="4" eb="7">
      <t>オノダ</t>
    </rPh>
    <phoneticPr fontId="4"/>
  </si>
  <si>
    <t xml:space="preserve">  周防大島町</t>
    <rPh sb="2" eb="4">
      <t>スオウ</t>
    </rPh>
    <rPh sb="4" eb="6">
      <t>オオシマ</t>
    </rPh>
    <phoneticPr fontId="4"/>
  </si>
  <si>
    <t xml:space="preserve">  田布施・平生</t>
  </si>
  <si>
    <t xml:space="preserve">  　水道企業団</t>
  </si>
  <si>
    <t xml:space="preserve">  柳井地域広域</t>
  </si>
  <si>
    <t xml:space="preserve">  光地域広域</t>
  </si>
  <si>
    <t>簡易水道事業</t>
  </si>
  <si>
    <t>工業用水道事業</t>
    <rPh sb="1" eb="2">
      <t>ギョウ</t>
    </rPh>
    <phoneticPr fontId="4"/>
  </si>
  <si>
    <t>交  通  事  業</t>
  </si>
  <si>
    <t>病  院  事  業</t>
  </si>
  <si>
    <t>介護サービス事業</t>
    <rPh sb="0" eb="2">
      <t>カイゴ</t>
    </rPh>
    <rPh sb="6" eb="8">
      <t>ジギョウ</t>
    </rPh>
    <phoneticPr fontId="4"/>
  </si>
  <si>
    <t>　光  　　　 市</t>
    <rPh sb="1" eb="2">
      <t>ヒカリ</t>
    </rPh>
    <rPh sb="8" eb="9">
      <t>シ</t>
    </rPh>
    <phoneticPr fontId="4"/>
  </si>
  <si>
    <t>　周　 南 　市</t>
    <rPh sb="1" eb="2">
      <t>シュウ</t>
    </rPh>
    <rPh sb="4" eb="5">
      <t>ミナミ</t>
    </rPh>
    <rPh sb="7" eb="8">
      <t>シ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</si>
  <si>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</si>
  <si>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 xml:space="preserve">  山   口   市</t>
    <phoneticPr fontId="4"/>
  </si>
  <si>
    <t>　岩   国   市</t>
    <rPh sb="1" eb="2">
      <t>イワ</t>
    </rPh>
    <rPh sb="5" eb="6">
      <t>クニ</t>
    </rPh>
    <rPh sb="9" eb="10">
      <t>シ</t>
    </rPh>
    <phoneticPr fontId="4"/>
  </si>
  <si>
    <t>　長　 門   市</t>
    <rPh sb="1" eb="2">
      <t>チョウ</t>
    </rPh>
    <rPh sb="4" eb="5">
      <t>モン</t>
    </rPh>
    <phoneticPr fontId="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</si>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</sst>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;&quot;△&quot;###\ ###\ ###\ ##0;&quot;－&quot;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3" fontId="6" fillId="0" borderId="0" xfId="0" applyNumberFormat="1" applyFont="1" applyAlignment="1" applyProtection="1"/>
    <xf numFmtId="3" fontId="7" fillId="0" borderId="0" xfId="0" applyNumberFormat="1" applyFont="1" applyAlignment="1" applyProtection="1">
      <alignment horizontal="left" indent="3"/>
    </xf>
    <xf numFmtId="3" fontId="6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quotePrefix="1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0" xfId="0" quotePrefix="1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8" fillId="2" borderId="14" xfId="0" applyNumberFormat="1" applyFont="1" applyFill="1" applyBorder="1" applyAlignment="1" applyProtection="1"/>
    <xf numFmtId="176" fontId="8" fillId="0" borderId="0" xfId="0" applyNumberFormat="1" applyFont="1" applyBorder="1" applyAlignment="1" applyProtection="1"/>
    <xf numFmtId="3" fontId="9" fillId="2" borderId="5" xfId="0" applyNumberFormat="1" applyFont="1" applyFill="1" applyBorder="1" applyAlignment="1" applyProtection="1"/>
    <xf numFmtId="176" fontId="9" fillId="0" borderId="0" xfId="0" applyNumberFormat="1" applyFont="1" applyBorder="1" applyAlignment="1" applyProtection="1">
      <alignment horizontal="right"/>
    </xf>
    <xf numFmtId="176" fontId="9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Protection="1">
      <alignment vertical="center"/>
    </xf>
    <xf numFmtId="176" fontId="9" fillId="0" borderId="0" xfId="0" applyNumberFormat="1" applyFont="1" applyAlignment="1" applyProtection="1">
      <alignment horizontal="right"/>
    </xf>
    <xf numFmtId="3" fontId="8" fillId="2" borderId="5" xfId="0" applyNumberFormat="1" applyFont="1" applyFill="1" applyBorder="1" applyAlignment="1" applyProtection="1"/>
    <xf numFmtId="176" fontId="8" fillId="0" borderId="0" xfId="0" applyNumberFormat="1" applyFont="1" applyBorder="1" applyAlignment="1" applyProtection="1">
      <alignment horizontal="right"/>
    </xf>
    <xf numFmtId="176" fontId="8" fillId="0" borderId="0" xfId="0" applyNumberFormat="1" applyFont="1" applyAlignment="1" applyProtection="1">
      <alignment horizontal="right"/>
    </xf>
    <xf numFmtId="3" fontId="1" fillId="2" borderId="5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Fill="1" applyProtection="1">
      <alignment vertical="center"/>
    </xf>
    <xf numFmtId="3" fontId="1" fillId="2" borderId="5" xfId="0" applyNumberFormat="1" applyFont="1" applyFill="1" applyBorder="1" applyAlignment="1" applyProtection="1">
      <alignment shrinkToFit="1"/>
    </xf>
    <xf numFmtId="176" fontId="8" fillId="0" borderId="6" xfId="0" applyNumberFormat="1" applyFont="1" applyFill="1" applyBorder="1" applyAlignment="1" applyProtection="1">
      <alignment horizontal="right"/>
    </xf>
    <xf numFmtId="0" fontId="5" fillId="0" borderId="0" xfId="0" applyFont="1" applyBorder="1" applyProtection="1">
      <alignment vertical="center"/>
    </xf>
    <xf numFmtId="3" fontId="1" fillId="2" borderId="15" xfId="0" applyNumberFormat="1" applyFont="1" applyFill="1" applyBorder="1" applyAlignment="1" applyProtection="1">
      <alignment shrinkToFit="1"/>
    </xf>
    <xf numFmtId="176" fontId="8" fillId="0" borderId="16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94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/>
  <cols>
    <col min="1" max="1" width="17.25" style="3" customWidth="1"/>
    <col min="2" max="9" width="13.25" style="3" customWidth="1"/>
    <col min="10" max="10" width="11.5" style="3" bestFit="1" customWidth="1"/>
    <col min="11" max="11" width="9.625" style="3" bestFit="1" customWidth="1"/>
    <col min="12" max="13" width="9" style="3"/>
    <col min="14" max="14" width="9.5" style="3" bestFit="1" customWidth="1"/>
    <col min="15" max="16384" width="9" style="3"/>
  </cols>
  <sheetData>
    <row r="1" spans="1:11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11">
      <c r="A2" s="1"/>
      <c r="B2" s="4"/>
      <c r="C2" s="1"/>
      <c r="D2" s="1"/>
      <c r="E2" s="1"/>
      <c r="F2" s="1"/>
      <c r="G2" s="1"/>
      <c r="H2" s="1"/>
      <c r="I2" s="1"/>
    </row>
    <row r="3" spans="1:11" ht="20.25" customHeight="1" thickBot="1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7" t="s">
        <v>3</v>
      </c>
    </row>
    <row r="4" spans="1:11" ht="14.25" thickTop="1">
      <c r="A4" s="8" t="s">
        <v>4</v>
      </c>
      <c r="B4" s="9" t="s">
        <v>5</v>
      </c>
      <c r="C4" s="10" t="s">
        <v>6</v>
      </c>
      <c r="D4" s="11"/>
      <c r="E4" s="11"/>
      <c r="F4" s="11"/>
      <c r="G4" s="12"/>
      <c r="H4" s="12"/>
      <c r="I4" s="13" t="s">
        <v>7</v>
      </c>
    </row>
    <row r="5" spans="1:11">
      <c r="A5" s="14"/>
      <c r="B5" s="15" t="s">
        <v>8</v>
      </c>
      <c r="C5" s="40" t="s">
        <v>9</v>
      </c>
      <c r="D5" s="16" t="s">
        <v>10</v>
      </c>
      <c r="E5" s="40" t="s">
        <v>11</v>
      </c>
      <c r="F5" s="16" t="s">
        <v>12</v>
      </c>
      <c r="G5" s="42" t="s">
        <v>13</v>
      </c>
      <c r="H5" s="44" t="s">
        <v>14</v>
      </c>
      <c r="I5" s="17"/>
    </row>
    <row r="6" spans="1:11">
      <c r="A6" s="14" t="s">
        <v>15</v>
      </c>
      <c r="B6" s="18" t="s">
        <v>16</v>
      </c>
      <c r="C6" s="41"/>
      <c r="D6" s="19" t="s">
        <v>17</v>
      </c>
      <c r="E6" s="41"/>
      <c r="F6" s="19" t="s">
        <v>18</v>
      </c>
      <c r="G6" s="43"/>
      <c r="H6" s="45"/>
      <c r="I6" s="18" t="s">
        <v>19</v>
      </c>
    </row>
    <row r="7" spans="1:11">
      <c r="A7" s="20"/>
      <c r="B7" s="21"/>
      <c r="C7" s="21"/>
      <c r="D7" s="21"/>
      <c r="E7" s="21"/>
      <c r="F7" s="21"/>
      <c r="G7" s="21"/>
      <c r="H7" s="21"/>
      <c r="I7" s="21"/>
    </row>
    <row r="8" spans="1:11">
      <c r="A8" s="22" t="s">
        <v>20</v>
      </c>
      <c r="B8" s="23">
        <f>SUM(C8:H8)</f>
        <v>348201917</v>
      </c>
      <c r="C8" s="24">
        <f t="shared" ref="C8:I8" si="0">SUM(C10,C32,C35,C42,,C46,C56,C60,C72,C80,C84)</f>
        <v>236697120</v>
      </c>
      <c r="D8" s="24">
        <f t="shared" si="0"/>
        <v>104946104</v>
      </c>
      <c r="E8" s="24">
        <f t="shared" si="0"/>
        <v>4842775</v>
      </c>
      <c r="F8" s="24">
        <f t="shared" si="0"/>
        <v>1531362</v>
      </c>
      <c r="G8" s="24">
        <f t="shared" si="0"/>
        <v>118336</v>
      </c>
      <c r="H8" s="24">
        <f t="shared" si="0"/>
        <v>66220</v>
      </c>
      <c r="I8" s="24">
        <f t="shared" si="0"/>
        <v>17760000</v>
      </c>
      <c r="J8" s="25"/>
      <c r="K8" s="26"/>
    </row>
    <row r="9" spans="1:11">
      <c r="A9" s="27"/>
      <c r="B9" s="28"/>
      <c r="C9" s="29"/>
      <c r="D9" s="29"/>
      <c r="E9" s="29"/>
      <c r="F9" s="29"/>
      <c r="G9" s="29"/>
      <c r="H9" s="29"/>
      <c r="I9" s="29"/>
      <c r="J9" s="4"/>
    </row>
    <row r="10" spans="1:11">
      <c r="A10" s="30" t="s">
        <v>21</v>
      </c>
      <c r="B10" s="29">
        <f t="shared" ref="B10:I10" si="1">SUM(B11:B29)</f>
        <v>107001477</v>
      </c>
      <c r="C10" s="29">
        <f t="shared" si="1"/>
        <v>68455301</v>
      </c>
      <c r="D10" s="29">
        <f t="shared" si="1"/>
        <v>37553764</v>
      </c>
      <c r="E10" s="29">
        <f t="shared" si="1"/>
        <v>827966</v>
      </c>
      <c r="F10" s="29">
        <f t="shared" si="1"/>
        <v>98226</v>
      </c>
      <c r="G10" s="29">
        <f t="shared" si="1"/>
        <v>0</v>
      </c>
      <c r="H10" s="29">
        <f t="shared" si="1"/>
        <v>66220</v>
      </c>
      <c r="I10" s="29">
        <f t="shared" si="1"/>
        <v>5327100</v>
      </c>
      <c r="J10" s="25"/>
    </row>
    <row r="11" spans="1:11">
      <c r="A11" s="30" t="s">
        <v>22</v>
      </c>
      <c r="B11" s="31">
        <v>12971199</v>
      </c>
      <c r="C11" s="32">
        <v>8495411</v>
      </c>
      <c r="D11" s="32">
        <v>4475788</v>
      </c>
      <c r="E11" s="32">
        <v>0</v>
      </c>
      <c r="F11" s="32">
        <v>0</v>
      </c>
      <c r="G11" s="32">
        <v>0</v>
      </c>
      <c r="H11" s="32">
        <v>0</v>
      </c>
      <c r="I11" s="32">
        <v>522400</v>
      </c>
      <c r="J11" s="25"/>
    </row>
    <row r="12" spans="1:11">
      <c r="A12" s="30" t="s">
        <v>23</v>
      </c>
      <c r="B12" s="31">
        <v>10246026</v>
      </c>
      <c r="C12" s="32">
        <v>8129997</v>
      </c>
      <c r="D12" s="32">
        <v>1864159</v>
      </c>
      <c r="E12" s="32">
        <v>251870</v>
      </c>
      <c r="F12" s="32">
        <v>0</v>
      </c>
      <c r="G12" s="32">
        <v>0</v>
      </c>
      <c r="H12" s="32">
        <v>0</v>
      </c>
      <c r="I12" s="32">
        <v>830000</v>
      </c>
      <c r="J12" s="4"/>
    </row>
    <row r="13" spans="1:11">
      <c r="A13" s="30" t="s">
        <v>24</v>
      </c>
      <c r="B13" s="31">
        <v>14431650</v>
      </c>
      <c r="C13" s="32">
        <v>10833730</v>
      </c>
      <c r="D13" s="32">
        <v>3491430</v>
      </c>
      <c r="E13" s="32">
        <v>106490</v>
      </c>
      <c r="F13" s="32">
        <v>0</v>
      </c>
      <c r="G13" s="32">
        <v>0</v>
      </c>
      <c r="H13" s="32">
        <v>0</v>
      </c>
      <c r="I13" s="32">
        <v>869300</v>
      </c>
      <c r="J13" s="4"/>
    </row>
    <row r="14" spans="1:11">
      <c r="A14" s="30" t="s">
        <v>25</v>
      </c>
      <c r="B14" s="31">
        <v>4431679</v>
      </c>
      <c r="C14" s="32">
        <v>2925159</v>
      </c>
      <c r="D14" s="32">
        <v>1506520</v>
      </c>
      <c r="E14" s="32">
        <v>0</v>
      </c>
      <c r="F14" s="32">
        <v>0</v>
      </c>
      <c r="G14" s="32">
        <v>0</v>
      </c>
      <c r="H14" s="32">
        <v>0</v>
      </c>
      <c r="I14" s="32">
        <v>190400</v>
      </c>
      <c r="J14" s="4"/>
    </row>
    <row r="15" spans="1:11">
      <c r="A15" s="30" t="s">
        <v>26</v>
      </c>
      <c r="B15" s="31">
        <v>8814964</v>
      </c>
      <c r="C15" s="32">
        <v>6412204</v>
      </c>
      <c r="D15" s="32">
        <v>2402760</v>
      </c>
      <c r="E15" s="32">
        <v>0</v>
      </c>
      <c r="F15" s="32">
        <v>0</v>
      </c>
      <c r="G15" s="32">
        <v>0</v>
      </c>
      <c r="H15" s="32">
        <v>0</v>
      </c>
      <c r="I15" s="32">
        <v>273000</v>
      </c>
      <c r="J15" s="4"/>
    </row>
    <row r="16" spans="1:11">
      <c r="A16" s="30" t="s">
        <v>27</v>
      </c>
      <c r="B16" s="31">
        <v>3312201</v>
      </c>
      <c r="C16" s="32">
        <v>2029085</v>
      </c>
      <c r="D16" s="32">
        <v>1283116</v>
      </c>
      <c r="E16" s="32">
        <v>0</v>
      </c>
      <c r="F16" s="32">
        <v>0</v>
      </c>
      <c r="G16" s="32">
        <v>0</v>
      </c>
      <c r="H16" s="32">
        <v>0</v>
      </c>
      <c r="I16" s="32">
        <v>70000</v>
      </c>
      <c r="J16" s="4"/>
    </row>
    <row r="17" spans="1:10">
      <c r="A17" s="30" t="s">
        <v>28</v>
      </c>
      <c r="B17" s="31">
        <v>5472696</v>
      </c>
      <c r="C17" s="32">
        <v>4813175</v>
      </c>
      <c r="D17" s="32">
        <v>645911</v>
      </c>
      <c r="E17" s="32">
        <v>13610</v>
      </c>
      <c r="F17" s="32">
        <v>0</v>
      </c>
      <c r="G17" s="32">
        <v>0</v>
      </c>
      <c r="H17" s="32">
        <v>0</v>
      </c>
      <c r="I17" s="32">
        <v>793200</v>
      </c>
      <c r="J17" s="4"/>
    </row>
    <row r="18" spans="1:10">
      <c r="A18" s="30" t="s">
        <v>29</v>
      </c>
      <c r="B18" s="31">
        <v>5541751</v>
      </c>
      <c r="C18" s="32">
        <v>3411238</v>
      </c>
      <c r="D18" s="32">
        <v>2109053</v>
      </c>
      <c r="E18" s="32">
        <v>21460</v>
      </c>
      <c r="F18" s="32">
        <v>0</v>
      </c>
      <c r="G18" s="32">
        <v>0</v>
      </c>
      <c r="H18" s="32">
        <v>0</v>
      </c>
      <c r="I18" s="32">
        <v>132500</v>
      </c>
      <c r="J18" s="4"/>
    </row>
    <row r="19" spans="1:10">
      <c r="A19" s="30" t="s">
        <v>30</v>
      </c>
      <c r="B19" s="31">
        <v>3483468</v>
      </c>
      <c r="C19" s="32">
        <v>2585496</v>
      </c>
      <c r="D19" s="32">
        <v>863892</v>
      </c>
      <c r="E19" s="32">
        <v>11280</v>
      </c>
      <c r="F19" s="32">
        <v>22800</v>
      </c>
      <c r="G19" s="32">
        <v>0</v>
      </c>
      <c r="H19" s="32">
        <v>0</v>
      </c>
      <c r="I19" s="32">
        <v>191000</v>
      </c>
      <c r="J19" s="4"/>
    </row>
    <row r="20" spans="1:10">
      <c r="A20" s="30" t="s">
        <v>31</v>
      </c>
      <c r="B20" s="31">
        <v>2905938</v>
      </c>
      <c r="C20" s="32">
        <v>1848200</v>
      </c>
      <c r="D20" s="32">
        <v>1049138</v>
      </c>
      <c r="E20" s="32">
        <v>8600</v>
      </c>
      <c r="F20" s="32">
        <v>0</v>
      </c>
      <c r="G20" s="32">
        <v>0</v>
      </c>
      <c r="H20" s="32">
        <v>0</v>
      </c>
      <c r="I20" s="32">
        <v>189600</v>
      </c>
      <c r="J20" s="4"/>
    </row>
    <row r="21" spans="1:10">
      <c r="A21" s="30" t="s">
        <v>32</v>
      </c>
      <c r="B21" s="31">
        <v>3483421</v>
      </c>
      <c r="C21" s="32">
        <v>2966494</v>
      </c>
      <c r="D21" s="32">
        <v>485705</v>
      </c>
      <c r="E21" s="32">
        <v>31222</v>
      </c>
      <c r="F21" s="32">
        <v>0</v>
      </c>
      <c r="G21" s="32">
        <v>0</v>
      </c>
      <c r="H21" s="32">
        <v>0</v>
      </c>
      <c r="I21" s="32">
        <v>225800</v>
      </c>
      <c r="J21" s="4"/>
    </row>
    <row r="22" spans="1:10">
      <c r="A22" s="30" t="s">
        <v>33</v>
      </c>
      <c r="B22" s="31">
        <v>15125707</v>
      </c>
      <c r="C22" s="32">
        <v>5436768</v>
      </c>
      <c r="D22" s="32">
        <v>9394699</v>
      </c>
      <c r="E22" s="32">
        <v>228020</v>
      </c>
      <c r="F22" s="32">
        <v>0</v>
      </c>
      <c r="G22" s="32">
        <v>0</v>
      </c>
      <c r="H22" s="32">
        <v>66220</v>
      </c>
      <c r="I22" s="32">
        <v>694800</v>
      </c>
      <c r="J22" s="4"/>
    </row>
    <row r="23" spans="1:10">
      <c r="A23" s="30" t="s">
        <v>34</v>
      </c>
      <c r="B23" s="31">
        <v>5176517</v>
      </c>
      <c r="C23" s="32">
        <v>1672931</v>
      </c>
      <c r="D23" s="32">
        <v>3464270</v>
      </c>
      <c r="E23" s="32">
        <v>39316</v>
      </c>
      <c r="F23" s="32">
        <v>0</v>
      </c>
      <c r="G23" s="32">
        <v>0</v>
      </c>
      <c r="H23" s="32">
        <v>0</v>
      </c>
      <c r="I23" s="32">
        <v>278000</v>
      </c>
      <c r="J23" s="4"/>
    </row>
    <row r="24" spans="1:10">
      <c r="A24" s="30" t="s">
        <v>35</v>
      </c>
      <c r="B24" s="31">
        <v>1979651</v>
      </c>
      <c r="C24" s="32">
        <v>1830366</v>
      </c>
      <c r="D24" s="32">
        <v>46906</v>
      </c>
      <c r="E24" s="32">
        <v>45579</v>
      </c>
      <c r="F24" s="32">
        <v>56800</v>
      </c>
      <c r="G24" s="32">
        <v>0</v>
      </c>
      <c r="H24" s="32">
        <v>0</v>
      </c>
      <c r="I24" s="32">
        <v>38100</v>
      </c>
      <c r="J24" s="4"/>
    </row>
    <row r="25" spans="1:10">
      <c r="A25" s="30" t="s">
        <v>36</v>
      </c>
      <c r="B25" s="31">
        <v>2823143</v>
      </c>
      <c r="C25" s="32">
        <v>1786272</v>
      </c>
      <c r="D25" s="32">
        <v>1025321</v>
      </c>
      <c r="E25" s="32">
        <v>0</v>
      </c>
      <c r="F25" s="32">
        <v>11550</v>
      </c>
      <c r="G25" s="32">
        <v>0</v>
      </c>
      <c r="H25" s="32">
        <v>0</v>
      </c>
      <c r="I25" s="32">
        <v>29000</v>
      </c>
      <c r="J25" s="4"/>
    </row>
    <row r="26" spans="1:10">
      <c r="A26" s="30" t="s">
        <v>37</v>
      </c>
      <c r="B26" s="4"/>
      <c r="C26" s="4"/>
      <c r="D26" s="4"/>
      <c r="E26" s="4"/>
      <c r="F26" s="4"/>
      <c r="G26" s="32"/>
      <c r="H26" s="32"/>
      <c r="I26" s="32"/>
      <c r="J26" s="4"/>
    </row>
    <row r="27" spans="1:10">
      <c r="A27" s="30" t="s">
        <v>38</v>
      </c>
      <c r="B27" s="31">
        <v>6439508</v>
      </c>
      <c r="C27" s="32">
        <v>3192552</v>
      </c>
      <c r="D27" s="32">
        <v>3201707</v>
      </c>
      <c r="E27" s="32">
        <v>45249</v>
      </c>
      <c r="F27" s="32">
        <v>0</v>
      </c>
      <c r="G27" s="32">
        <v>0</v>
      </c>
      <c r="H27" s="32">
        <v>0</v>
      </c>
      <c r="I27" s="32">
        <v>0</v>
      </c>
      <c r="J27" s="4"/>
    </row>
    <row r="28" spans="1:10">
      <c r="A28" s="30" t="s">
        <v>37</v>
      </c>
      <c r="B28" s="31"/>
      <c r="C28" s="32"/>
      <c r="D28" s="33"/>
      <c r="E28" s="32"/>
      <c r="F28" s="32"/>
      <c r="G28" s="32"/>
      <c r="H28" s="32"/>
      <c r="I28" s="32"/>
      <c r="J28" s="4"/>
    </row>
    <row r="29" spans="1:10">
      <c r="A29" s="30" t="s">
        <v>39</v>
      </c>
      <c r="B29" s="31">
        <v>361958</v>
      </c>
      <c r="C29" s="32">
        <v>86223</v>
      </c>
      <c r="D29" s="32">
        <v>243389</v>
      </c>
      <c r="E29" s="32">
        <v>25270</v>
      </c>
      <c r="F29" s="32">
        <v>7076</v>
      </c>
      <c r="G29" s="32">
        <v>0</v>
      </c>
      <c r="H29" s="32">
        <v>0</v>
      </c>
      <c r="I29" s="32">
        <v>0</v>
      </c>
      <c r="J29" s="4"/>
    </row>
    <row r="30" spans="1:10">
      <c r="A30" s="30" t="s">
        <v>37</v>
      </c>
      <c r="B30" s="31"/>
      <c r="C30" s="32"/>
      <c r="D30" s="32"/>
      <c r="E30" s="32"/>
      <c r="F30" s="32"/>
      <c r="G30" s="32"/>
      <c r="H30" s="32"/>
      <c r="I30" s="32"/>
      <c r="J30" s="4"/>
    </row>
    <row r="31" spans="1:10">
      <c r="A31" s="30"/>
      <c r="B31" s="31"/>
      <c r="C31" s="32"/>
      <c r="D31" s="32"/>
      <c r="E31" s="32"/>
      <c r="F31" s="32"/>
      <c r="G31" s="32"/>
      <c r="H31" s="32"/>
      <c r="I31" s="32"/>
      <c r="J31" s="4"/>
    </row>
    <row r="32" spans="1:10">
      <c r="A32" s="30" t="s">
        <v>40</v>
      </c>
      <c r="B32" s="32">
        <f t="shared" ref="B32:H32" si="2">SUM(B33)</f>
        <v>142859</v>
      </c>
      <c r="C32" s="32">
        <f t="shared" si="2"/>
        <v>0</v>
      </c>
      <c r="D32" s="32">
        <f t="shared" si="2"/>
        <v>142859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>SUM(I33)</f>
        <v>0</v>
      </c>
      <c r="J32" s="4"/>
    </row>
    <row r="33" spans="1:11">
      <c r="A33" s="30" t="s">
        <v>27</v>
      </c>
      <c r="B33" s="32">
        <v>142859</v>
      </c>
      <c r="C33" s="32">
        <v>0</v>
      </c>
      <c r="D33" s="32">
        <v>142859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"/>
    </row>
    <row r="34" spans="1:11">
      <c r="A34" s="30"/>
      <c r="B34" s="31"/>
      <c r="C34" s="31"/>
      <c r="D34" s="31"/>
      <c r="E34" s="32"/>
      <c r="F34" s="32"/>
      <c r="G34" s="32"/>
      <c r="H34" s="32"/>
      <c r="I34" s="32"/>
      <c r="J34" s="4"/>
    </row>
    <row r="35" spans="1:11">
      <c r="A35" s="30" t="s">
        <v>41</v>
      </c>
      <c r="B35" s="31">
        <f>SUM(C35:H35)</f>
        <v>185447</v>
      </c>
      <c r="C35" s="32">
        <f>SUM(C36:C40)</f>
        <v>92645</v>
      </c>
      <c r="D35" s="32">
        <f>SUM(D36:D40)</f>
        <v>92802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4"/>
    </row>
    <row r="36" spans="1:11">
      <c r="A36" s="30" t="s">
        <v>22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2">
        <v>0</v>
      </c>
      <c r="J36" s="4"/>
    </row>
    <row r="37" spans="1:11">
      <c r="A37" s="30" t="s">
        <v>26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2">
        <v>0</v>
      </c>
      <c r="J37" s="4"/>
    </row>
    <row r="38" spans="1:11">
      <c r="A38" s="30" t="s">
        <v>27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2">
        <v>0</v>
      </c>
      <c r="J38" s="4"/>
    </row>
    <row r="39" spans="1:11">
      <c r="A39" s="30" t="s">
        <v>28</v>
      </c>
      <c r="B39" s="31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4"/>
    </row>
    <row r="40" spans="1:11">
      <c r="A40" s="30" t="s">
        <v>34</v>
      </c>
      <c r="B40" s="31">
        <v>185447</v>
      </c>
      <c r="C40" s="32">
        <v>92645</v>
      </c>
      <c r="D40" s="32">
        <v>92802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4"/>
    </row>
    <row r="41" spans="1:11">
      <c r="A41" s="30"/>
      <c r="B41" s="31"/>
      <c r="C41" s="32"/>
      <c r="D41" s="32"/>
      <c r="E41" s="32"/>
      <c r="F41" s="32"/>
      <c r="G41" s="32"/>
      <c r="H41" s="32"/>
      <c r="I41" s="32"/>
      <c r="J41" s="4"/>
    </row>
    <row r="42" spans="1:11">
      <c r="A42" s="30" t="s">
        <v>42</v>
      </c>
      <c r="B42" s="31">
        <f>SUM(C42:H42)</f>
        <v>167089</v>
      </c>
      <c r="C42" s="32">
        <f>+C43</f>
        <v>167089</v>
      </c>
      <c r="D42" s="32">
        <f>+D43</f>
        <v>0</v>
      </c>
      <c r="E42" s="32">
        <v>0</v>
      </c>
      <c r="F42" s="32">
        <v>0</v>
      </c>
      <c r="G42" s="32">
        <v>0</v>
      </c>
      <c r="H42" s="32">
        <v>0</v>
      </c>
      <c r="I42" s="32">
        <f>I43</f>
        <v>30000</v>
      </c>
      <c r="J42" s="4"/>
    </row>
    <row r="43" spans="1:11">
      <c r="A43" s="30" t="s">
        <v>23</v>
      </c>
      <c r="B43" s="31">
        <v>167089</v>
      </c>
      <c r="C43" s="32">
        <v>167089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30000</v>
      </c>
      <c r="J43" s="4"/>
    </row>
    <row r="44" spans="1:11" hidden="1">
      <c r="A44" s="30" t="s">
        <v>28</v>
      </c>
      <c r="B44" s="31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4"/>
    </row>
    <row r="45" spans="1:11">
      <c r="A45" s="30"/>
      <c r="B45" s="31"/>
      <c r="C45" s="32"/>
      <c r="D45" s="32"/>
      <c r="E45" s="32"/>
      <c r="F45" s="32"/>
      <c r="G45" s="32"/>
      <c r="H45" s="32"/>
      <c r="I45" s="32"/>
      <c r="J45" s="4"/>
    </row>
    <row r="46" spans="1:11">
      <c r="A46" s="30" t="s">
        <v>43</v>
      </c>
      <c r="B46" s="31">
        <f>SUM(C46:H46)</f>
        <v>27872685</v>
      </c>
      <c r="C46" s="32">
        <f t="shared" ref="C46:I46" si="3">SUM(C47:C54)</f>
        <v>25621395</v>
      </c>
      <c r="D46" s="32">
        <f t="shared" si="3"/>
        <v>1321215</v>
      </c>
      <c r="E46" s="32">
        <f t="shared" si="3"/>
        <v>799180</v>
      </c>
      <c r="F46" s="32">
        <f t="shared" si="3"/>
        <v>130895</v>
      </c>
      <c r="G46" s="32">
        <f t="shared" si="3"/>
        <v>0</v>
      </c>
      <c r="H46" s="32">
        <f t="shared" si="3"/>
        <v>0</v>
      </c>
      <c r="I46" s="32">
        <f t="shared" si="3"/>
        <v>2491400</v>
      </c>
      <c r="J46" s="25"/>
      <c r="K46" s="29"/>
    </row>
    <row r="47" spans="1:11">
      <c r="A47" s="30" t="s">
        <v>22</v>
      </c>
      <c r="B47" s="31">
        <v>1074870</v>
      </c>
      <c r="C47" s="32">
        <v>843222</v>
      </c>
      <c r="D47" s="32">
        <v>231648</v>
      </c>
      <c r="E47" s="32">
        <v>0</v>
      </c>
      <c r="F47" s="32">
        <v>0</v>
      </c>
      <c r="G47" s="32">
        <v>0</v>
      </c>
      <c r="H47" s="32">
        <v>0</v>
      </c>
      <c r="I47" s="32">
        <v>130000</v>
      </c>
      <c r="J47" s="4"/>
    </row>
    <row r="48" spans="1:11">
      <c r="A48" s="30" t="s">
        <v>25</v>
      </c>
      <c r="B48" s="31">
        <v>2929357</v>
      </c>
      <c r="C48" s="32">
        <v>2771709</v>
      </c>
      <c r="D48" s="32">
        <v>109998</v>
      </c>
      <c r="E48" s="32">
        <v>47650</v>
      </c>
      <c r="F48" s="32">
        <v>0</v>
      </c>
      <c r="G48" s="32">
        <v>0</v>
      </c>
      <c r="H48" s="32">
        <v>0</v>
      </c>
      <c r="I48" s="32">
        <v>72400</v>
      </c>
      <c r="J48" s="4"/>
    </row>
    <row r="49" spans="1:10">
      <c r="A49" s="30" t="s">
        <v>28</v>
      </c>
      <c r="B49" s="31">
        <v>58196</v>
      </c>
      <c r="C49" s="32">
        <v>36573</v>
      </c>
      <c r="D49" s="32">
        <v>21623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4"/>
    </row>
    <row r="50" spans="1:10">
      <c r="A50" s="30" t="s">
        <v>29</v>
      </c>
      <c r="B50" s="31">
        <v>4004188</v>
      </c>
      <c r="C50" s="32">
        <v>3985608</v>
      </c>
      <c r="D50" s="32">
        <v>0</v>
      </c>
      <c r="E50" s="32">
        <v>18580</v>
      </c>
      <c r="F50" s="32">
        <v>0</v>
      </c>
      <c r="G50" s="32">
        <v>0</v>
      </c>
      <c r="H50" s="32">
        <v>0</v>
      </c>
      <c r="I50" s="32">
        <v>1440900</v>
      </c>
      <c r="J50" s="4"/>
    </row>
    <row r="51" spans="1:10">
      <c r="A51" s="30" t="s">
        <v>32</v>
      </c>
      <c r="B51" s="31">
        <v>2941242</v>
      </c>
      <c r="C51" s="32">
        <v>2781997</v>
      </c>
      <c r="D51" s="32">
        <v>28350</v>
      </c>
      <c r="E51" s="32">
        <v>0</v>
      </c>
      <c r="F51" s="32">
        <v>130895</v>
      </c>
      <c r="G51" s="32">
        <v>0</v>
      </c>
      <c r="H51" s="32">
        <v>0</v>
      </c>
      <c r="I51" s="32">
        <v>224500</v>
      </c>
      <c r="J51" s="4"/>
    </row>
    <row r="52" spans="1:10">
      <c r="A52" s="30" t="s">
        <v>33</v>
      </c>
      <c r="B52" s="31">
        <v>3676712</v>
      </c>
      <c r="C52" s="32">
        <v>3676712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80800</v>
      </c>
      <c r="J52" s="4"/>
    </row>
    <row r="53" spans="1:10">
      <c r="A53" s="30" t="s">
        <v>34</v>
      </c>
      <c r="B53" s="31">
        <v>4734758</v>
      </c>
      <c r="C53" s="32">
        <v>4001808</v>
      </c>
      <c r="D53" s="32">
        <v>0</v>
      </c>
      <c r="E53" s="32">
        <v>732950</v>
      </c>
      <c r="F53" s="32">
        <v>0</v>
      </c>
      <c r="G53" s="32">
        <v>0</v>
      </c>
      <c r="H53" s="32">
        <v>0</v>
      </c>
      <c r="I53" s="32">
        <v>93600</v>
      </c>
      <c r="J53" s="4"/>
    </row>
    <row r="54" spans="1:10">
      <c r="A54" s="30" t="s">
        <v>35</v>
      </c>
      <c r="B54" s="31">
        <v>8453362</v>
      </c>
      <c r="C54" s="32">
        <v>7523766</v>
      </c>
      <c r="D54" s="32">
        <v>929596</v>
      </c>
      <c r="E54" s="32">
        <v>0</v>
      </c>
      <c r="F54" s="32">
        <v>0</v>
      </c>
      <c r="G54" s="32">
        <v>0</v>
      </c>
      <c r="H54" s="32">
        <v>0</v>
      </c>
      <c r="I54" s="32">
        <v>449200</v>
      </c>
      <c r="J54" s="4"/>
    </row>
    <row r="55" spans="1:10">
      <c r="A55" s="30"/>
      <c r="B55" s="31"/>
      <c r="C55" s="31"/>
      <c r="D55" s="31"/>
      <c r="E55" s="32"/>
      <c r="F55" s="32"/>
      <c r="G55" s="32"/>
      <c r="H55" s="32"/>
      <c r="I55" s="32"/>
      <c r="J55" s="4"/>
    </row>
    <row r="56" spans="1:10">
      <c r="A56" s="30" t="s">
        <v>44</v>
      </c>
      <c r="B56" s="31">
        <f>SUM(C56:H56)</f>
        <v>1477927</v>
      </c>
      <c r="C56" s="32">
        <f>SUM(C57:C58)</f>
        <v>1089254</v>
      </c>
      <c r="D56" s="32">
        <f>SUM(D57:D58)</f>
        <v>388673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4"/>
    </row>
    <row r="57" spans="1:10">
      <c r="A57" s="30" t="s">
        <v>45</v>
      </c>
      <c r="B57" s="31">
        <v>563242</v>
      </c>
      <c r="C57" s="32">
        <v>563242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4"/>
    </row>
    <row r="58" spans="1:10">
      <c r="A58" s="30" t="s">
        <v>46</v>
      </c>
      <c r="B58" s="31">
        <v>914685</v>
      </c>
      <c r="C58" s="32">
        <f>238577+287435</f>
        <v>526012</v>
      </c>
      <c r="D58" s="32">
        <v>388673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4"/>
    </row>
    <row r="59" spans="1:10">
      <c r="A59" s="30"/>
      <c r="B59" s="31"/>
      <c r="C59" s="31"/>
      <c r="D59" s="31"/>
      <c r="E59" s="31"/>
      <c r="F59" s="31"/>
      <c r="G59" s="31"/>
      <c r="H59" s="31"/>
      <c r="I59" s="32"/>
      <c r="J59" s="4"/>
    </row>
    <row r="60" spans="1:10">
      <c r="A60" s="30" t="s">
        <v>47</v>
      </c>
      <c r="B60" s="31">
        <f>SUM(C60:H60)</f>
        <v>200343731</v>
      </c>
      <c r="C60" s="32">
        <f t="shared" ref="C60:I60" si="4">SUM(C61:C70)</f>
        <v>133885359</v>
      </c>
      <c r="D60" s="32">
        <f t="shared" si="4"/>
        <v>61881534</v>
      </c>
      <c r="E60" s="32">
        <f t="shared" si="4"/>
        <v>3190851</v>
      </c>
      <c r="F60" s="32">
        <f t="shared" si="4"/>
        <v>1267651</v>
      </c>
      <c r="G60" s="32">
        <f>SUM(G61:G70)</f>
        <v>118336</v>
      </c>
      <c r="H60" s="32">
        <f t="shared" si="4"/>
        <v>0</v>
      </c>
      <c r="I60" s="32">
        <f t="shared" si="4"/>
        <v>9659400</v>
      </c>
      <c r="J60" s="25"/>
    </row>
    <row r="61" spans="1:10">
      <c r="A61" s="30" t="s">
        <v>22</v>
      </c>
      <c r="B61" s="31">
        <v>51907616</v>
      </c>
      <c r="C61" s="32">
        <v>31463222</v>
      </c>
      <c r="D61" s="32">
        <v>19247613</v>
      </c>
      <c r="E61" s="32">
        <v>744617</v>
      </c>
      <c r="F61" s="32">
        <v>333828</v>
      </c>
      <c r="G61" s="32">
        <v>118336</v>
      </c>
      <c r="H61" s="32">
        <v>0</v>
      </c>
      <c r="I61" s="32">
        <v>2472800</v>
      </c>
      <c r="J61" s="4"/>
    </row>
    <row r="62" spans="1:10">
      <c r="A62" s="30" t="s">
        <v>23</v>
      </c>
      <c r="B62" s="31">
        <v>32575220</v>
      </c>
      <c r="C62" s="32">
        <v>25135986</v>
      </c>
      <c r="D62" s="32">
        <v>7134754</v>
      </c>
      <c r="E62" s="32">
        <v>304480</v>
      </c>
      <c r="F62" s="32">
        <v>0</v>
      </c>
      <c r="G62" s="32">
        <v>0</v>
      </c>
      <c r="H62" s="32">
        <v>0</v>
      </c>
      <c r="I62" s="32">
        <v>1143500</v>
      </c>
      <c r="J62" s="4"/>
    </row>
    <row r="63" spans="1:10">
      <c r="A63" s="30" t="s">
        <v>48</v>
      </c>
      <c r="B63" s="31">
        <v>35752379</v>
      </c>
      <c r="C63" s="32">
        <v>26434850</v>
      </c>
      <c r="D63" s="32">
        <v>8999135</v>
      </c>
      <c r="E63" s="32">
        <v>318394</v>
      </c>
      <c r="F63" s="32">
        <v>0</v>
      </c>
      <c r="G63" s="32">
        <v>0</v>
      </c>
      <c r="H63" s="32">
        <v>0</v>
      </c>
      <c r="I63" s="32">
        <v>1872000</v>
      </c>
      <c r="J63" s="4"/>
    </row>
    <row r="64" spans="1:10">
      <c r="A64" s="30" t="s">
        <v>25</v>
      </c>
      <c r="B64" s="31">
        <v>6136191</v>
      </c>
      <c r="C64" s="32">
        <v>2628987</v>
      </c>
      <c r="D64" s="32">
        <v>2353676</v>
      </c>
      <c r="E64" s="32">
        <v>403860</v>
      </c>
      <c r="F64" s="32">
        <v>749668</v>
      </c>
      <c r="G64" s="32">
        <v>0</v>
      </c>
      <c r="H64" s="32">
        <v>0</v>
      </c>
      <c r="I64" s="32">
        <v>186600</v>
      </c>
      <c r="J64" s="4"/>
    </row>
    <row r="65" spans="1:10">
      <c r="A65" s="30" t="s">
        <v>26</v>
      </c>
      <c r="B65" s="31">
        <v>24748790</v>
      </c>
      <c r="C65" s="32">
        <v>19161592</v>
      </c>
      <c r="D65" s="32">
        <v>5380658</v>
      </c>
      <c r="E65" s="32">
        <v>206540</v>
      </c>
      <c r="F65" s="32">
        <v>0</v>
      </c>
      <c r="G65" s="32">
        <v>0</v>
      </c>
      <c r="H65" s="32">
        <v>0</v>
      </c>
      <c r="I65" s="32">
        <v>1472500</v>
      </c>
      <c r="J65" s="4"/>
    </row>
    <row r="66" spans="1:10">
      <c r="A66" s="30" t="s">
        <v>27</v>
      </c>
      <c r="B66" s="31">
        <v>5937774</v>
      </c>
      <c r="C66" s="32">
        <v>4637949</v>
      </c>
      <c r="D66" s="32">
        <v>1214252</v>
      </c>
      <c r="E66" s="32">
        <v>85573</v>
      </c>
      <c r="F66" s="32">
        <v>0</v>
      </c>
      <c r="G66" s="32">
        <v>0</v>
      </c>
      <c r="H66" s="32">
        <v>0</v>
      </c>
      <c r="I66" s="32">
        <v>284700</v>
      </c>
      <c r="J66" s="4"/>
    </row>
    <row r="67" spans="1:10">
      <c r="A67" s="30" t="s">
        <v>49</v>
      </c>
      <c r="B67" s="31">
        <v>18324755</v>
      </c>
      <c r="C67" s="32">
        <v>8526091</v>
      </c>
      <c r="D67" s="32">
        <v>9579040</v>
      </c>
      <c r="E67" s="32">
        <v>219624</v>
      </c>
      <c r="F67" s="32">
        <v>0</v>
      </c>
      <c r="G67" s="32">
        <v>0</v>
      </c>
      <c r="H67" s="32">
        <v>0</v>
      </c>
      <c r="I67" s="32">
        <v>700700</v>
      </c>
      <c r="J67" s="4"/>
    </row>
    <row r="68" spans="1:10">
      <c r="A68" s="30" t="s">
        <v>50</v>
      </c>
      <c r="B68" s="31">
        <v>4011475</v>
      </c>
      <c r="C68" s="32">
        <v>3272414</v>
      </c>
      <c r="D68" s="32">
        <v>579153</v>
      </c>
      <c r="E68" s="32">
        <v>112433</v>
      </c>
      <c r="F68" s="32">
        <v>47475</v>
      </c>
      <c r="G68" s="32">
        <v>0</v>
      </c>
      <c r="H68" s="32">
        <v>0</v>
      </c>
      <c r="I68" s="32">
        <v>333800</v>
      </c>
      <c r="J68" s="4"/>
    </row>
    <row r="69" spans="1:10">
      <c r="A69" s="30" t="s">
        <v>32</v>
      </c>
      <c r="B69" s="31">
        <v>2319715</v>
      </c>
      <c r="C69" s="32">
        <v>1720186</v>
      </c>
      <c r="D69" s="32">
        <v>512887</v>
      </c>
      <c r="E69" s="32">
        <v>45042</v>
      </c>
      <c r="F69" s="32">
        <v>41600</v>
      </c>
      <c r="G69" s="32">
        <v>0</v>
      </c>
      <c r="H69" s="32">
        <v>0</v>
      </c>
      <c r="I69" s="32">
        <v>59600</v>
      </c>
      <c r="J69" s="4"/>
    </row>
    <row r="70" spans="1:10">
      <c r="A70" s="30" t="s">
        <v>33</v>
      </c>
      <c r="B70" s="31">
        <v>18629816</v>
      </c>
      <c r="C70" s="32">
        <v>10904082</v>
      </c>
      <c r="D70" s="32">
        <v>6880366</v>
      </c>
      <c r="E70" s="32">
        <v>750288</v>
      </c>
      <c r="F70" s="32">
        <v>95080</v>
      </c>
      <c r="G70" s="32">
        <v>0</v>
      </c>
      <c r="H70" s="32">
        <v>0</v>
      </c>
      <c r="I70" s="32">
        <v>1133200</v>
      </c>
      <c r="J70" s="4"/>
    </row>
    <row r="71" spans="1:10">
      <c r="A71" s="30"/>
      <c r="B71" s="31"/>
      <c r="C71" s="32"/>
      <c r="D71" s="32"/>
      <c r="E71" s="32"/>
      <c r="F71" s="32"/>
      <c r="G71" s="32"/>
      <c r="H71" s="32"/>
      <c r="I71" s="32"/>
    </row>
    <row r="72" spans="1:10">
      <c r="A72" s="34" t="s">
        <v>51</v>
      </c>
      <c r="B72" s="31">
        <f>SUM(C72:H72)</f>
        <v>6502850</v>
      </c>
      <c r="C72" s="32">
        <f t="shared" ref="C72:I72" si="5">SUM(C73:C78)</f>
        <v>4648315</v>
      </c>
      <c r="D72" s="32">
        <f t="shared" si="5"/>
        <v>1842267</v>
      </c>
      <c r="E72" s="32">
        <f t="shared" si="5"/>
        <v>12268</v>
      </c>
      <c r="F72" s="32">
        <f t="shared" si="5"/>
        <v>0</v>
      </c>
      <c r="G72" s="32">
        <f t="shared" si="5"/>
        <v>0</v>
      </c>
      <c r="H72" s="32">
        <f t="shared" si="5"/>
        <v>0</v>
      </c>
      <c r="I72" s="32">
        <f t="shared" si="5"/>
        <v>233700</v>
      </c>
      <c r="J72" s="4"/>
    </row>
    <row r="73" spans="1:10">
      <c r="A73" s="30" t="s">
        <v>22</v>
      </c>
      <c r="B73" s="31">
        <v>639561</v>
      </c>
      <c r="C73" s="32">
        <v>422652</v>
      </c>
      <c r="D73" s="32">
        <v>216909</v>
      </c>
      <c r="E73" s="32">
        <v>0</v>
      </c>
      <c r="F73" s="32">
        <v>0</v>
      </c>
      <c r="G73" s="32">
        <v>0</v>
      </c>
      <c r="H73" s="32">
        <v>0</v>
      </c>
      <c r="I73" s="32">
        <v>2300</v>
      </c>
      <c r="J73" s="4"/>
    </row>
    <row r="74" spans="1:10">
      <c r="A74" s="30" t="s">
        <v>24</v>
      </c>
      <c r="B74" s="31">
        <v>2751938</v>
      </c>
      <c r="C74" s="31">
        <v>2163914</v>
      </c>
      <c r="D74" s="31">
        <v>583898</v>
      </c>
      <c r="E74" s="31">
        <v>4126</v>
      </c>
      <c r="F74" s="31">
        <v>0</v>
      </c>
      <c r="G74" s="31">
        <v>0</v>
      </c>
      <c r="H74" s="31">
        <v>0</v>
      </c>
      <c r="I74" s="31">
        <v>231400</v>
      </c>
      <c r="J74" s="4"/>
    </row>
    <row r="75" spans="1:10">
      <c r="A75" s="30" t="s">
        <v>25</v>
      </c>
      <c r="B75" s="31">
        <v>244405</v>
      </c>
      <c r="C75" s="31">
        <v>159732</v>
      </c>
      <c r="D75" s="31">
        <v>84673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4"/>
    </row>
    <row r="76" spans="1:10">
      <c r="A76" s="30" t="s">
        <v>49</v>
      </c>
      <c r="B76" s="31">
        <v>612579</v>
      </c>
      <c r="C76" s="31">
        <v>397056</v>
      </c>
      <c r="D76" s="31">
        <v>215523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4"/>
    </row>
    <row r="77" spans="1:10">
      <c r="A77" s="30" t="s">
        <v>50</v>
      </c>
      <c r="B77" s="31">
        <v>710641</v>
      </c>
      <c r="C77" s="32">
        <v>457172</v>
      </c>
      <c r="D77" s="32">
        <v>253469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4"/>
    </row>
    <row r="78" spans="1:10">
      <c r="A78" s="30" t="s">
        <v>33</v>
      </c>
      <c r="B78" s="35">
        <v>1543726</v>
      </c>
      <c r="C78" s="31">
        <v>1047789</v>
      </c>
      <c r="D78" s="31">
        <v>487795</v>
      </c>
      <c r="E78" s="31">
        <v>8142</v>
      </c>
      <c r="F78" s="31">
        <v>0</v>
      </c>
      <c r="G78" s="31">
        <v>0</v>
      </c>
      <c r="H78" s="31">
        <v>0</v>
      </c>
      <c r="I78" s="31">
        <v>0</v>
      </c>
      <c r="J78" s="36"/>
    </row>
    <row r="79" spans="1:10">
      <c r="A79" s="30"/>
      <c r="B79" s="31"/>
      <c r="C79" s="32"/>
      <c r="D79" s="32"/>
      <c r="E79" s="32"/>
      <c r="F79" s="32"/>
      <c r="G79" s="32"/>
      <c r="H79" s="32"/>
      <c r="I79" s="32"/>
      <c r="J79" s="4"/>
    </row>
    <row r="80" spans="1:10">
      <c r="A80" s="30" t="s">
        <v>52</v>
      </c>
      <c r="B80" s="31">
        <f>SUM(C80:H80)</f>
        <v>4141890</v>
      </c>
      <c r="C80" s="32">
        <f t="shared" ref="C80:H80" si="6">SUM(C81:C82)</f>
        <v>2394883</v>
      </c>
      <c r="D80" s="32">
        <f t="shared" si="6"/>
        <v>1721617</v>
      </c>
      <c r="E80" s="32">
        <f t="shared" si="6"/>
        <v>8310</v>
      </c>
      <c r="F80" s="32">
        <f t="shared" si="6"/>
        <v>17080</v>
      </c>
      <c r="G80" s="32">
        <f t="shared" si="6"/>
        <v>0</v>
      </c>
      <c r="H80" s="32">
        <f t="shared" si="6"/>
        <v>0</v>
      </c>
      <c r="I80" s="32">
        <f>SUM(I82:I82)</f>
        <v>18400</v>
      </c>
      <c r="J80" s="4"/>
    </row>
    <row r="81" spans="1:10">
      <c r="A81" s="30" t="s">
        <v>50</v>
      </c>
      <c r="B81" s="31">
        <v>2104581</v>
      </c>
      <c r="C81" s="32">
        <v>1283647</v>
      </c>
      <c r="D81" s="32">
        <v>802214</v>
      </c>
      <c r="E81" s="32">
        <v>1640</v>
      </c>
      <c r="F81" s="32">
        <v>17080</v>
      </c>
      <c r="G81" s="32">
        <v>0</v>
      </c>
      <c r="H81" s="32">
        <v>0</v>
      </c>
      <c r="I81" s="32">
        <v>0</v>
      </c>
      <c r="J81" s="4"/>
    </row>
    <row r="82" spans="1:10">
      <c r="A82" s="30" t="s">
        <v>46</v>
      </c>
      <c r="B82" s="31">
        <v>2037309</v>
      </c>
      <c r="C82" s="32">
        <v>1111236</v>
      </c>
      <c r="D82" s="32">
        <v>919403</v>
      </c>
      <c r="E82" s="32">
        <v>6670</v>
      </c>
      <c r="F82" s="32">
        <v>0</v>
      </c>
      <c r="G82" s="32">
        <v>0</v>
      </c>
      <c r="H82" s="32">
        <v>0</v>
      </c>
      <c r="I82" s="32">
        <v>18400</v>
      </c>
      <c r="J82" s="4"/>
    </row>
    <row r="83" spans="1:10">
      <c r="A83" s="30"/>
      <c r="B83" s="31"/>
      <c r="C83" s="32"/>
      <c r="D83" s="32"/>
      <c r="E83" s="32"/>
      <c r="F83" s="32"/>
      <c r="G83" s="32"/>
      <c r="H83" s="32"/>
      <c r="I83" s="32"/>
      <c r="J83" s="4"/>
    </row>
    <row r="84" spans="1:10">
      <c r="A84" s="30" t="s">
        <v>53</v>
      </c>
      <c r="B84" s="31">
        <f>SUM(C84:H84)</f>
        <v>365962</v>
      </c>
      <c r="C84" s="32">
        <f t="shared" ref="C84:H84" si="7">C85+C86</f>
        <v>342879</v>
      </c>
      <c r="D84" s="32">
        <f t="shared" si="7"/>
        <v>1373</v>
      </c>
      <c r="E84" s="32">
        <f t="shared" si="7"/>
        <v>4200</v>
      </c>
      <c r="F84" s="32">
        <f t="shared" si="7"/>
        <v>17510</v>
      </c>
      <c r="G84" s="32">
        <f t="shared" si="7"/>
        <v>0</v>
      </c>
      <c r="H84" s="32">
        <f t="shared" si="7"/>
        <v>0</v>
      </c>
      <c r="I84" s="32">
        <f>I86</f>
        <v>0</v>
      </c>
      <c r="J84" s="4"/>
    </row>
    <row r="85" spans="1:10">
      <c r="A85" s="30" t="s">
        <v>50</v>
      </c>
      <c r="B85" s="31">
        <v>302575</v>
      </c>
      <c r="C85" s="32">
        <v>279492</v>
      </c>
      <c r="D85" s="32">
        <v>1373</v>
      </c>
      <c r="E85" s="32">
        <v>4200</v>
      </c>
      <c r="F85" s="32">
        <v>17510</v>
      </c>
      <c r="G85" s="32">
        <v>0</v>
      </c>
      <c r="H85" s="32">
        <v>0</v>
      </c>
      <c r="I85" s="32">
        <v>0</v>
      </c>
      <c r="J85" s="4"/>
    </row>
    <row r="86" spans="1:10">
      <c r="A86" s="30" t="s">
        <v>46</v>
      </c>
      <c r="B86" s="31">
        <v>63387</v>
      </c>
      <c r="C86" s="32">
        <v>63387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4"/>
    </row>
    <row r="87" spans="1:10">
      <c r="A87" s="37"/>
      <c r="B87" s="38"/>
      <c r="C87" s="38"/>
      <c r="D87" s="38"/>
      <c r="E87" s="38"/>
      <c r="F87" s="38"/>
      <c r="G87" s="38"/>
      <c r="H87" s="38"/>
      <c r="I87" s="38"/>
      <c r="J87" s="4"/>
    </row>
    <row r="88" spans="1:10">
      <c r="A88" s="39"/>
      <c r="B88" s="31"/>
      <c r="C88" s="31"/>
      <c r="D88" s="28"/>
      <c r="E88" s="28"/>
      <c r="F88" s="28"/>
      <c r="G88" s="28"/>
      <c r="H88" s="28"/>
      <c r="I88" s="28"/>
      <c r="J88" s="4"/>
    </row>
    <row r="89" spans="1:10"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B90" s="25"/>
      <c r="C90" s="4"/>
      <c r="D90" s="4"/>
      <c r="E90" s="4"/>
      <c r="F90" s="4"/>
      <c r="G90" s="4"/>
      <c r="H90" s="4"/>
      <c r="I90" s="4"/>
      <c r="J90" s="4"/>
    </row>
    <row r="91" spans="1:10"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B92" s="4"/>
      <c r="C92" s="4"/>
      <c r="D92" s="4"/>
      <c r="E92" s="4"/>
      <c r="F92" s="4"/>
      <c r="G92" s="4"/>
      <c r="H92" s="4"/>
      <c r="I92" s="4"/>
      <c r="J92" s="4"/>
    </row>
    <row r="94" spans="1:10">
      <c r="C94" s="3" t="s">
        <v>54</v>
      </c>
    </row>
  </sheetData>
  <mergeCells count="4">
    <mergeCell ref="C5:C6"/>
    <mergeCell ref="E5:E6"/>
    <mergeCell ref="G5:G6"/>
    <mergeCell ref="H5:H6"/>
  </mergeCells>
  <phoneticPr fontId="2"/>
  <printOptions horizontalCentered="1"/>
  <pageMargins left="0.70866141732283472" right="0.70866141732283472" top="0.94488188976377963" bottom="0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163</vt:lpstr>
      <vt:lpstr>'163'!Print_Area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2020-06-05T02:43:57Z</dcterms:created>
  <dcterms:modified xsi:type="dcterms:W3CDTF">2020-06-05T02:44:00Z</dcterms:modified>
</cp:coreProperties>
</file>