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5330" windowHeight="4470"/>
  </bookViews>
  <sheets>
    <sheet name="H12（2000）採用品目一覧表" sheetId="1" r:id="rId1"/>
  </sheets>
  <definedNames>
    <definedName name="_Order1" hidden="1">255</definedName>
    <definedName name="_Order2" hidden="1">255</definedName>
    <definedName name="_Sort" hidden="1">#REF!</definedName>
    <definedName name="BOTAN" localSheetId="0">'H12（2000）採用品目一覧表'!BOTAN</definedName>
    <definedName name="BOTAN">[0]!BOTAN</definedName>
    <definedName name="KEIZOKU" localSheetId="0">'H12（2000）採用品目一覧表'!KEIZOKU</definedName>
    <definedName name="KEIZOKU">[0]!KEIZOKU</definedName>
    <definedName name="_xlnm.Print_Area" localSheetId="0">'H12（2000）採用品目一覧表'!$A$1:$K$330</definedName>
    <definedName name="_xlnm.Print_Area">#REF!</definedName>
    <definedName name="_xlnm.Print_Titles" localSheetId="0">'H12（2000）採用品目一覧表'!$1:$3</definedName>
    <definedName name="_xlnm.Print_Titles">#REF!</definedName>
    <definedName name="PRINT_TITLES_MI" localSheetId="0">#REF!</definedName>
    <definedName name="PRINT_TITLES_MI">#REF!</definedName>
    <definedName name="データチェック" localSheetId="0">'H12（2000）採用品目一覧表'!データチェック</definedName>
    <definedName name="データチェック">[0]!データチェック</definedName>
    <definedName name="在庫データ">#REF!</definedName>
    <definedName name="実数データ設定_在庫">#REF!</definedName>
    <definedName name="実数データ設定_出荷" localSheetId="0">#REF!</definedName>
    <definedName name="実数データ設定_出荷">#REF!</definedName>
    <definedName name="実数データ設定_生産" localSheetId="0">'H12（2000）採用品目一覧表'!#REF!</definedName>
    <definedName name="実数データ設定_生産">#REF!</definedName>
    <definedName name="出荷データ">#REF!</definedName>
    <definedName name="生産データ">#REF!</definedName>
  </definedNames>
  <calcPr calcId="145621"/>
</workbook>
</file>

<file path=xl/calcChain.xml><?xml version="1.0" encoding="utf-8"?>
<calcChain xmlns="http://schemas.openxmlformats.org/spreadsheetml/2006/main">
  <c r="I322" i="1" l="1"/>
  <c r="I321" i="1" s="1"/>
  <c r="I325" i="1"/>
  <c r="I328" i="1"/>
  <c r="K328" i="1"/>
  <c r="K325" i="1"/>
  <c r="K321" i="1" s="1"/>
  <c r="K322" i="1"/>
  <c r="K81" i="1"/>
  <c r="K78" i="1"/>
  <c r="K317" i="1" s="1"/>
  <c r="K53" i="1"/>
  <c r="K316" i="1" s="1"/>
  <c r="K87" i="1"/>
  <c r="K6" i="1"/>
  <c r="K30" i="1"/>
  <c r="K37" i="1"/>
  <c r="K100" i="1"/>
  <c r="K121" i="1"/>
  <c r="K127" i="1"/>
  <c r="K133" i="1"/>
  <c r="K150" i="1"/>
  <c r="K157" i="1"/>
  <c r="K162" i="1"/>
  <c r="K171" i="1"/>
  <c r="K189" i="1"/>
  <c r="K203" i="1"/>
  <c r="K205" i="1"/>
  <c r="K211" i="1"/>
  <c r="K213" i="1"/>
  <c r="K215" i="1"/>
  <c r="K217" i="1"/>
  <c r="K239" i="1"/>
  <c r="K248" i="1"/>
  <c r="K259" i="1"/>
  <c r="K271" i="1"/>
  <c r="K293" i="1"/>
  <c r="K300" i="1"/>
  <c r="K308" i="1"/>
  <c r="J322" i="1"/>
  <c r="J321" i="1" s="1"/>
  <c r="J325" i="1"/>
  <c r="J328" i="1"/>
  <c r="J53" i="1"/>
  <c r="J78" i="1"/>
  <c r="J317" i="1" s="1"/>
  <c r="J81" i="1"/>
  <c r="J87" i="1"/>
  <c r="J316" i="1"/>
  <c r="I53" i="1"/>
  <c r="I78" i="1"/>
  <c r="I81" i="1"/>
  <c r="I87" i="1"/>
  <c r="I316" i="1" s="1"/>
  <c r="J318" i="1"/>
  <c r="J6" i="1"/>
  <c r="J30" i="1"/>
  <c r="J37" i="1"/>
  <c r="J100" i="1"/>
  <c r="J121" i="1"/>
  <c r="J127" i="1"/>
  <c r="J133" i="1"/>
  <c r="J150" i="1"/>
  <c r="J157" i="1"/>
  <c r="J162" i="1"/>
  <c r="J171" i="1"/>
  <c r="J189" i="1"/>
  <c r="J203" i="1"/>
  <c r="J205" i="1"/>
  <c r="J211" i="1"/>
  <c r="J213" i="1"/>
  <c r="J215" i="1"/>
  <c r="J217" i="1"/>
  <c r="J239" i="1"/>
  <c r="J248" i="1"/>
  <c r="J259" i="1"/>
  <c r="J271" i="1"/>
  <c r="J293" i="1"/>
  <c r="J300" i="1"/>
  <c r="J308" i="1"/>
  <c r="I318" i="1"/>
  <c r="I6" i="1"/>
  <c r="I30" i="1"/>
  <c r="I37" i="1"/>
  <c r="I100" i="1"/>
  <c r="I121" i="1"/>
  <c r="I120" i="1" s="1"/>
  <c r="I127" i="1"/>
  <c r="I133" i="1"/>
  <c r="I150" i="1"/>
  <c r="I157" i="1"/>
  <c r="I162" i="1"/>
  <c r="I171" i="1"/>
  <c r="I189" i="1"/>
  <c r="I203" i="1"/>
  <c r="I205" i="1"/>
  <c r="I211" i="1"/>
  <c r="I213" i="1"/>
  <c r="I215" i="1"/>
  <c r="I217" i="1"/>
  <c r="I239" i="1"/>
  <c r="I248" i="1"/>
  <c r="I259" i="1"/>
  <c r="I271" i="1"/>
  <c r="I293" i="1"/>
  <c r="I300" i="1"/>
  <c r="I308" i="1"/>
  <c r="I5" i="1" l="1"/>
  <c r="I4" i="1" s="1"/>
  <c r="I315" i="1" s="1"/>
  <c r="J120" i="1"/>
  <c r="I317" i="1"/>
  <c r="K120" i="1"/>
  <c r="K5" i="1" s="1"/>
  <c r="K4" i="1" s="1"/>
  <c r="K315" i="1" s="1"/>
  <c r="J5" i="1"/>
  <c r="J4" i="1" s="1"/>
  <c r="J315" i="1" s="1"/>
</calcChain>
</file>

<file path=xl/sharedStrings.xml><?xml version="1.0" encoding="utf-8"?>
<sst xmlns="http://schemas.openxmlformats.org/spreadsheetml/2006/main" count="951" uniqueCount="399">
  <si>
    <t>生産指数</t>
  </si>
  <si>
    <t>出荷指数</t>
  </si>
  <si>
    <t>在庫指数</t>
  </si>
  <si>
    <t>付加価値額</t>
  </si>
  <si>
    <t>出 荷 額</t>
  </si>
  <si>
    <t>在 庫 額</t>
  </si>
  <si>
    <t xml:space="preserve"> 業種・品目</t>
  </si>
  <si>
    <t>ウェイト</t>
  </si>
  <si>
    <t>粗鋼</t>
  </si>
  <si>
    <t>t</t>
  </si>
  <si>
    <t>鉱</t>
  </si>
  <si>
    <t>鋼半製品</t>
  </si>
  <si>
    <t>鋳鍛鋼品</t>
  </si>
  <si>
    <t>大中小形形鋼</t>
  </si>
  <si>
    <t>大中小形形鋼（建設財）</t>
  </si>
  <si>
    <t>建</t>
  </si>
  <si>
    <t>大中小形形鋼（鉱工業用生産財）</t>
  </si>
  <si>
    <t>棒鋼</t>
  </si>
  <si>
    <t>磨帯鋼</t>
  </si>
  <si>
    <t>普通鋼冷延広幅帯鋼</t>
  </si>
  <si>
    <t>ブリキ</t>
  </si>
  <si>
    <t>ティンフリースチール</t>
  </si>
  <si>
    <t>亜鉛めっき鋼板</t>
  </si>
  <si>
    <t>金属めっき鋼板</t>
  </si>
  <si>
    <t>冷間ロール成型軽量形鋼</t>
  </si>
  <si>
    <t>特殊鋼熱間圧延鋼材</t>
  </si>
  <si>
    <t>特殊鋼冷間仕上鋼材</t>
  </si>
  <si>
    <t>普通鋼鋼管</t>
  </si>
  <si>
    <t>普通鋼鋼管（建設財）</t>
  </si>
  <si>
    <t>普通鋼鋼管（鉱工業用生産財）</t>
  </si>
  <si>
    <t>特殊鋼鋼管</t>
  </si>
  <si>
    <t>普通鋼冷間仕上鋼材</t>
  </si>
  <si>
    <t>鉄系鍛工品</t>
  </si>
  <si>
    <t>銑鉄鋳物</t>
  </si>
  <si>
    <t>ダイカスト</t>
  </si>
  <si>
    <t>kg</t>
  </si>
  <si>
    <t>アルミニウム二次地金・二次合金地金</t>
  </si>
  <si>
    <t>伸銅製品</t>
  </si>
  <si>
    <t>高純度多結晶シリコン</t>
  </si>
  <si>
    <t>アルミニウム圧延製品</t>
  </si>
  <si>
    <t>亜鉛</t>
  </si>
  <si>
    <t>鉄くぎ</t>
  </si>
  <si>
    <t>電気溶接棒</t>
  </si>
  <si>
    <t>一般缶</t>
  </si>
  <si>
    <t>貯蔵槽</t>
  </si>
  <si>
    <t>資</t>
  </si>
  <si>
    <t>鉄骨</t>
  </si>
  <si>
    <t>軽量鉄骨</t>
  </si>
  <si>
    <t>水門</t>
  </si>
  <si>
    <t>橋りょう</t>
  </si>
  <si>
    <t>超硬工具</t>
  </si>
  <si>
    <t>チップ重量㎏</t>
  </si>
  <si>
    <t>鉄管継手</t>
  </si>
  <si>
    <t>石油温水給湯暖房機</t>
  </si>
  <si>
    <t>台</t>
  </si>
  <si>
    <t>耐</t>
  </si>
  <si>
    <t>太陽熱温水器</t>
  </si>
  <si>
    <t>粉末や金製磁性材料</t>
  </si>
  <si>
    <t>プレハブ建築用パネル</t>
  </si>
  <si>
    <t>㎡</t>
  </si>
  <si>
    <t>アルムニウムサッシ</t>
  </si>
  <si>
    <t>コンクリート機械</t>
  </si>
  <si>
    <t>破砕機</t>
  </si>
  <si>
    <t>化学機械</t>
  </si>
  <si>
    <t>プラスチック加工機械</t>
  </si>
  <si>
    <t>ポンプ</t>
  </si>
  <si>
    <t>圧縮機・送風機</t>
  </si>
  <si>
    <t>油圧モータ</t>
  </si>
  <si>
    <t>クレーン</t>
  </si>
  <si>
    <t>機械式駐車装置</t>
  </si>
  <si>
    <t>基</t>
  </si>
  <si>
    <t>産業用ロボット</t>
  </si>
  <si>
    <t>変速機</t>
  </si>
  <si>
    <t>農業用乾燥機</t>
  </si>
  <si>
    <t>専用機</t>
  </si>
  <si>
    <t>圧延機械部品</t>
  </si>
  <si>
    <t>液圧プレス・機械プレス</t>
  </si>
  <si>
    <t>ワイヤーフォーミングマシン</t>
  </si>
  <si>
    <t>ダイカストマシン</t>
  </si>
  <si>
    <t>食料品加工機械</t>
  </si>
  <si>
    <t>包装・荷造機械</t>
  </si>
  <si>
    <t>千円</t>
  </si>
  <si>
    <t>化学繊維機械</t>
  </si>
  <si>
    <t>プレス用金型</t>
  </si>
  <si>
    <t>㎏</t>
  </si>
  <si>
    <t>プラスチック用金型</t>
  </si>
  <si>
    <t>半導体製造装置</t>
  </si>
  <si>
    <t>百万円</t>
  </si>
  <si>
    <t>セパレート型エアコン</t>
  </si>
  <si>
    <t>開閉制御装置</t>
  </si>
  <si>
    <t>抵抗器</t>
  </si>
  <si>
    <t>個</t>
  </si>
  <si>
    <t>固定コンデンサ</t>
  </si>
  <si>
    <t>千個</t>
  </si>
  <si>
    <t>電子回路基板</t>
  </si>
  <si>
    <t>半導体集積回路</t>
  </si>
  <si>
    <t>シリコンウェーハ</t>
  </si>
  <si>
    <t>巻上機</t>
  </si>
  <si>
    <t>乗用車</t>
  </si>
  <si>
    <t>乗用車（資本財）</t>
  </si>
  <si>
    <t>乗用車（耐久消費財）</t>
  </si>
  <si>
    <t>自動車ボデー</t>
  </si>
  <si>
    <t>機関部品</t>
  </si>
  <si>
    <t>駆動伝導・操縦装置部品</t>
  </si>
  <si>
    <t>懸架制動装置部品</t>
  </si>
  <si>
    <t>シャシー・車体部品</t>
  </si>
  <si>
    <t>自転車部品</t>
  </si>
  <si>
    <t>鉄道車両</t>
  </si>
  <si>
    <t>鋼船</t>
  </si>
  <si>
    <t>台所用・食卓用陶磁器</t>
  </si>
  <si>
    <t>非</t>
  </si>
  <si>
    <t>ファインセラミックス</t>
  </si>
  <si>
    <t>石灰</t>
  </si>
  <si>
    <t>セメント</t>
  </si>
  <si>
    <t>ポルトランドセメントクリンカ</t>
  </si>
  <si>
    <t>板ガラス</t>
  </si>
  <si>
    <t>換算箱</t>
  </si>
  <si>
    <t>板ガラス（建設財）</t>
  </si>
  <si>
    <t>板ガラス（鉱工業用生産財）</t>
  </si>
  <si>
    <t>複層ガラス</t>
  </si>
  <si>
    <t>耐火れんが</t>
  </si>
  <si>
    <t>不定型耐火物</t>
  </si>
  <si>
    <t>固型電極</t>
  </si>
  <si>
    <t>せっこうボード</t>
  </si>
  <si>
    <t>せっこうプラスタ</t>
  </si>
  <si>
    <t>遠心力鉄筋コンクリート製品</t>
  </si>
  <si>
    <t>空洞コンクリートブロック</t>
  </si>
  <si>
    <t>石綿スレート</t>
  </si>
  <si>
    <t>気泡コンクリート製品</t>
  </si>
  <si>
    <t>化学肥料</t>
  </si>
  <si>
    <t>アンモニア</t>
  </si>
  <si>
    <t>硫酸アンモニウム</t>
  </si>
  <si>
    <t>他</t>
  </si>
  <si>
    <t>複合肥料</t>
  </si>
  <si>
    <t>ソーダ工業薬品</t>
  </si>
  <si>
    <t>か性ソーダ</t>
  </si>
  <si>
    <t>ソーダ灰</t>
  </si>
  <si>
    <t>液体塩素</t>
  </si>
  <si>
    <t>塩酸</t>
  </si>
  <si>
    <t>塩素酸ナトリウム類</t>
  </si>
  <si>
    <t>無機薬品・顔料・触媒</t>
  </si>
  <si>
    <t>硝酸</t>
  </si>
  <si>
    <t>ふっ化水素酸</t>
  </si>
  <si>
    <t>りん酸</t>
  </si>
  <si>
    <t>塩化第二鉄</t>
  </si>
  <si>
    <t>酸化第二鉄</t>
  </si>
  <si>
    <t>酸化チタン</t>
  </si>
  <si>
    <t>カーボンブラック</t>
  </si>
  <si>
    <t>硫酸ナトリウム</t>
  </si>
  <si>
    <t>ポリ塩化アルミニウム</t>
  </si>
  <si>
    <t>けい酸</t>
  </si>
  <si>
    <t>けい酸ナトリウム</t>
  </si>
  <si>
    <t>アルミノけい酸ナトリウム</t>
  </si>
  <si>
    <t>過酸化水素</t>
  </si>
  <si>
    <t>化学石こう</t>
  </si>
  <si>
    <t>硫酸</t>
  </si>
  <si>
    <t>触媒</t>
  </si>
  <si>
    <t>高圧ガス</t>
  </si>
  <si>
    <t>酸素</t>
  </si>
  <si>
    <t>窒素</t>
  </si>
  <si>
    <t>アルゴン</t>
  </si>
  <si>
    <t>水素</t>
  </si>
  <si>
    <t>溶解アセチレン</t>
  </si>
  <si>
    <t>フルオロカーボン</t>
  </si>
  <si>
    <t>石油系芳香族</t>
  </si>
  <si>
    <t>純ベンゼン</t>
  </si>
  <si>
    <t>純トルエン</t>
  </si>
  <si>
    <t>キシレン</t>
  </si>
  <si>
    <t>パラキシレン</t>
  </si>
  <si>
    <t>環式中間物・合成染料</t>
  </si>
  <si>
    <t>トルイレンジイソシアネート</t>
  </si>
  <si>
    <t>ジフエニルメタンジイソシアネート</t>
  </si>
  <si>
    <t>シクロヘキサン</t>
  </si>
  <si>
    <t>有機ゴム薬品</t>
  </si>
  <si>
    <t>スチレンモノマー</t>
  </si>
  <si>
    <t>高純度テレフタル酸</t>
  </si>
  <si>
    <t>テレフタル酸ジメチル</t>
  </si>
  <si>
    <t>カプロラクタム</t>
  </si>
  <si>
    <t>有機薬品</t>
  </si>
  <si>
    <t>ホルマリン</t>
  </si>
  <si>
    <t>塩化メチル</t>
  </si>
  <si>
    <t>塩化メチレン</t>
  </si>
  <si>
    <t>エチレン</t>
  </si>
  <si>
    <t>エチレングリコールエーテル</t>
  </si>
  <si>
    <t>アセトアルデヒド</t>
  </si>
  <si>
    <t>酢酸エチル</t>
  </si>
  <si>
    <t>二塩化エチレン</t>
  </si>
  <si>
    <t>プロピレン</t>
  </si>
  <si>
    <t>酸化プロピレン</t>
  </si>
  <si>
    <t>ポリプロピレングリコール</t>
  </si>
  <si>
    <t>イソプロピルアルコール</t>
  </si>
  <si>
    <t>合成アセトン</t>
  </si>
  <si>
    <t>メチルイソブチルケトン</t>
  </si>
  <si>
    <t>メチルエチルケトン</t>
  </si>
  <si>
    <t>ブタン・ブチレン</t>
  </si>
  <si>
    <t>ブタジエン</t>
  </si>
  <si>
    <t>プラスチック</t>
  </si>
  <si>
    <t>ポリエチレン</t>
  </si>
  <si>
    <t>ポリスチレン</t>
  </si>
  <si>
    <t>ポリプロピレン</t>
  </si>
  <si>
    <t>石油樹脂</t>
  </si>
  <si>
    <t>フェノール樹脂</t>
  </si>
  <si>
    <t>ユリア樹脂</t>
  </si>
  <si>
    <t>メラミン樹脂</t>
  </si>
  <si>
    <t>不飽和ポリエステル樹脂</t>
  </si>
  <si>
    <t>エポキシ樹脂</t>
  </si>
  <si>
    <t>塩化ビニルモノマー</t>
  </si>
  <si>
    <t>塩化ビニル樹脂</t>
  </si>
  <si>
    <t>ポリアミド系樹脂成形材料　</t>
  </si>
  <si>
    <t>ポリエチレンテレフタレート</t>
  </si>
  <si>
    <t>合成ゴム</t>
  </si>
  <si>
    <t>塗料・印刷インキ</t>
  </si>
  <si>
    <t>合成樹脂塗料</t>
  </si>
  <si>
    <t>合成樹脂塗料（建設財）</t>
  </si>
  <si>
    <t>シンナー</t>
  </si>
  <si>
    <t>印刷インキ</t>
  </si>
  <si>
    <t>医薬品</t>
  </si>
  <si>
    <t>火薬・爆薬</t>
  </si>
  <si>
    <t>農薬</t>
  </si>
  <si>
    <t>揮発油</t>
  </si>
  <si>
    <t>ナフサ</t>
  </si>
  <si>
    <t>ジェット燃料油</t>
  </si>
  <si>
    <t>灯油</t>
  </si>
  <si>
    <t>軽油</t>
  </si>
  <si>
    <t>Ａ重油</t>
  </si>
  <si>
    <t>Ａ重油（鉱工業用生産財）</t>
  </si>
  <si>
    <t>Ａ重油（その他用生産財）</t>
  </si>
  <si>
    <t>Ｃ重油</t>
  </si>
  <si>
    <t>Ｃ重油（鉱工業用生産財）</t>
  </si>
  <si>
    <t>Ｃ重油（その他用生産財）</t>
  </si>
  <si>
    <t>潤滑油</t>
  </si>
  <si>
    <t>パラフィン</t>
  </si>
  <si>
    <t>アスファルト</t>
  </si>
  <si>
    <t>液化石油ガス</t>
  </si>
  <si>
    <t>液化石油ガス（非耐久消費財）</t>
  </si>
  <si>
    <t>液化石油ガス（鉱工業用生産財）</t>
  </si>
  <si>
    <t>オイルコークス</t>
  </si>
  <si>
    <t>回収いおう</t>
  </si>
  <si>
    <t>精製・混合原料油</t>
  </si>
  <si>
    <t>石油ガス</t>
  </si>
  <si>
    <t>プラスチック製フィルム</t>
  </si>
  <si>
    <t>合成皮革</t>
  </si>
  <si>
    <t>プラスチック製パイプ</t>
  </si>
  <si>
    <t>プラスチック製継手</t>
  </si>
  <si>
    <t>プラスチック製機械機具部品</t>
  </si>
  <si>
    <t>日用品・雑貨プラスチック製品</t>
  </si>
  <si>
    <t>発泡プラスチック製品</t>
  </si>
  <si>
    <t>強化プラスチック製品</t>
  </si>
  <si>
    <t>製紙パルプ</t>
  </si>
  <si>
    <t>印刷用紙（非塗工類）</t>
  </si>
  <si>
    <t>印刷用紙（塗工）</t>
  </si>
  <si>
    <t>情報用紙</t>
  </si>
  <si>
    <t>包装用紙</t>
  </si>
  <si>
    <t>衛生用紙</t>
  </si>
  <si>
    <t>雑種紙</t>
  </si>
  <si>
    <t>雑種紙（非耐久消費財）</t>
  </si>
  <si>
    <t>雑種紙（鉱工業用生産財）</t>
  </si>
  <si>
    <t>段ボールシート</t>
  </si>
  <si>
    <t>千㎡</t>
  </si>
  <si>
    <t>合成繊維（長繊維）</t>
  </si>
  <si>
    <t>合成繊維（短繊維）</t>
  </si>
  <si>
    <t>合成繊維織物</t>
  </si>
  <si>
    <t>不織布</t>
  </si>
  <si>
    <t>合成繊維織物染色整理</t>
  </si>
  <si>
    <t>ニット製外衣</t>
  </si>
  <si>
    <t>織物製外衣</t>
  </si>
  <si>
    <t>下着・補整着</t>
  </si>
  <si>
    <t>寝着類</t>
  </si>
  <si>
    <t>点</t>
  </si>
  <si>
    <t>漁網・陸上網</t>
  </si>
  <si>
    <t>合成繊維綱</t>
  </si>
  <si>
    <t>肉製品</t>
  </si>
  <si>
    <t>処理牛乳</t>
  </si>
  <si>
    <t>ブロイラー加工品</t>
  </si>
  <si>
    <t>水産缶・瓶詰</t>
  </si>
  <si>
    <t>魚肉ハム・ソーセージ</t>
  </si>
  <si>
    <t>水産練製品</t>
  </si>
  <si>
    <t>醤油</t>
  </si>
  <si>
    <t>グルタミン酸ソーダ</t>
  </si>
  <si>
    <t>スープ・だしの素</t>
  </si>
  <si>
    <t>精米</t>
  </si>
  <si>
    <t>食パン</t>
  </si>
  <si>
    <t>あめ菓子</t>
  </si>
  <si>
    <t>即席麺</t>
  </si>
  <si>
    <t>冷凍調理食品</t>
  </si>
  <si>
    <t>清涼飲料</t>
  </si>
  <si>
    <t>清酒</t>
  </si>
  <si>
    <t>添加用アルコール</t>
  </si>
  <si>
    <t>人造氷</t>
  </si>
  <si>
    <t>葉たばこ</t>
  </si>
  <si>
    <t>配合飼料</t>
  </si>
  <si>
    <t>有機質肥料</t>
  </si>
  <si>
    <t>更生タイヤ用練生地</t>
  </si>
  <si>
    <t>ゴムホース</t>
  </si>
  <si>
    <t>工業用ゴム製品</t>
  </si>
  <si>
    <t>自動車用タイヤ</t>
  </si>
  <si>
    <t>新ゴム量ｔ</t>
  </si>
  <si>
    <t>自動車用タイヤ（資本財）</t>
  </si>
  <si>
    <t>自動車用タイヤ（鉱工業用生産財）</t>
  </si>
  <si>
    <t>パーティクルボード</t>
  </si>
  <si>
    <t>パーティクルボード（建設財）</t>
  </si>
  <si>
    <t>パーティクルボード（鉱工業用生産財）</t>
  </si>
  <si>
    <t>製材</t>
  </si>
  <si>
    <t>特殊合板</t>
  </si>
  <si>
    <t>特殊合板（建設財）</t>
  </si>
  <si>
    <t>特殊合板（鉱工業用生産財）</t>
  </si>
  <si>
    <t>けい石</t>
  </si>
  <si>
    <t>けい石（建設財）</t>
  </si>
  <si>
    <t>けい石（鉱工業用生産財）</t>
  </si>
  <si>
    <t>石灰石</t>
  </si>
  <si>
    <t>石灰石（建設財）</t>
  </si>
  <si>
    <t>石灰石（鉱工業用生産財）</t>
  </si>
  <si>
    <t>電力</t>
  </si>
  <si>
    <t>ガス</t>
  </si>
  <si>
    <t>特殊</t>
    <phoneticPr fontId="4"/>
  </si>
  <si>
    <t>左の</t>
    <rPh sb="0" eb="1">
      <t>サ</t>
    </rPh>
    <phoneticPr fontId="9"/>
  </si>
  <si>
    <t>単位</t>
    <phoneticPr fontId="4"/>
  </si>
  <si>
    <t>分類</t>
    <phoneticPr fontId="4"/>
  </si>
  <si>
    <t>分割</t>
    <rPh sb="0" eb="2">
      <t>ブンカツ</t>
    </rPh>
    <phoneticPr fontId="9"/>
  </si>
  <si>
    <t>格付</t>
    <phoneticPr fontId="4"/>
  </si>
  <si>
    <t>比率</t>
    <rPh sb="0" eb="2">
      <t>ヒリツ</t>
    </rPh>
    <phoneticPr fontId="9"/>
  </si>
  <si>
    <t>鉱工業</t>
    <rPh sb="0" eb="3">
      <t>コウコウギョウ</t>
    </rPh>
    <phoneticPr fontId="4"/>
  </si>
  <si>
    <t>製造工業</t>
    <rPh sb="0" eb="2">
      <t>セイゾウ</t>
    </rPh>
    <rPh sb="2" eb="4">
      <t>コウギョウ</t>
    </rPh>
    <phoneticPr fontId="4"/>
  </si>
  <si>
    <t>鉄鋼業</t>
    <rPh sb="0" eb="3">
      <t>テッコウギョウ</t>
    </rPh>
    <phoneticPr fontId="4"/>
  </si>
  <si>
    <t>㎏</t>
    <phoneticPr fontId="9"/>
  </si>
  <si>
    <t>非鉄金属工業</t>
    <rPh sb="0" eb="2">
      <t>ヒテツ</t>
    </rPh>
    <rPh sb="2" eb="4">
      <t>キンゾク</t>
    </rPh>
    <rPh sb="4" eb="6">
      <t>コウギョウ</t>
    </rPh>
    <phoneticPr fontId="4"/>
  </si>
  <si>
    <t>㎏</t>
    <phoneticPr fontId="9"/>
  </si>
  <si>
    <t>金属製品工業</t>
    <rPh sb="0" eb="2">
      <t>キンゾク</t>
    </rPh>
    <rPh sb="2" eb="4">
      <t>セイヒン</t>
    </rPh>
    <rPh sb="4" eb="6">
      <t>コウギョウ</t>
    </rPh>
    <phoneticPr fontId="4"/>
  </si>
  <si>
    <t>㎏</t>
    <phoneticPr fontId="9"/>
  </si>
  <si>
    <t>一般機械工業</t>
    <rPh sb="0" eb="2">
      <t>イッパン</t>
    </rPh>
    <rPh sb="2" eb="4">
      <t>キカイ</t>
    </rPh>
    <rPh sb="4" eb="6">
      <t>コウギョウ</t>
    </rPh>
    <phoneticPr fontId="4"/>
  </si>
  <si>
    <t>千円</t>
    <rPh sb="0" eb="2">
      <t>センエン</t>
    </rPh>
    <phoneticPr fontId="9"/>
  </si>
  <si>
    <t>千円</t>
    <rPh sb="0" eb="1">
      <t>セン</t>
    </rPh>
    <phoneticPr fontId="9"/>
  </si>
  <si>
    <t>電気機械工業</t>
    <rPh sb="0" eb="2">
      <t>デンキ</t>
    </rPh>
    <rPh sb="2" eb="4">
      <t>キカイ</t>
    </rPh>
    <rPh sb="4" eb="6">
      <t>コウギョウ</t>
    </rPh>
    <phoneticPr fontId="4"/>
  </si>
  <si>
    <t>電子部品・デバイス工業</t>
    <rPh sb="0" eb="2">
      <t>デンシ</t>
    </rPh>
    <rPh sb="2" eb="4">
      <t>ブヒン</t>
    </rPh>
    <rPh sb="9" eb="11">
      <t>コウギョウ</t>
    </rPh>
    <phoneticPr fontId="4"/>
  </si>
  <si>
    <t>百万円</t>
    <rPh sb="0" eb="1">
      <t>ヒャク</t>
    </rPh>
    <rPh sb="1" eb="2">
      <t>マン</t>
    </rPh>
    <phoneticPr fontId="9"/>
  </si>
  <si>
    <t>輸送機械工業</t>
    <rPh sb="0" eb="2">
      <t>ユソウ</t>
    </rPh>
    <rPh sb="2" eb="4">
      <t>キカイ</t>
    </rPh>
    <rPh sb="4" eb="6">
      <t>コウギョウ</t>
    </rPh>
    <phoneticPr fontId="4"/>
  </si>
  <si>
    <t>百万円</t>
    <rPh sb="0" eb="1">
      <t>ヒャク</t>
    </rPh>
    <rPh sb="1" eb="2">
      <t>マン</t>
    </rPh>
    <phoneticPr fontId="9"/>
  </si>
  <si>
    <t>百万円</t>
    <rPh sb="0" eb="2">
      <t>ヒャクマン</t>
    </rPh>
    <phoneticPr fontId="9"/>
  </si>
  <si>
    <t>百万円</t>
    <rPh sb="0" eb="1">
      <t>ヒャク</t>
    </rPh>
    <rPh sb="1" eb="2">
      <t>マン</t>
    </rPh>
    <phoneticPr fontId="9"/>
  </si>
  <si>
    <t>総t</t>
    <rPh sb="0" eb="1">
      <t>ソウ</t>
    </rPh>
    <phoneticPr fontId="9"/>
  </si>
  <si>
    <t>窯業・土石製品工業</t>
    <rPh sb="0" eb="2">
      <t>ヨウギョウ</t>
    </rPh>
    <rPh sb="3" eb="5">
      <t>ドセキ</t>
    </rPh>
    <rPh sb="5" eb="7">
      <t>セイヒン</t>
    </rPh>
    <rPh sb="7" eb="9">
      <t>コウギョウ</t>
    </rPh>
    <phoneticPr fontId="4"/>
  </si>
  <si>
    <t>㎏</t>
    <phoneticPr fontId="9"/>
  </si>
  <si>
    <t>千t</t>
    <rPh sb="0" eb="1">
      <t>セン</t>
    </rPh>
    <phoneticPr fontId="9"/>
  </si>
  <si>
    <t>千㎡</t>
    <rPh sb="0" eb="1">
      <t>セン</t>
    </rPh>
    <phoneticPr fontId="9"/>
  </si>
  <si>
    <t>個</t>
    <phoneticPr fontId="9"/>
  </si>
  <si>
    <t>護岸用・道路用コンクリートブロック</t>
    <phoneticPr fontId="9"/>
  </si>
  <si>
    <t>枚</t>
    <phoneticPr fontId="9"/>
  </si>
  <si>
    <t>化学工業</t>
    <rPh sb="0" eb="2">
      <t>カガク</t>
    </rPh>
    <rPh sb="2" eb="4">
      <t>コウギョウ</t>
    </rPh>
    <phoneticPr fontId="4"/>
  </si>
  <si>
    <t>複合肥料（鉱工業用生産財）</t>
    <rPh sb="5" eb="8">
      <t>コウコウギョウ</t>
    </rPh>
    <rPh sb="8" eb="9">
      <t>ヨウ</t>
    </rPh>
    <rPh sb="9" eb="12">
      <t>セイサンザイ</t>
    </rPh>
    <phoneticPr fontId="4"/>
  </si>
  <si>
    <t>複合肥料（その他用生産財）</t>
    <rPh sb="5" eb="8">
      <t>ソノタ</t>
    </rPh>
    <rPh sb="8" eb="9">
      <t>ヨウ</t>
    </rPh>
    <rPh sb="9" eb="12">
      <t>セイサンザイ</t>
    </rPh>
    <phoneticPr fontId="4"/>
  </si>
  <si>
    <t>千m3</t>
    <rPh sb="0" eb="1">
      <t>セン</t>
    </rPh>
    <phoneticPr fontId="9"/>
  </si>
  <si>
    <t>m3</t>
    <phoneticPr fontId="9"/>
  </si>
  <si>
    <t>㎏</t>
    <phoneticPr fontId="9"/>
  </si>
  <si>
    <t>百万円</t>
    <rPh sb="0" eb="1">
      <t>ヒャク</t>
    </rPh>
    <phoneticPr fontId="9"/>
  </si>
  <si>
    <t>火薬類</t>
    <phoneticPr fontId="4"/>
  </si>
  <si>
    <t>石油製品工業</t>
    <rPh sb="0" eb="2">
      <t>セキユ</t>
    </rPh>
    <rPh sb="2" eb="4">
      <t>セイヒン</t>
    </rPh>
    <rPh sb="4" eb="6">
      <t>コウギョウ</t>
    </rPh>
    <phoneticPr fontId="4"/>
  </si>
  <si>
    <t>プラスチック製品工業</t>
    <rPh sb="6" eb="8">
      <t>セイヒン</t>
    </rPh>
    <rPh sb="8" eb="10">
      <t>コウギョウ</t>
    </rPh>
    <phoneticPr fontId="4"/>
  </si>
  <si>
    <t>パルプ・紙・紙加工品工業</t>
    <rPh sb="4" eb="5">
      <t>カミ</t>
    </rPh>
    <rPh sb="6" eb="7">
      <t>カミ</t>
    </rPh>
    <rPh sb="7" eb="10">
      <t>カコウヒン</t>
    </rPh>
    <rPh sb="10" eb="12">
      <t>コウギョウ</t>
    </rPh>
    <phoneticPr fontId="4"/>
  </si>
  <si>
    <t>繊維工業</t>
    <rPh sb="0" eb="2">
      <t>センイ</t>
    </rPh>
    <rPh sb="2" eb="4">
      <t>コウギョウ</t>
    </rPh>
    <phoneticPr fontId="4"/>
  </si>
  <si>
    <t>㎡</t>
    <phoneticPr fontId="9"/>
  </si>
  <si>
    <t>点</t>
    <phoneticPr fontId="9"/>
  </si>
  <si>
    <t>食料品・たばこ工業</t>
    <rPh sb="0" eb="3">
      <t>ショクリョウヒン</t>
    </rPh>
    <rPh sb="7" eb="9">
      <t>コウギョウ</t>
    </rPh>
    <phoneticPr fontId="4"/>
  </si>
  <si>
    <t>l</t>
    <phoneticPr fontId="9"/>
  </si>
  <si>
    <t>製品t</t>
    <rPh sb="0" eb="2">
      <t>セイヒン</t>
    </rPh>
    <phoneticPr fontId="9"/>
  </si>
  <si>
    <t>ゴム製品工業</t>
    <rPh sb="2" eb="4">
      <t>セイヒン</t>
    </rPh>
    <rPh sb="4" eb="6">
      <t>コウギョウ</t>
    </rPh>
    <phoneticPr fontId="4"/>
  </si>
  <si>
    <t>新ゴム量㎏</t>
    <phoneticPr fontId="9"/>
  </si>
  <si>
    <t>m</t>
    <phoneticPr fontId="9"/>
  </si>
  <si>
    <t>木材・木製品工業</t>
    <rPh sb="0" eb="2">
      <t>モクザイ</t>
    </rPh>
    <rPh sb="3" eb="6">
      <t>モクセイヒン</t>
    </rPh>
    <rPh sb="6" eb="8">
      <t>コウギョウ</t>
    </rPh>
    <phoneticPr fontId="4"/>
  </si>
  <si>
    <t>m3</t>
    <phoneticPr fontId="9"/>
  </si>
  <si>
    <t>鉱業</t>
    <rPh sb="0" eb="2">
      <t>コウギョウ</t>
    </rPh>
    <phoneticPr fontId="4"/>
  </si>
  <si>
    <t>機械工業</t>
    <rPh sb="0" eb="2">
      <t>キカイ</t>
    </rPh>
    <rPh sb="2" eb="4">
      <t>コウギョウ</t>
    </rPh>
    <phoneticPr fontId="4"/>
  </si>
  <si>
    <t>電気機械工業（旧分類）</t>
    <rPh sb="0" eb="2">
      <t>デンキ</t>
    </rPh>
    <rPh sb="2" eb="4">
      <t>キカイ</t>
    </rPh>
    <rPh sb="4" eb="6">
      <t>コウギョウ</t>
    </rPh>
    <rPh sb="7" eb="8">
      <t>キュウ</t>
    </rPh>
    <rPh sb="8" eb="10">
      <t>ブンルイ</t>
    </rPh>
    <phoneticPr fontId="4"/>
  </si>
  <si>
    <t>百万ｋｗh</t>
    <rPh sb="0" eb="2">
      <t>ヒャクマン</t>
    </rPh>
    <phoneticPr fontId="9"/>
  </si>
  <si>
    <t>千ＭＪ</t>
    <rPh sb="0" eb="1">
      <t>セン</t>
    </rPh>
    <phoneticPr fontId="9"/>
  </si>
  <si>
    <t>最終需要財</t>
    <rPh sb="0" eb="2">
      <t>サイシュウ</t>
    </rPh>
    <rPh sb="2" eb="4">
      <t>ジュヨウ</t>
    </rPh>
    <rPh sb="4" eb="5">
      <t>ザイ</t>
    </rPh>
    <phoneticPr fontId="4"/>
  </si>
  <si>
    <t>投資財</t>
    <rPh sb="0" eb="3">
      <t>トウシザイ</t>
    </rPh>
    <phoneticPr fontId="4"/>
  </si>
  <si>
    <t>資本財</t>
    <rPh sb="0" eb="2">
      <t>シホン</t>
    </rPh>
    <rPh sb="2" eb="3">
      <t>トウシザイ</t>
    </rPh>
    <phoneticPr fontId="4"/>
  </si>
  <si>
    <t>建設財</t>
    <rPh sb="0" eb="2">
      <t>ケンセツ</t>
    </rPh>
    <rPh sb="2" eb="3">
      <t>トウシザイ</t>
    </rPh>
    <phoneticPr fontId="4"/>
  </si>
  <si>
    <t>消費財</t>
    <rPh sb="0" eb="2">
      <t>ショウヒ</t>
    </rPh>
    <rPh sb="2" eb="3">
      <t>トウシザイ</t>
    </rPh>
    <phoneticPr fontId="4"/>
  </si>
  <si>
    <t>耐久消費財</t>
    <rPh sb="0" eb="2">
      <t>タイキュウ</t>
    </rPh>
    <rPh sb="2" eb="5">
      <t>ショウヒザイ</t>
    </rPh>
    <phoneticPr fontId="9"/>
  </si>
  <si>
    <t>非耐久消費財</t>
    <rPh sb="0" eb="1">
      <t>ヒ</t>
    </rPh>
    <rPh sb="1" eb="3">
      <t>タイキュウ</t>
    </rPh>
    <rPh sb="3" eb="6">
      <t>ショウヒザイ</t>
    </rPh>
    <phoneticPr fontId="9"/>
  </si>
  <si>
    <t>生産財</t>
    <rPh sb="0" eb="2">
      <t>セイサン</t>
    </rPh>
    <rPh sb="2" eb="3">
      <t>ザイ</t>
    </rPh>
    <phoneticPr fontId="4"/>
  </si>
  <si>
    <t>鉱工業用生産財</t>
    <rPh sb="0" eb="3">
      <t>コウコウギョウ</t>
    </rPh>
    <rPh sb="3" eb="4">
      <t>ヨウ</t>
    </rPh>
    <rPh sb="4" eb="7">
      <t>セイサンザイ</t>
    </rPh>
    <phoneticPr fontId="4"/>
  </si>
  <si>
    <t>その他用生産財</t>
    <rPh sb="0" eb="3">
      <t>ソノタ</t>
    </rPh>
    <rPh sb="3" eb="4">
      <t>ヨウ</t>
    </rPh>
    <rPh sb="4" eb="7">
      <t>セイサンザイ</t>
    </rPh>
    <phoneticPr fontId="4"/>
  </si>
  <si>
    <t>m3</t>
    <phoneticPr fontId="9"/>
  </si>
  <si>
    <t>kl</t>
    <phoneticPr fontId="3"/>
  </si>
  <si>
    <t>l</t>
    <phoneticPr fontId="9"/>
  </si>
  <si>
    <t>㎏</t>
    <phoneticPr fontId="9"/>
  </si>
  <si>
    <t>㎏</t>
    <phoneticPr fontId="3"/>
  </si>
  <si>
    <t>㎏</t>
    <phoneticPr fontId="9"/>
  </si>
  <si>
    <t>新ゴム量㎏</t>
    <phoneticPr fontId="9"/>
  </si>
  <si>
    <t>m3</t>
    <phoneticPr fontId="9"/>
  </si>
  <si>
    <t xml:space="preserve">項　　　目   </t>
    <phoneticPr fontId="3"/>
  </si>
  <si>
    <t>製品㎏</t>
    <rPh sb="0" eb="2">
      <t>セイヒン</t>
    </rPh>
    <phoneticPr fontId="9"/>
  </si>
  <si>
    <t xml:space="preserve">－ </t>
    <phoneticPr fontId="3"/>
  </si>
  <si>
    <t>合成樹脂塗料（鉱工業用生産財）</t>
    <phoneticPr fontId="3"/>
  </si>
  <si>
    <t>電力・ガス事業</t>
    <rPh sb="0" eb="1">
      <t>デンキ</t>
    </rPh>
    <rPh sb="1" eb="2">
      <t>チカラ</t>
    </rPh>
    <rPh sb="5" eb="7">
      <t>ジギョウ</t>
    </rPh>
    <phoneticPr fontId="4"/>
  </si>
  <si>
    <t>コンベヤ</t>
    <phoneticPr fontId="3"/>
  </si>
  <si>
    <t>産業総合（鉱工業、電力・ガス事業）</t>
    <rPh sb="0" eb="2">
      <t>サンギョウ</t>
    </rPh>
    <rPh sb="2" eb="4">
      <t>ソウゴウ</t>
    </rPh>
    <rPh sb="5" eb="8">
      <t>コウコウギョウ</t>
    </rPh>
    <rPh sb="9" eb="11">
      <t>デンリョク</t>
    </rPh>
    <rPh sb="14" eb="16">
      <t>ジギョウ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</si>
</sst>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_-* #,##0_-;\-* #,##0_-;_-* &quot;-&quot;_-;_-@_-"/>
    <numFmt numFmtId="177" formatCode="###\ ###\ ###\ ##0.00\ "/>
    <numFmt numFmtId="178" formatCode="0.00_);[Red]\(0.00\)"/>
    <numFmt numFmtId="179" formatCode="######\ ###\ ###\ ##0.0\ "/>
    <numFmt numFmtId="180" formatCode="0.0"/>
  </numFmts>
  <fonts count="10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" fillId="0" borderId="0"/>
    <xf numFmtId="0" fontId="7" fillId="0" borderId="0"/>
  </cellStyleXfs>
  <cellXfs count="140">
    <xf numFmtId="0" fontId="0" fillId="0" borderId="0" xfId="0"/>
    <xf numFmtId="0" fontId="5" fillId="0" borderId="1" xfId="16" applyFont="1" applyFill="1" applyBorder="1" applyAlignment="1">
      <alignment vertical="center"/>
    </xf>
    <xf numFmtId="0" fontId="5" fillId="0" borderId="2" xfId="16" applyFont="1" applyFill="1" applyBorder="1" applyAlignment="1">
      <alignment vertical="center"/>
    </xf>
    <xf numFmtId="49" fontId="5" fillId="0" borderId="3" xfId="16" applyNumberFormat="1" applyFont="1" applyFill="1" applyBorder="1" applyAlignment="1">
      <alignment horizontal="center"/>
    </xf>
    <xf numFmtId="0" fontId="5" fillId="0" borderId="3" xfId="16" applyFont="1" applyFill="1" applyBorder="1" applyAlignment="1">
      <alignment horizontal="center"/>
    </xf>
    <xf numFmtId="0" fontId="5" fillId="0" borderId="3" xfId="16" applyFont="1" applyFill="1" applyBorder="1" applyAlignment="1">
      <alignment horizontal="center" vertical="center" shrinkToFit="1"/>
    </xf>
    <xf numFmtId="180" fontId="5" fillId="0" borderId="3" xfId="16" applyNumberFormat="1" applyFont="1" applyFill="1" applyBorder="1" applyAlignment="1" applyProtection="1">
      <alignment horizontal="center" shrinkToFit="1"/>
    </xf>
    <xf numFmtId="0" fontId="5" fillId="0" borderId="0" xfId="16" applyFont="1" applyFill="1"/>
    <xf numFmtId="0" fontId="5" fillId="0" borderId="4" xfId="16" applyFont="1" applyFill="1" applyBorder="1" applyAlignment="1">
      <alignment vertical="center"/>
    </xf>
    <xf numFmtId="0" fontId="5" fillId="0" borderId="0" xfId="16" applyFont="1" applyFill="1" applyBorder="1" applyAlignment="1">
      <alignment vertical="center"/>
    </xf>
    <xf numFmtId="0" fontId="5" fillId="0" borderId="5" xfId="16" applyFont="1" applyFill="1" applyBorder="1" applyAlignment="1">
      <alignment vertical="center"/>
    </xf>
    <xf numFmtId="49" fontId="5" fillId="0" borderId="6" xfId="16" applyNumberFormat="1" applyFont="1" applyFill="1" applyBorder="1" applyAlignment="1">
      <alignment horizontal="center" vertical="center"/>
    </xf>
    <xf numFmtId="0" fontId="5" fillId="0" borderId="6" xfId="16" applyFont="1" applyFill="1" applyBorder="1" applyAlignment="1">
      <alignment horizontal="center" vertical="center"/>
    </xf>
    <xf numFmtId="0" fontId="5" fillId="0" borderId="6" xfId="16" applyFont="1" applyFill="1" applyBorder="1" applyAlignment="1">
      <alignment horizontal="center" vertical="center" shrinkToFit="1"/>
    </xf>
    <xf numFmtId="180" fontId="5" fillId="0" borderId="6" xfId="16" applyNumberFormat="1" applyFont="1" applyFill="1" applyBorder="1" applyAlignment="1" applyProtection="1">
      <alignment horizontal="center" vertical="center" shrinkToFit="1"/>
    </xf>
    <xf numFmtId="0" fontId="5" fillId="0" borderId="0" xfId="16" applyFont="1" applyFill="1" applyAlignment="1">
      <alignment vertical="center"/>
    </xf>
    <xf numFmtId="0" fontId="5" fillId="0" borderId="7" xfId="16" applyFont="1" applyFill="1" applyBorder="1" applyAlignment="1">
      <alignment vertical="center"/>
    </xf>
    <xf numFmtId="0" fontId="5" fillId="0" borderId="8" xfId="16" applyFont="1" applyFill="1" applyBorder="1" applyAlignment="1">
      <alignment vertical="center"/>
    </xf>
    <xf numFmtId="0" fontId="5" fillId="0" borderId="9" xfId="16" applyFont="1" applyFill="1" applyBorder="1" applyAlignment="1">
      <alignment vertical="center"/>
    </xf>
    <xf numFmtId="49" fontId="5" fillId="0" borderId="10" xfId="16" applyNumberFormat="1" applyFont="1" applyFill="1" applyBorder="1" applyAlignment="1">
      <alignment horizontal="center" vertical="top"/>
    </xf>
    <xf numFmtId="0" fontId="5" fillId="0" borderId="10" xfId="16" applyFont="1" applyFill="1" applyBorder="1" applyAlignment="1">
      <alignment horizontal="center" vertical="top"/>
    </xf>
    <xf numFmtId="0" fontId="5" fillId="0" borderId="10" xfId="16" applyFont="1" applyFill="1" applyBorder="1" applyAlignment="1">
      <alignment horizontal="center" vertical="center" shrinkToFit="1"/>
    </xf>
    <xf numFmtId="0" fontId="5" fillId="0" borderId="10" xfId="16" applyFont="1" applyFill="1" applyBorder="1" applyAlignment="1">
      <alignment horizontal="center" vertical="top" shrinkToFit="1"/>
    </xf>
    <xf numFmtId="0" fontId="5" fillId="0" borderId="0" xfId="16" applyFont="1" applyFill="1" applyAlignment="1">
      <alignment vertical="top"/>
    </xf>
    <xf numFmtId="49" fontId="5" fillId="0" borderId="1" xfId="0" applyNumberFormat="1" applyFont="1" applyFill="1" applyBorder="1" applyAlignment="1"/>
    <xf numFmtId="176" fontId="5" fillId="0" borderId="2" xfId="1" applyFont="1" applyBorder="1" applyAlignment="1"/>
    <xf numFmtId="0" fontId="5" fillId="0" borderId="2" xfId="2" applyNumberFormat="1" applyFont="1" applyFill="1" applyBorder="1" applyAlignment="1">
      <alignment horizontal="left"/>
    </xf>
    <xf numFmtId="176" fontId="5" fillId="0" borderId="11" xfId="1" applyFont="1" applyBorder="1" applyAlignment="1">
      <alignment shrinkToFit="1"/>
    </xf>
    <xf numFmtId="176" fontId="5" fillId="0" borderId="6" xfId="1" applyFont="1" applyBorder="1" applyAlignment="1">
      <alignment shrinkToFit="1"/>
    </xf>
    <xf numFmtId="0" fontId="5" fillId="0" borderId="6" xfId="15" applyNumberFormat="1" applyFont="1" applyFill="1" applyBorder="1" applyAlignment="1">
      <alignment horizontal="center"/>
    </xf>
    <xf numFmtId="177" fontId="5" fillId="0" borderId="6" xfId="3" applyNumberFormat="1" applyFont="1" applyFill="1" applyBorder="1" applyAlignment="1">
      <alignment horizontal="right" shrinkToFit="1"/>
    </xf>
    <xf numFmtId="179" fontId="5" fillId="0" borderId="6" xfId="3" applyNumberFormat="1" applyFont="1" applyFill="1" applyBorder="1" applyAlignment="1">
      <alignment horizontal="right" shrinkToFit="1"/>
    </xf>
    <xf numFmtId="176" fontId="5" fillId="0" borderId="0" xfId="1" applyFont="1" applyBorder="1" applyAlignment="1">
      <alignment shrinkToFit="1"/>
    </xf>
    <xf numFmtId="176" fontId="5" fillId="0" borderId="4" xfId="1" applyFont="1" applyBorder="1" applyAlignment="1"/>
    <xf numFmtId="49" fontId="5" fillId="0" borderId="0" xfId="0" applyNumberFormat="1" applyFont="1" applyFill="1" applyBorder="1" applyAlignment="1"/>
    <xf numFmtId="176" fontId="5" fillId="0" borderId="0" xfId="1" applyFont="1" applyBorder="1" applyAlignment="1"/>
    <xf numFmtId="0" fontId="5" fillId="0" borderId="0" xfId="2" applyNumberFormat="1" applyFont="1" applyFill="1" applyBorder="1" applyAlignment="1">
      <alignment horizontal="left"/>
    </xf>
    <xf numFmtId="176" fontId="5" fillId="0" borderId="5" xfId="1" applyFont="1" applyBorder="1" applyAlignment="1">
      <alignment shrinkToFit="1"/>
    </xf>
    <xf numFmtId="49" fontId="3" fillId="0" borderId="4" xfId="1" applyNumberFormat="1" applyFont="1" applyBorder="1" applyAlignment="1">
      <alignment horizontal="right"/>
    </xf>
    <xf numFmtId="49" fontId="3" fillId="0" borderId="0" xfId="1" applyNumberFormat="1" applyFont="1" applyBorder="1" applyAlignment="1">
      <alignment horizontal="right"/>
    </xf>
    <xf numFmtId="0" fontId="3" fillId="0" borderId="0" xfId="2" quotePrefix="1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shrinkToFit="1"/>
    </xf>
    <xf numFmtId="49" fontId="3" fillId="0" borderId="6" xfId="0" applyNumberFormat="1" applyFont="1" applyFill="1" applyBorder="1" applyAlignment="1">
      <alignment horizontal="left" shrinkToFit="1"/>
    </xf>
    <xf numFmtId="0" fontId="3" fillId="0" borderId="6" xfId="2" quotePrefix="1" applyNumberFormat="1" applyFont="1" applyFill="1" applyBorder="1" applyAlignment="1">
      <alignment horizontal="center"/>
    </xf>
    <xf numFmtId="178" fontId="3" fillId="0" borderId="6" xfId="3" applyNumberFormat="1" applyFont="1" applyFill="1" applyBorder="1" applyAlignment="1">
      <alignment horizontal="right" shrinkToFit="1"/>
    </xf>
    <xf numFmtId="179" fontId="3" fillId="0" borderId="6" xfId="3" applyNumberFormat="1" applyFont="1" applyFill="1" applyBorder="1" applyAlignment="1">
      <alignment horizontal="right" shrinkToFit="1"/>
    </xf>
    <xf numFmtId="176" fontId="3" fillId="0" borderId="0" xfId="1" applyFont="1" applyBorder="1" applyAlignment="1">
      <alignment shrinkToFit="1"/>
    </xf>
    <xf numFmtId="0" fontId="3" fillId="0" borderId="0" xfId="2" applyNumberFormat="1" applyFont="1" applyFill="1" applyBorder="1" applyAlignment="1">
      <alignment horizontal="right"/>
    </xf>
    <xf numFmtId="0" fontId="3" fillId="0" borderId="6" xfId="2" applyNumberFormat="1" applyFont="1" applyFill="1" applyBorder="1" applyAlignment="1">
      <alignment horizontal="center"/>
    </xf>
    <xf numFmtId="49" fontId="3" fillId="0" borderId="5" xfId="15" applyNumberFormat="1" applyFont="1" applyFill="1" applyBorder="1" applyAlignment="1">
      <alignment horizontal="left" shrinkToFit="1"/>
    </xf>
    <xf numFmtId="49" fontId="3" fillId="0" borderId="6" xfId="1" applyNumberFormat="1" applyFont="1" applyBorder="1" applyAlignment="1">
      <alignment horizontal="left" shrinkToFit="1"/>
    </xf>
    <xf numFmtId="49" fontId="5" fillId="0" borderId="4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0" fontId="5" fillId="0" borderId="0" xfId="2" quotePrefix="1" applyNumberFormat="1" applyFont="1" applyFill="1" applyBorder="1" applyAlignment="1">
      <alignment horizontal="right"/>
    </xf>
    <xf numFmtId="49" fontId="5" fillId="0" borderId="6" xfId="1" applyNumberFormat="1" applyFont="1" applyBorder="1" applyAlignment="1">
      <alignment horizontal="left" shrinkToFit="1"/>
    </xf>
    <xf numFmtId="0" fontId="5" fillId="0" borderId="6" xfId="2" quotePrefix="1" applyNumberFormat="1" applyFont="1" applyFill="1" applyBorder="1" applyAlignment="1">
      <alignment horizontal="center"/>
    </xf>
    <xf numFmtId="178" fontId="5" fillId="0" borderId="6" xfId="3" applyNumberFormat="1" applyFont="1" applyFill="1" applyBorder="1" applyAlignment="1">
      <alignment horizontal="right" shrinkToFit="1"/>
    </xf>
    <xf numFmtId="49" fontId="5" fillId="0" borderId="0" xfId="15" applyNumberFormat="1" applyFont="1" applyFill="1" applyBorder="1" applyAlignment="1">
      <alignment horizontal="left"/>
    </xf>
    <xf numFmtId="49" fontId="5" fillId="0" borderId="6" xfId="0" applyNumberFormat="1" applyFont="1" applyFill="1" applyBorder="1" applyAlignment="1">
      <alignment horizontal="left" shrinkToFit="1"/>
    </xf>
    <xf numFmtId="49" fontId="3" fillId="0" borderId="6" xfId="1" applyNumberFormat="1" applyFont="1" applyBorder="1" applyAlignment="1">
      <alignment shrinkToFit="1"/>
    </xf>
    <xf numFmtId="0" fontId="5" fillId="0" borderId="0" xfId="2" applyNumberFormat="1" applyFont="1" applyFill="1" applyBorder="1" applyAlignment="1">
      <alignment horizontal="right"/>
    </xf>
    <xf numFmtId="0" fontId="5" fillId="0" borderId="6" xfId="2" applyNumberFormat="1" applyFont="1" applyFill="1" applyBorder="1" applyAlignment="1">
      <alignment horizontal="center"/>
    </xf>
    <xf numFmtId="49" fontId="3" fillId="0" borderId="6" xfId="1" quotePrefix="1" applyNumberFormat="1" applyFont="1" applyBorder="1" applyAlignment="1">
      <alignment horizontal="left" shrinkToFit="1"/>
    </xf>
    <xf numFmtId="49" fontId="3" fillId="0" borderId="5" xfId="2" applyNumberFormat="1" applyFont="1" applyFill="1" applyBorder="1" applyAlignment="1">
      <alignment shrinkToFit="1"/>
    </xf>
    <xf numFmtId="49" fontId="5" fillId="0" borderId="6" xfId="1" quotePrefix="1" applyNumberFormat="1" applyFont="1" applyBorder="1" applyAlignment="1">
      <alignment horizontal="left" shrinkToFit="1"/>
    </xf>
    <xf numFmtId="49" fontId="3" fillId="0" borderId="5" xfId="0" applyNumberFormat="1" applyFont="1" applyFill="1" applyBorder="1" applyAlignment="1">
      <alignment shrinkToFit="1"/>
    </xf>
    <xf numFmtId="49" fontId="5" fillId="0" borderId="5" xfId="0" applyNumberFormat="1" applyFont="1" applyFill="1" applyBorder="1" applyAlignment="1">
      <alignment horizontal="left"/>
    </xf>
    <xf numFmtId="49" fontId="3" fillId="0" borderId="6" xfId="15" applyNumberFormat="1" applyFont="1" applyFill="1" applyBorder="1" applyAlignment="1">
      <alignment horizontal="left" shrinkToFit="1"/>
    </xf>
    <xf numFmtId="49" fontId="3" fillId="0" borderId="5" xfId="14" applyNumberFormat="1" applyFont="1" applyFill="1" applyBorder="1" applyAlignment="1">
      <alignment horizontal="left" shrinkToFit="1"/>
    </xf>
    <xf numFmtId="49" fontId="3" fillId="0" borderId="6" xfId="2" applyNumberFormat="1" applyFont="1" applyFill="1" applyBorder="1" applyAlignment="1">
      <alignment horizontal="left" shrinkToFit="1"/>
    </xf>
    <xf numFmtId="49" fontId="3" fillId="0" borderId="5" xfId="13" applyNumberFormat="1" applyFont="1" applyFill="1" applyBorder="1" applyAlignment="1">
      <alignment horizontal="left" shrinkToFit="1"/>
    </xf>
    <xf numFmtId="49" fontId="5" fillId="0" borderId="0" xfId="13" applyNumberFormat="1" applyFont="1" applyFill="1" applyBorder="1" applyAlignment="1">
      <alignment horizontal="left"/>
    </xf>
    <xf numFmtId="49" fontId="5" fillId="0" borderId="0" xfId="14" applyNumberFormat="1" applyFont="1" applyFill="1" applyBorder="1" applyAlignment="1">
      <alignment horizontal="left"/>
    </xf>
    <xf numFmtId="49" fontId="3" fillId="0" borderId="5" xfId="11" applyNumberFormat="1" applyFont="1" applyFill="1" applyBorder="1" applyAlignment="1">
      <alignment horizontal="left" shrinkToFit="1"/>
    </xf>
    <xf numFmtId="49" fontId="3" fillId="0" borderId="5" xfId="12" applyNumberFormat="1" applyFont="1" applyFill="1" applyBorder="1" applyAlignment="1">
      <alignment horizontal="left" shrinkToFit="1"/>
    </xf>
    <xf numFmtId="49" fontId="5" fillId="0" borderId="0" xfId="12" applyNumberFormat="1" applyFont="1" applyFill="1" applyBorder="1" applyAlignment="1">
      <alignment horizontal="left"/>
    </xf>
    <xf numFmtId="49" fontId="3" fillId="0" borderId="5" xfId="8" applyNumberFormat="1" applyFont="1" applyFill="1" applyBorder="1" applyAlignment="1">
      <alignment horizontal="left" shrinkToFit="1"/>
    </xf>
    <xf numFmtId="176" fontId="3" fillId="0" borderId="0" xfId="1" applyFont="1" applyFill="1" applyBorder="1" applyAlignment="1">
      <alignment shrinkToFit="1"/>
    </xf>
    <xf numFmtId="49" fontId="5" fillId="0" borderId="0" xfId="8" applyNumberFormat="1" applyFont="1" applyFill="1" applyBorder="1" applyAlignment="1">
      <alignment horizontal="left"/>
    </xf>
    <xf numFmtId="49" fontId="3" fillId="0" borderId="5" xfId="5" applyNumberFormat="1" applyFont="1" applyFill="1" applyBorder="1" applyAlignment="1">
      <alignment horizontal="left" shrinkToFit="1"/>
    </xf>
    <xf numFmtId="49" fontId="5" fillId="0" borderId="0" xfId="5" applyNumberFormat="1" applyFont="1" applyFill="1" applyBorder="1" applyAlignment="1">
      <alignment horizontal="left"/>
    </xf>
    <xf numFmtId="49" fontId="3" fillId="0" borderId="5" xfId="7" applyNumberFormat="1" applyFont="1" applyFill="1" applyBorder="1" applyAlignment="1">
      <alignment horizontal="left" shrinkToFit="1"/>
    </xf>
    <xf numFmtId="49" fontId="3" fillId="0" borderId="5" xfId="6" applyNumberFormat="1" applyFont="1" applyFill="1" applyBorder="1" applyAlignment="1">
      <alignment horizontal="left" shrinkToFit="1"/>
    </xf>
    <xf numFmtId="49" fontId="5" fillId="0" borderId="0" xfId="6" applyNumberFormat="1" applyFont="1" applyFill="1" applyBorder="1" applyAlignment="1">
      <alignment horizontal="left"/>
    </xf>
    <xf numFmtId="49" fontId="3" fillId="0" borderId="5" xfId="10" applyNumberFormat="1" applyFont="1" applyFill="1" applyBorder="1" applyAlignment="1">
      <alignment horizontal="left" shrinkToFit="1"/>
    </xf>
    <xf numFmtId="49" fontId="3" fillId="0" borderId="5" xfId="9" applyNumberFormat="1" applyFont="1" applyFill="1" applyBorder="1" applyAlignment="1">
      <alignment horizontal="left" shrinkToFit="1"/>
    </xf>
    <xf numFmtId="49" fontId="5" fillId="0" borderId="0" xfId="9" applyNumberFormat="1" applyFont="1" applyFill="1" applyBorder="1" applyAlignment="1">
      <alignment horizontal="left"/>
    </xf>
    <xf numFmtId="49" fontId="3" fillId="0" borderId="5" xfId="1" quotePrefix="1" applyNumberFormat="1" applyFont="1" applyFill="1" applyBorder="1" applyAlignment="1">
      <alignment shrinkToFit="1"/>
    </xf>
    <xf numFmtId="49" fontId="5" fillId="0" borderId="0" xfId="1" quotePrefix="1" applyNumberFormat="1" applyFont="1" applyFill="1" applyBorder="1" applyAlignment="1"/>
    <xf numFmtId="49" fontId="3" fillId="0" borderId="5" xfId="4" applyNumberFormat="1" applyFont="1" applyFill="1" applyBorder="1" applyAlignment="1">
      <alignment horizontal="left" shrinkToFit="1"/>
    </xf>
    <xf numFmtId="49" fontId="5" fillId="0" borderId="0" xfId="4" applyNumberFormat="1" applyFont="1" applyFill="1" applyBorder="1" applyAlignment="1">
      <alignment horizontal="left"/>
    </xf>
    <xf numFmtId="49" fontId="5" fillId="0" borderId="0" xfId="1" applyNumberFormat="1" applyFont="1" applyFill="1" applyBorder="1" applyAlignment="1"/>
    <xf numFmtId="176" fontId="5" fillId="0" borderId="5" xfId="1" applyFont="1" applyFill="1" applyBorder="1" applyAlignment="1">
      <alignment shrinkToFit="1"/>
    </xf>
    <xf numFmtId="176" fontId="5" fillId="0" borderId="0" xfId="1" applyFont="1" applyFill="1" applyBorder="1" applyAlignment="1">
      <alignment shrinkToFit="1"/>
    </xf>
    <xf numFmtId="49" fontId="3" fillId="0" borderId="5" xfId="1" applyNumberFormat="1" applyFont="1" applyFill="1" applyBorder="1" applyAlignment="1">
      <alignment shrinkToFit="1"/>
    </xf>
    <xf numFmtId="49" fontId="3" fillId="0" borderId="6" xfId="0" applyNumberFormat="1" applyFont="1" applyFill="1" applyBorder="1" applyAlignment="1">
      <alignment horizontal="left"/>
    </xf>
    <xf numFmtId="49" fontId="3" fillId="0" borderId="5" xfId="15" applyNumberFormat="1" applyFont="1" applyFill="1" applyBorder="1" applyAlignment="1">
      <alignment shrinkToFit="1"/>
    </xf>
    <xf numFmtId="176" fontId="3" fillId="0" borderId="0" xfId="1" applyFont="1" applyBorder="1" applyAlignment="1"/>
    <xf numFmtId="49" fontId="3" fillId="0" borderId="5" xfId="0" applyNumberFormat="1" applyFont="1" applyFill="1" applyBorder="1" applyAlignment="1"/>
    <xf numFmtId="49" fontId="5" fillId="0" borderId="0" xfId="15" applyNumberFormat="1" applyFont="1" applyFill="1" applyBorder="1" applyAlignment="1"/>
    <xf numFmtId="0" fontId="5" fillId="0" borderId="6" xfId="3" applyNumberFormat="1" applyFont="1" applyFill="1" applyBorder="1" applyAlignment="1">
      <alignment horizontal="left" shrinkToFit="1"/>
    </xf>
    <xf numFmtId="176" fontId="5" fillId="0" borderId="6" xfId="1" applyFont="1" applyBorder="1" applyAlignment="1">
      <alignment horizontal="center" shrinkToFit="1"/>
    </xf>
    <xf numFmtId="179" fontId="5" fillId="0" borderId="6" xfId="1" applyNumberFormat="1" applyFont="1" applyBorder="1" applyAlignment="1">
      <alignment shrinkToFit="1"/>
    </xf>
    <xf numFmtId="176" fontId="5" fillId="0" borderId="7" xfId="1" applyFont="1" applyBorder="1" applyAlignment="1"/>
    <xf numFmtId="176" fontId="5" fillId="0" borderId="8" xfId="1" applyFont="1" applyBorder="1" applyAlignment="1"/>
    <xf numFmtId="176" fontId="5" fillId="0" borderId="8" xfId="1" applyFont="1" applyBorder="1" applyAlignment="1">
      <alignment shrinkToFit="1"/>
    </xf>
    <xf numFmtId="49" fontId="5" fillId="0" borderId="8" xfId="0" applyNumberFormat="1" applyFont="1" applyFill="1" applyBorder="1" applyAlignment="1"/>
    <xf numFmtId="49" fontId="5" fillId="0" borderId="9" xfId="0" applyNumberFormat="1" applyFont="1" applyFill="1" applyBorder="1" applyAlignment="1">
      <alignment horizontal="left"/>
    </xf>
    <xf numFmtId="0" fontId="5" fillId="0" borderId="10" xfId="2" applyNumberFormat="1" applyFont="1" applyFill="1" applyBorder="1" applyAlignment="1">
      <alignment horizontal="center"/>
    </xf>
    <xf numFmtId="0" fontId="5" fillId="0" borderId="10" xfId="3" applyNumberFormat="1" applyFont="1" applyFill="1" applyBorder="1" applyAlignment="1">
      <alignment horizontal="left" shrinkToFit="1"/>
    </xf>
    <xf numFmtId="179" fontId="5" fillId="0" borderId="10" xfId="3" applyNumberFormat="1" applyFont="1" applyFill="1" applyBorder="1" applyAlignment="1">
      <alignment horizontal="right" shrinkToFit="1"/>
    </xf>
    <xf numFmtId="49" fontId="3" fillId="0" borderId="0" xfId="0" applyNumberFormat="1" applyFont="1" applyFill="1" applyBorder="1" applyAlignment="1">
      <alignment horizontal="left"/>
    </xf>
    <xf numFmtId="0" fontId="3" fillId="0" borderId="0" xfId="2" applyNumberFormat="1" applyFont="1" applyFill="1" applyBorder="1" applyAlignment="1">
      <alignment horizontal="center"/>
    </xf>
    <xf numFmtId="0" fontId="3" fillId="0" borderId="0" xfId="3" applyNumberFormat="1" applyFont="1" applyFill="1" applyBorder="1" applyAlignment="1">
      <alignment horizontal="left" shrinkToFit="1"/>
    </xf>
    <xf numFmtId="179" fontId="3" fillId="0" borderId="0" xfId="3" applyNumberFormat="1" applyFont="1" applyFill="1" applyBorder="1" applyAlignment="1">
      <alignment horizontal="right" shrinkToFit="1"/>
    </xf>
    <xf numFmtId="179" fontId="3" fillId="0" borderId="0" xfId="3" applyNumberFormat="1" applyFont="1" applyFill="1" applyBorder="1" applyAlignment="1">
      <alignment horizontal="left" shrinkToFit="1"/>
    </xf>
    <xf numFmtId="49" fontId="5" fillId="0" borderId="6" xfId="1" applyNumberFormat="1" applyFont="1" applyBorder="1" applyAlignment="1">
      <alignment shrinkToFit="1"/>
    </xf>
    <xf numFmtId="49" fontId="5" fillId="0" borderId="10" xfId="1" applyNumberFormat="1" applyFont="1" applyBorder="1" applyAlignment="1">
      <alignment shrinkToFit="1"/>
    </xf>
    <xf numFmtId="49" fontId="3" fillId="0" borderId="0" xfId="1" applyNumberFormat="1" applyFont="1" applyBorder="1" applyAlignment="1">
      <alignment shrinkToFit="1"/>
    </xf>
    <xf numFmtId="0" fontId="8" fillId="0" borderId="11" xfId="16" applyFont="1" applyFill="1" applyBorder="1" applyAlignment="1">
      <alignment horizontal="right" vertical="center"/>
    </xf>
    <xf numFmtId="49" fontId="5" fillId="0" borderId="0" xfId="1" applyNumberFormat="1" applyFont="1" applyBorder="1" applyAlignment="1">
      <alignment shrinkToFit="1"/>
    </xf>
    <xf numFmtId="49" fontId="3" fillId="0" borderId="6" xfId="3" applyNumberFormat="1" applyFont="1" applyFill="1" applyBorder="1" applyAlignment="1">
      <alignment horizontal="right" shrinkToFit="1"/>
    </xf>
    <xf numFmtId="49" fontId="3" fillId="0" borderId="7" xfId="1" applyNumberFormat="1" applyFont="1" applyBorder="1" applyAlignment="1">
      <alignment horizontal="right"/>
    </xf>
    <xf numFmtId="49" fontId="3" fillId="0" borderId="8" xfId="1" applyNumberFormat="1" applyFont="1" applyBorder="1" applyAlignment="1">
      <alignment horizontal="right"/>
    </xf>
    <xf numFmtId="0" fontId="3" fillId="0" borderId="8" xfId="2" quotePrefix="1" applyNumberFormat="1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left" shrinkToFit="1"/>
    </xf>
    <xf numFmtId="49" fontId="3" fillId="0" borderId="10" xfId="0" applyNumberFormat="1" applyFont="1" applyFill="1" applyBorder="1" applyAlignment="1">
      <alignment horizontal="left" shrinkToFit="1"/>
    </xf>
    <xf numFmtId="0" fontId="3" fillId="0" borderId="10" xfId="2" quotePrefix="1" applyNumberFormat="1" applyFont="1" applyFill="1" applyBorder="1" applyAlignment="1">
      <alignment horizontal="center"/>
    </xf>
    <xf numFmtId="178" fontId="3" fillId="0" borderId="10" xfId="3" applyNumberFormat="1" applyFont="1" applyFill="1" applyBorder="1" applyAlignment="1">
      <alignment horizontal="right" shrinkToFit="1"/>
    </xf>
    <xf numFmtId="179" fontId="3" fillId="0" borderId="10" xfId="3" applyNumberFormat="1" applyFont="1" applyFill="1" applyBorder="1" applyAlignment="1">
      <alignment horizontal="right" shrinkToFit="1"/>
    </xf>
    <xf numFmtId="49" fontId="3" fillId="0" borderId="10" xfId="3" applyNumberFormat="1" applyFont="1" applyFill="1" applyBorder="1" applyAlignment="1">
      <alignment horizontal="right" shrinkToFit="1"/>
    </xf>
    <xf numFmtId="0" fontId="3" fillId="0" borderId="8" xfId="2" applyNumberFormat="1" applyFont="1" applyFill="1" applyBorder="1" applyAlignment="1">
      <alignment horizontal="right"/>
    </xf>
    <xf numFmtId="49" fontId="3" fillId="0" borderId="9" xfId="11" applyNumberFormat="1" applyFont="1" applyFill="1" applyBorder="1" applyAlignment="1">
      <alignment horizontal="left" shrinkToFit="1"/>
    </xf>
    <xf numFmtId="0" fontId="3" fillId="0" borderId="10" xfId="2" applyNumberFormat="1" applyFont="1" applyFill="1" applyBorder="1" applyAlignment="1">
      <alignment horizontal="center"/>
    </xf>
    <xf numFmtId="49" fontId="3" fillId="0" borderId="9" xfId="5" applyNumberFormat="1" applyFont="1" applyFill="1" applyBorder="1" applyAlignment="1">
      <alignment horizontal="left" shrinkToFit="1"/>
    </xf>
    <xf numFmtId="49" fontId="3" fillId="0" borderId="9" xfId="15" applyNumberFormat="1" applyFont="1" applyFill="1" applyBorder="1" applyAlignment="1">
      <alignment horizontal="left" shrinkToFit="1"/>
    </xf>
    <xf numFmtId="49" fontId="5" fillId="0" borderId="4" xfId="0" applyNumberFormat="1" applyFont="1" applyFill="1" applyBorder="1" applyAlignment="1">
      <alignment horizontal="left" shrinkToFit="1"/>
    </xf>
    <xf numFmtId="49" fontId="5" fillId="0" borderId="0" xfId="0" applyNumberFormat="1" applyFont="1" applyFill="1" applyBorder="1" applyAlignment="1">
      <alignment horizontal="left" shrinkToFit="1"/>
    </xf>
    <xf numFmtId="49" fontId="5" fillId="0" borderId="5" xfId="0" applyNumberFormat="1" applyFont="1" applyFill="1" applyBorder="1" applyAlignment="1">
      <alignment horizontal="left" shrinkToFit="1"/>
    </xf>
  </cellXfs>
  <cellStyles count="18">
    <cellStyle name="桁区切り" xfId="1" builtinId="6"/>
    <cellStyle name="桁区切り_実数データ（生産）" xfId="2"/>
    <cellStyle name="標準" xfId="0" builtinId="0"/>
    <cellStyle name="標準_KKSM710TEMP2" xfId="3"/>
    <cellStyle name="標準_化学Ｇ下川" xfId="4"/>
    <cellStyle name="標準_化学Ｇ小澤" xfId="5"/>
    <cellStyle name="標準_化学Ｇ松崎" xfId="6"/>
    <cellStyle name="標準_化学Ｇ大垣" xfId="7"/>
    <cellStyle name="標準_化学Ｇ大垣_6140" xfId="8"/>
    <cellStyle name="標準_化学Ｇ谷川" xfId="9"/>
    <cellStyle name="標準_化学Ｇ谷川_6180" xfId="10"/>
    <cellStyle name="標準_化学Ｇ中村" xfId="11"/>
    <cellStyle name="標準_化学Ｇ中村_6122" xfId="12"/>
    <cellStyle name="標準_化学Ｇ菱田" xfId="13"/>
    <cellStyle name="標準_化学Ｇ米川" xfId="14"/>
    <cellStyle name="標準_実数データ（生産）" xfId="15"/>
    <cellStyle name="標準_生個別ｗ" xfId="16"/>
    <cellStyle name="未定義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 flipH="1" flipV="1">
          <a:off x="0" y="0"/>
          <a:ext cx="2352675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388"/>
  <sheetViews>
    <sheetView tabSelected="1" zoomScaleNormal="100" workbookViewId="0"/>
  </sheetViews>
  <sheetFormatPr defaultColWidth="10.7109375" defaultRowHeight="16.5" customHeight="1"/>
  <cols>
    <col min="1" max="3" width="1.7109375" style="98" customWidth="1"/>
    <col min="4" max="4" width="1.7109375" style="47" customWidth="1"/>
    <col min="5" max="5" width="28.42578125" style="112" customWidth="1"/>
    <col min="6" max="6" width="10.7109375" style="119" customWidth="1"/>
    <col min="7" max="7" width="5.85546875" style="113" customWidth="1"/>
    <col min="8" max="8" width="6.7109375" style="114" customWidth="1"/>
    <col min="9" max="11" width="12.7109375" style="116" customWidth="1"/>
    <col min="12" max="16384" width="10.7109375" style="46"/>
  </cols>
  <sheetData>
    <row r="1" spans="1:246" s="7" customFormat="1" ht="16.5" customHeight="1">
      <c r="A1" s="1"/>
      <c r="B1" s="2"/>
      <c r="C1" s="2"/>
      <c r="D1" s="2"/>
      <c r="E1" s="120" t="s">
        <v>392</v>
      </c>
      <c r="F1" s="3"/>
      <c r="G1" s="4" t="s">
        <v>314</v>
      </c>
      <c r="H1" s="5" t="s">
        <v>315</v>
      </c>
      <c r="I1" s="6" t="s">
        <v>0</v>
      </c>
      <c r="J1" s="6" t="s">
        <v>1</v>
      </c>
      <c r="K1" s="6" t="s">
        <v>2</v>
      </c>
    </row>
    <row r="2" spans="1:246" s="7" customFormat="1" ht="16.5" customHeight="1">
      <c r="A2" s="8"/>
      <c r="B2" s="9"/>
      <c r="C2" s="9"/>
      <c r="D2" s="9"/>
      <c r="E2" s="10"/>
      <c r="F2" s="11" t="s">
        <v>316</v>
      </c>
      <c r="G2" s="12" t="s">
        <v>317</v>
      </c>
      <c r="H2" s="13" t="s">
        <v>318</v>
      </c>
      <c r="I2" s="14" t="s">
        <v>3</v>
      </c>
      <c r="J2" s="14" t="s">
        <v>4</v>
      </c>
      <c r="K2" s="14" t="s">
        <v>5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</row>
    <row r="3" spans="1:246" s="7" customFormat="1" ht="16.5" customHeight="1">
      <c r="A3" s="16"/>
      <c r="B3" s="17" t="s">
        <v>6</v>
      </c>
      <c r="C3" s="17"/>
      <c r="D3" s="17"/>
      <c r="E3" s="18"/>
      <c r="F3" s="19"/>
      <c r="G3" s="20" t="s">
        <v>319</v>
      </c>
      <c r="H3" s="21" t="s">
        <v>320</v>
      </c>
      <c r="I3" s="22" t="s">
        <v>7</v>
      </c>
      <c r="J3" s="22" t="s">
        <v>7</v>
      </c>
      <c r="K3" s="22" t="s">
        <v>7</v>
      </c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</row>
    <row r="4" spans="1:246" s="32" customFormat="1" ht="16.5" customHeight="1">
      <c r="A4" s="24" t="s">
        <v>321</v>
      </c>
      <c r="B4" s="25"/>
      <c r="C4" s="25"/>
      <c r="D4" s="26"/>
      <c r="E4" s="27"/>
      <c r="F4" s="117"/>
      <c r="G4" s="29"/>
      <c r="H4" s="30"/>
      <c r="I4" s="31">
        <f>SUM(I5,I308)</f>
        <v>10000</v>
      </c>
      <c r="J4" s="31">
        <f>SUM(J5,J308)</f>
        <v>9999.9999999999982</v>
      </c>
      <c r="K4" s="31">
        <f>SUM(K5,K308)</f>
        <v>10000.000000000002</v>
      </c>
      <c r="L4" s="121"/>
    </row>
    <row r="5" spans="1:246" s="32" customFormat="1" ht="16.5" customHeight="1">
      <c r="A5" s="33"/>
      <c r="B5" s="34" t="s">
        <v>322</v>
      </c>
      <c r="C5" s="35"/>
      <c r="D5" s="36"/>
      <c r="E5" s="37"/>
      <c r="F5" s="117"/>
      <c r="G5" s="29"/>
      <c r="H5" s="30"/>
      <c r="I5" s="31">
        <f>SUM(I6,I30,I37,I53,I78,I81,I87,I100,I120,I217,I239,I248,I259,I271,I293,I300)</f>
        <v>9943.7999999999993</v>
      </c>
      <c r="J5" s="31">
        <f>SUM(J6,J30,J37,J53,J78,J81,J87,J100,J120,J217,J239,J248,J259,J271,J293,J300)</f>
        <v>9967.9999999999982</v>
      </c>
      <c r="K5" s="31">
        <f>SUM(K6,K30,K37,K53,K78,K81,K87,K100,K120,K217,K239,K248,K259,K271,K293,K300)</f>
        <v>9951.3000000000011</v>
      </c>
      <c r="L5" s="121"/>
    </row>
    <row r="6" spans="1:246" s="32" customFormat="1" ht="16.5" customHeight="1">
      <c r="A6" s="33"/>
      <c r="B6" s="35"/>
      <c r="C6" s="34" t="s">
        <v>323</v>
      </c>
      <c r="D6" s="36"/>
      <c r="E6" s="37"/>
      <c r="F6" s="117"/>
      <c r="G6" s="29"/>
      <c r="H6" s="30"/>
      <c r="I6" s="31">
        <f>SUM(I7:I9,I11:I22,I24:I29)</f>
        <v>570.69999999999993</v>
      </c>
      <c r="J6" s="31">
        <f>SUM(J7:J9,J11:J22,J24:J29)</f>
        <v>953.89999999999986</v>
      </c>
      <c r="K6" s="31">
        <f>SUM(K7:K9,K11:K22,K24:K29)</f>
        <v>1402</v>
      </c>
      <c r="L6" s="121"/>
    </row>
    <row r="7" spans="1:246" ht="16.5" customHeight="1">
      <c r="A7" s="38"/>
      <c r="B7" s="39"/>
      <c r="C7" s="39"/>
      <c r="D7" s="40"/>
      <c r="E7" s="41" t="s">
        <v>8</v>
      </c>
      <c r="F7" s="42" t="s">
        <v>9</v>
      </c>
      <c r="G7" s="43" t="s">
        <v>10</v>
      </c>
      <c r="H7" s="44">
        <v>1</v>
      </c>
      <c r="I7" s="45">
        <v>70.8</v>
      </c>
      <c r="J7" s="45">
        <v>0.6</v>
      </c>
      <c r="K7" s="45">
        <v>1</v>
      </c>
      <c r="L7" s="121"/>
    </row>
    <row r="8" spans="1:246" ht="16.5" customHeight="1">
      <c r="A8" s="38"/>
      <c r="B8" s="39"/>
      <c r="C8" s="39"/>
      <c r="D8" s="40"/>
      <c r="E8" s="41" t="s">
        <v>11</v>
      </c>
      <c r="F8" s="42" t="s">
        <v>9</v>
      </c>
      <c r="G8" s="43" t="s">
        <v>10</v>
      </c>
      <c r="H8" s="44">
        <v>1</v>
      </c>
      <c r="I8" s="45">
        <v>129.80000000000001</v>
      </c>
      <c r="J8" s="45">
        <v>186.9</v>
      </c>
      <c r="K8" s="45">
        <v>285.7</v>
      </c>
      <c r="L8" s="121"/>
    </row>
    <row r="9" spans="1:246" ht="16.5" customHeight="1">
      <c r="A9" s="38"/>
      <c r="B9" s="39"/>
      <c r="C9" s="39"/>
      <c r="D9" s="40"/>
      <c r="E9" s="41" t="s">
        <v>12</v>
      </c>
      <c r="F9" s="42" t="s">
        <v>9</v>
      </c>
      <c r="G9" s="43" t="s">
        <v>10</v>
      </c>
      <c r="H9" s="44">
        <v>1</v>
      </c>
      <c r="I9" s="45">
        <v>4.7</v>
      </c>
      <c r="J9" s="45">
        <v>12.8</v>
      </c>
      <c r="K9" s="45">
        <v>8</v>
      </c>
      <c r="L9" s="121"/>
    </row>
    <row r="10" spans="1:246" ht="16.5" customHeight="1">
      <c r="A10" s="38"/>
      <c r="B10" s="39"/>
      <c r="C10" s="39"/>
      <c r="E10" s="41" t="s">
        <v>13</v>
      </c>
      <c r="F10" s="42" t="s">
        <v>9</v>
      </c>
      <c r="G10" s="48"/>
      <c r="H10" s="44"/>
      <c r="I10" s="45">
        <v>7.7</v>
      </c>
      <c r="J10" s="45">
        <v>18</v>
      </c>
      <c r="K10" s="45">
        <v>17.899999999999999</v>
      </c>
      <c r="L10" s="121"/>
    </row>
    <row r="11" spans="1:246" ht="16.5" customHeight="1">
      <c r="A11" s="38"/>
      <c r="B11" s="39"/>
      <c r="C11" s="39"/>
      <c r="E11" s="41" t="s">
        <v>14</v>
      </c>
      <c r="F11" s="42" t="s">
        <v>9</v>
      </c>
      <c r="G11" s="48" t="s">
        <v>15</v>
      </c>
      <c r="H11" s="44">
        <v>0.3</v>
      </c>
      <c r="I11" s="45">
        <v>2.2999999999999998</v>
      </c>
      <c r="J11" s="45">
        <v>5.4</v>
      </c>
      <c r="K11" s="45">
        <v>5.4</v>
      </c>
      <c r="L11" s="121"/>
    </row>
    <row r="12" spans="1:246" ht="16.5" customHeight="1">
      <c r="A12" s="38"/>
      <c r="B12" s="39"/>
      <c r="C12" s="39"/>
      <c r="E12" s="41" t="s">
        <v>16</v>
      </c>
      <c r="F12" s="42" t="s">
        <v>9</v>
      </c>
      <c r="G12" s="48" t="s">
        <v>10</v>
      </c>
      <c r="H12" s="44">
        <v>0.7</v>
      </c>
      <c r="I12" s="45">
        <v>5.4</v>
      </c>
      <c r="J12" s="45">
        <v>12.6</v>
      </c>
      <c r="K12" s="45">
        <v>12.5</v>
      </c>
      <c r="L12" s="121"/>
    </row>
    <row r="13" spans="1:246" ht="16.5" customHeight="1">
      <c r="A13" s="38"/>
      <c r="B13" s="39"/>
      <c r="C13" s="39"/>
      <c r="D13" s="40"/>
      <c r="E13" s="41" t="s">
        <v>17</v>
      </c>
      <c r="F13" s="42" t="s">
        <v>9</v>
      </c>
      <c r="G13" s="43" t="s">
        <v>15</v>
      </c>
      <c r="H13" s="44">
        <v>1</v>
      </c>
      <c r="I13" s="45">
        <v>21.4</v>
      </c>
      <c r="J13" s="45">
        <v>51</v>
      </c>
      <c r="K13" s="45">
        <v>42.8</v>
      </c>
      <c r="L13" s="121"/>
    </row>
    <row r="14" spans="1:246" ht="16.5" customHeight="1">
      <c r="A14" s="38"/>
      <c r="B14" s="39"/>
      <c r="C14" s="39"/>
      <c r="D14" s="40"/>
      <c r="E14" s="41" t="s">
        <v>18</v>
      </c>
      <c r="F14" s="42" t="s">
        <v>9</v>
      </c>
      <c r="G14" s="43" t="s">
        <v>10</v>
      </c>
      <c r="H14" s="44">
        <v>1</v>
      </c>
      <c r="I14" s="45">
        <v>6.1</v>
      </c>
      <c r="J14" s="45">
        <v>14</v>
      </c>
      <c r="K14" s="45">
        <v>18.600000000000001</v>
      </c>
      <c r="L14" s="121"/>
    </row>
    <row r="15" spans="1:246" ht="16.5" customHeight="1">
      <c r="A15" s="38"/>
      <c r="B15" s="39"/>
      <c r="C15" s="39"/>
      <c r="D15" s="40"/>
      <c r="E15" s="41" t="s">
        <v>19</v>
      </c>
      <c r="F15" s="42" t="s">
        <v>9</v>
      </c>
      <c r="G15" s="43" t="s">
        <v>10</v>
      </c>
      <c r="H15" s="44">
        <v>1</v>
      </c>
      <c r="I15" s="45">
        <v>44.4</v>
      </c>
      <c r="J15" s="45">
        <v>8.3000000000000007</v>
      </c>
      <c r="K15" s="45">
        <v>5.6</v>
      </c>
      <c r="L15" s="121"/>
    </row>
    <row r="16" spans="1:246" ht="16.5" customHeight="1">
      <c r="A16" s="38"/>
      <c r="B16" s="39"/>
      <c r="C16" s="39"/>
      <c r="D16" s="40"/>
      <c r="E16" s="41" t="s">
        <v>20</v>
      </c>
      <c r="F16" s="42" t="s">
        <v>9</v>
      </c>
      <c r="G16" s="43" t="s">
        <v>10</v>
      </c>
      <c r="H16" s="44">
        <v>1</v>
      </c>
      <c r="I16" s="45">
        <v>20.5</v>
      </c>
      <c r="J16" s="45">
        <v>36.9</v>
      </c>
      <c r="K16" s="45">
        <v>51.1</v>
      </c>
      <c r="L16" s="121"/>
    </row>
    <row r="17" spans="1:12" ht="16.5" customHeight="1">
      <c r="A17" s="38"/>
      <c r="B17" s="39"/>
      <c r="C17" s="39"/>
      <c r="D17" s="40"/>
      <c r="E17" s="41" t="s">
        <v>21</v>
      </c>
      <c r="F17" s="42" t="s">
        <v>9</v>
      </c>
      <c r="G17" s="43" t="s">
        <v>10</v>
      </c>
      <c r="H17" s="44">
        <v>1</v>
      </c>
      <c r="I17" s="45">
        <v>53.7</v>
      </c>
      <c r="J17" s="45">
        <v>98.5</v>
      </c>
      <c r="K17" s="45">
        <v>129.30000000000001</v>
      </c>
      <c r="L17" s="121"/>
    </row>
    <row r="18" spans="1:12" ht="16.5" customHeight="1">
      <c r="A18" s="38"/>
      <c r="B18" s="39"/>
      <c r="C18" s="39"/>
      <c r="D18" s="40"/>
      <c r="E18" s="41" t="s">
        <v>22</v>
      </c>
      <c r="F18" s="42" t="s">
        <v>9</v>
      </c>
      <c r="G18" s="43" t="s">
        <v>10</v>
      </c>
      <c r="H18" s="44">
        <v>1</v>
      </c>
      <c r="I18" s="45">
        <v>1.5</v>
      </c>
      <c r="J18" s="45">
        <v>13</v>
      </c>
      <c r="K18" s="45">
        <v>16.600000000000001</v>
      </c>
      <c r="L18" s="121"/>
    </row>
    <row r="19" spans="1:12" ht="16.5" customHeight="1">
      <c r="A19" s="38"/>
      <c r="B19" s="39"/>
      <c r="C19" s="39"/>
      <c r="D19" s="40"/>
      <c r="E19" s="41" t="s">
        <v>23</v>
      </c>
      <c r="F19" s="42" t="s">
        <v>9</v>
      </c>
      <c r="G19" s="43" t="s">
        <v>10</v>
      </c>
      <c r="H19" s="44">
        <v>1</v>
      </c>
      <c r="I19" s="45">
        <v>5.5</v>
      </c>
      <c r="J19" s="45">
        <v>10</v>
      </c>
      <c r="K19" s="45">
        <v>8.8000000000000007</v>
      </c>
      <c r="L19" s="121"/>
    </row>
    <row r="20" spans="1:12" ht="16.5" customHeight="1">
      <c r="A20" s="38"/>
      <c r="B20" s="39"/>
      <c r="C20" s="39"/>
      <c r="D20" s="40"/>
      <c r="E20" s="49" t="s">
        <v>24</v>
      </c>
      <c r="F20" s="42" t="s">
        <v>9</v>
      </c>
      <c r="G20" s="43" t="s">
        <v>15</v>
      </c>
      <c r="H20" s="44">
        <v>1</v>
      </c>
      <c r="I20" s="45">
        <v>1.9</v>
      </c>
      <c r="J20" s="45">
        <v>4.4000000000000004</v>
      </c>
      <c r="K20" s="45">
        <v>6</v>
      </c>
      <c r="L20" s="121"/>
    </row>
    <row r="21" spans="1:12" ht="16.5" customHeight="1">
      <c r="A21" s="38"/>
      <c r="B21" s="39"/>
      <c r="C21" s="39"/>
      <c r="D21" s="40"/>
      <c r="E21" s="41" t="s">
        <v>25</v>
      </c>
      <c r="F21" s="42" t="s">
        <v>9</v>
      </c>
      <c r="G21" s="43" t="s">
        <v>10</v>
      </c>
      <c r="H21" s="44">
        <v>1</v>
      </c>
      <c r="I21" s="45">
        <v>17.600000000000001</v>
      </c>
      <c r="J21" s="45">
        <v>91.8</v>
      </c>
      <c r="K21" s="45">
        <v>297.5</v>
      </c>
      <c r="L21" s="121"/>
    </row>
    <row r="22" spans="1:12" ht="16.5" customHeight="1">
      <c r="A22" s="38"/>
      <c r="B22" s="39"/>
      <c r="C22" s="39"/>
      <c r="D22" s="40"/>
      <c r="E22" s="41" t="s">
        <v>26</v>
      </c>
      <c r="F22" s="42" t="s">
        <v>9</v>
      </c>
      <c r="G22" s="43" t="s">
        <v>10</v>
      </c>
      <c r="H22" s="44">
        <v>1</v>
      </c>
      <c r="I22" s="45">
        <v>149.19999999999999</v>
      </c>
      <c r="J22" s="45">
        <v>343.4</v>
      </c>
      <c r="K22" s="45">
        <v>389.2</v>
      </c>
      <c r="L22" s="121"/>
    </row>
    <row r="23" spans="1:12" ht="16.5" customHeight="1">
      <c r="A23" s="38"/>
      <c r="B23" s="39"/>
      <c r="C23" s="39"/>
      <c r="D23" s="40"/>
      <c r="E23" s="41" t="s">
        <v>27</v>
      </c>
      <c r="F23" s="42" t="s">
        <v>9</v>
      </c>
      <c r="G23" s="43"/>
      <c r="H23" s="44"/>
      <c r="I23" s="45">
        <v>15.4</v>
      </c>
      <c r="J23" s="45">
        <v>33.700000000000003</v>
      </c>
      <c r="K23" s="45">
        <v>57.2</v>
      </c>
      <c r="L23" s="121"/>
    </row>
    <row r="24" spans="1:12" ht="16.5" customHeight="1">
      <c r="A24" s="38"/>
      <c r="B24" s="39"/>
      <c r="C24" s="39"/>
      <c r="D24" s="40"/>
      <c r="E24" s="41" t="s">
        <v>28</v>
      </c>
      <c r="F24" s="42" t="s">
        <v>9</v>
      </c>
      <c r="G24" s="43" t="s">
        <v>15</v>
      </c>
      <c r="H24" s="44">
        <v>0.65</v>
      </c>
      <c r="I24" s="45">
        <v>10</v>
      </c>
      <c r="J24" s="45">
        <v>21.9</v>
      </c>
      <c r="K24" s="45">
        <v>37.200000000000003</v>
      </c>
      <c r="L24" s="121"/>
    </row>
    <row r="25" spans="1:12" ht="16.5" customHeight="1">
      <c r="A25" s="38"/>
      <c r="B25" s="39"/>
      <c r="C25" s="39"/>
      <c r="D25" s="40"/>
      <c r="E25" s="41" t="s">
        <v>29</v>
      </c>
      <c r="F25" s="42" t="s">
        <v>9</v>
      </c>
      <c r="G25" s="48" t="s">
        <v>10</v>
      </c>
      <c r="H25" s="44">
        <v>0.35</v>
      </c>
      <c r="I25" s="45">
        <v>5.4</v>
      </c>
      <c r="J25" s="45">
        <v>11.8</v>
      </c>
      <c r="K25" s="45">
        <v>20</v>
      </c>
      <c r="L25" s="121"/>
    </row>
    <row r="26" spans="1:12" ht="16.5" customHeight="1">
      <c r="A26" s="38"/>
      <c r="B26" s="39"/>
      <c r="C26" s="39"/>
      <c r="D26" s="40"/>
      <c r="E26" s="41" t="s">
        <v>30</v>
      </c>
      <c r="F26" s="42" t="s">
        <v>9</v>
      </c>
      <c r="G26" s="43" t="s">
        <v>10</v>
      </c>
      <c r="H26" s="44">
        <v>1</v>
      </c>
      <c r="I26" s="45">
        <v>11.4</v>
      </c>
      <c r="J26" s="45">
        <v>21.7</v>
      </c>
      <c r="K26" s="45">
        <v>30.2</v>
      </c>
      <c r="L26" s="121"/>
    </row>
    <row r="27" spans="1:12" ht="16.5" customHeight="1">
      <c r="A27" s="38"/>
      <c r="B27" s="39"/>
      <c r="C27" s="39"/>
      <c r="E27" s="41" t="s">
        <v>31</v>
      </c>
      <c r="F27" s="42" t="s">
        <v>9</v>
      </c>
      <c r="G27" s="48" t="s">
        <v>10</v>
      </c>
      <c r="H27" s="44">
        <v>1</v>
      </c>
      <c r="I27" s="45">
        <v>6.6</v>
      </c>
      <c r="J27" s="45">
        <v>3.3</v>
      </c>
      <c r="K27" s="45">
        <v>35.9</v>
      </c>
      <c r="L27" s="121"/>
    </row>
    <row r="28" spans="1:12" ht="16.5" customHeight="1">
      <c r="A28" s="38"/>
      <c r="B28" s="39"/>
      <c r="C28" s="39"/>
      <c r="E28" s="49" t="s">
        <v>32</v>
      </c>
      <c r="F28" s="50" t="s">
        <v>387</v>
      </c>
      <c r="G28" s="48" t="s">
        <v>10</v>
      </c>
      <c r="H28" s="44">
        <v>1</v>
      </c>
      <c r="I28" s="45">
        <v>0.3</v>
      </c>
      <c r="J28" s="45">
        <v>0.7</v>
      </c>
      <c r="K28" s="122" t="s">
        <v>394</v>
      </c>
      <c r="L28" s="121"/>
    </row>
    <row r="29" spans="1:12" ht="16.5" customHeight="1">
      <c r="A29" s="38"/>
      <c r="B29" s="39"/>
      <c r="C29" s="39"/>
      <c r="D29" s="40"/>
      <c r="E29" s="41" t="s">
        <v>33</v>
      </c>
      <c r="F29" s="50" t="s">
        <v>324</v>
      </c>
      <c r="G29" s="43" t="s">
        <v>10</v>
      </c>
      <c r="H29" s="44">
        <v>1</v>
      </c>
      <c r="I29" s="45">
        <v>2.2000000000000002</v>
      </c>
      <c r="J29" s="45">
        <v>4.9000000000000004</v>
      </c>
      <c r="K29" s="45">
        <v>0.6</v>
      </c>
      <c r="L29" s="121"/>
    </row>
    <row r="30" spans="1:12" s="32" customFormat="1" ht="16.5" customHeight="1">
      <c r="A30" s="51"/>
      <c r="B30" s="52"/>
      <c r="C30" s="53" t="s">
        <v>325</v>
      </c>
      <c r="D30" s="54"/>
      <c r="E30" s="37"/>
      <c r="F30" s="55"/>
      <c r="G30" s="56"/>
      <c r="H30" s="57"/>
      <c r="I30" s="31">
        <f>SUM(I31:I36)</f>
        <v>115.7</v>
      </c>
      <c r="J30" s="31">
        <f>SUM(J31:J36)</f>
        <v>192.1</v>
      </c>
      <c r="K30" s="31">
        <f>SUM(K31:K36)</f>
        <v>241.00000000000003</v>
      </c>
      <c r="L30" s="121"/>
    </row>
    <row r="31" spans="1:12" ht="16.5" customHeight="1">
      <c r="A31" s="38"/>
      <c r="B31" s="39"/>
      <c r="C31" s="39"/>
      <c r="D31" s="40"/>
      <c r="E31" s="41" t="s">
        <v>34</v>
      </c>
      <c r="F31" s="42" t="s">
        <v>326</v>
      </c>
      <c r="G31" s="43" t="s">
        <v>10</v>
      </c>
      <c r="H31" s="44">
        <v>1</v>
      </c>
      <c r="I31" s="45">
        <v>3.1</v>
      </c>
      <c r="J31" s="45">
        <v>6.4</v>
      </c>
      <c r="K31" s="122" t="s">
        <v>394</v>
      </c>
      <c r="L31" s="121"/>
    </row>
    <row r="32" spans="1:12" ht="16.5" customHeight="1">
      <c r="A32" s="38"/>
      <c r="B32" s="39"/>
      <c r="C32" s="39"/>
      <c r="D32" s="40"/>
      <c r="E32" s="49" t="s">
        <v>36</v>
      </c>
      <c r="F32" s="42" t="s">
        <v>326</v>
      </c>
      <c r="G32" s="43" t="s">
        <v>10</v>
      </c>
      <c r="H32" s="44">
        <v>1</v>
      </c>
      <c r="I32" s="45">
        <v>1</v>
      </c>
      <c r="J32" s="45">
        <v>1.8</v>
      </c>
      <c r="K32" s="45">
        <v>1</v>
      </c>
      <c r="L32" s="121"/>
    </row>
    <row r="33" spans="1:12" ht="16.5" customHeight="1">
      <c r="A33" s="38"/>
      <c r="B33" s="39"/>
      <c r="C33" s="39"/>
      <c r="D33" s="40"/>
      <c r="E33" s="41" t="s">
        <v>37</v>
      </c>
      <c r="F33" s="42" t="s">
        <v>9</v>
      </c>
      <c r="G33" s="43" t="s">
        <v>10</v>
      </c>
      <c r="H33" s="44">
        <v>1</v>
      </c>
      <c r="I33" s="45">
        <v>11</v>
      </c>
      <c r="J33" s="45">
        <v>83</v>
      </c>
      <c r="K33" s="45">
        <v>49.7</v>
      </c>
      <c r="L33" s="121"/>
    </row>
    <row r="34" spans="1:12" ht="16.5" customHeight="1">
      <c r="A34" s="38"/>
      <c r="B34" s="39"/>
      <c r="C34" s="39"/>
      <c r="D34" s="40"/>
      <c r="E34" s="41" t="s">
        <v>38</v>
      </c>
      <c r="F34" s="42" t="s">
        <v>326</v>
      </c>
      <c r="G34" s="43" t="s">
        <v>10</v>
      </c>
      <c r="H34" s="44">
        <v>1</v>
      </c>
      <c r="I34" s="45">
        <v>48.2</v>
      </c>
      <c r="J34" s="45">
        <v>38.200000000000003</v>
      </c>
      <c r="K34" s="45">
        <v>140.9</v>
      </c>
      <c r="L34" s="121"/>
    </row>
    <row r="35" spans="1:12" ht="16.5" customHeight="1">
      <c r="A35" s="38"/>
      <c r="B35" s="39"/>
      <c r="C35" s="39"/>
      <c r="D35" s="40"/>
      <c r="E35" s="41" t="s">
        <v>39</v>
      </c>
      <c r="F35" s="42" t="s">
        <v>9</v>
      </c>
      <c r="G35" s="43" t="s">
        <v>10</v>
      </c>
      <c r="H35" s="44">
        <v>1</v>
      </c>
      <c r="I35" s="45">
        <v>19.899999999999999</v>
      </c>
      <c r="J35" s="45">
        <v>60.8</v>
      </c>
      <c r="K35" s="45">
        <v>42.4</v>
      </c>
      <c r="L35" s="121"/>
    </row>
    <row r="36" spans="1:12" ht="16.5" customHeight="1">
      <c r="A36" s="38"/>
      <c r="B36" s="39"/>
      <c r="C36" s="39"/>
      <c r="D36" s="40"/>
      <c r="E36" s="49" t="s">
        <v>40</v>
      </c>
      <c r="F36" s="42" t="s">
        <v>9</v>
      </c>
      <c r="G36" s="43" t="s">
        <v>10</v>
      </c>
      <c r="H36" s="44">
        <v>1</v>
      </c>
      <c r="I36" s="45">
        <v>32.5</v>
      </c>
      <c r="J36" s="45">
        <v>1.9</v>
      </c>
      <c r="K36" s="45">
        <v>7</v>
      </c>
      <c r="L36" s="121"/>
    </row>
    <row r="37" spans="1:12" s="32" customFormat="1" ht="16.5" customHeight="1">
      <c r="A37" s="51"/>
      <c r="B37" s="52"/>
      <c r="C37" s="58" t="s">
        <v>327</v>
      </c>
      <c r="D37" s="54"/>
      <c r="E37" s="37"/>
      <c r="F37" s="59"/>
      <c r="G37" s="56"/>
      <c r="H37" s="57"/>
      <c r="I37" s="31">
        <f>SUM(I38:I52)</f>
        <v>339.9</v>
      </c>
      <c r="J37" s="31">
        <f>SUM(J38:J52)</f>
        <v>313.5</v>
      </c>
      <c r="K37" s="31">
        <f>SUM(K38:K52)</f>
        <v>125.39999999999999</v>
      </c>
      <c r="L37" s="121"/>
    </row>
    <row r="38" spans="1:12" ht="16.5" customHeight="1">
      <c r="A38" s="38"/>
      <c r="B38" s="39"/>
      <c r="C38" s="39"/>
      <c r="D38" s="40"/>
      <c r="E38" s="41" t="s">
        <v>41</v>
      </c>
      <c r="F38" s="42" t="s">
        <v>9</v>
      </c>
      <c r="G38" s="43" t="s">
        <v>15</v>
      </c>
      <c r="H38" s="44">
        <v>1</v>
      </c>
      <c r="I38" s="45">
        <v>14.6</v>
      </c>
      <c r="J38" s="45">
        <v>8.5</v>
      </c>
      <c r="K38" s="45">
        <v>8.1</v>
      </c>
      <c r="L38" s="121"/>
    </row>
    <row r="39" spans="1:12" ht="16.5" customHeight="1">
      <c r="A39" s="38"/>
      <c r="B39" s="39"/>
      <c r="C39" s="39"/>
      <c r="D39" s="40"/>
      <c r="E39" s="41" t="s">
        <v>42</v>
      </c>
      <c r="F39" s="42" t="s">
        <v>9</v>
      </c>
      <c r="G39" s="43" t="s">
        <v>10</v>
      </c>
      <c r="H39" s="44">
        <v>1</v>
      </c>
      <c r="I39" s="45">
        <v>55.3</v>
      </c>
      <c r="J39" s="45">
        <v>59.9</v>
      </c>
      <c r="K39" s="45">
        <v>51.4</v>
      </c>
      <c r="L39" s="121"/>
    </row>
    <row r="40" spans="1:12" ht="16.5" customHeight="1">
      <c r="A40" s="38"/>
      <c r="B40" s="39"/>
      <c r="C40" s="39"/>
      <c r="D40" s="40"/>
      <c r="E40" s="41" t="s">
        <v>43</v>
      </c>
      <c r="F40" s="42" t="s">
        <v>328</v>
      </c>
      <c r="G40" s="43" t="s">
        <v>10</v>
      </c>
      <c r="H40" s="44">
        <v>1</v>
      </c>
      <c r="I40" s="45">
        <v>0.8</v>
      </c>
      <c r="J40" s="45">
        <v>1</v>
      </c>
      <c r="K40" s="45">
        <v>2.5</v>
      </c>
      <c r="L40" s="121"/>
    </row>
    <row r="41" spans="1:12" ht="16.5" customHeight="1">
      <c r="A41" s="38"/>
      <c r="B41" s="39"/>
      <c r="C41" s="39"/>
      <c r="D41" s="40"/>
      <c r="E41" s="49" t="s">
        <v>44</v>
      </c>
      <c r="F41" s="42" t="s">
        <v>328</v>
      </c>
      <c r="G41" s="43" t="s">
        <v>45</v>
      </c>
      <c r="H41" s="44">
        <v>1</v>
      </c>
      <c r="I41" s="45">
        <v>11.7</v>
      </c>
      <c r="J41" s="45">
        <v>7</v>
      </c>
      <c r="K41" s="122" t="s">
        <v>394</v>
      </c>
      <c r="L41" s="121"/>
    </row>
    <row r="42" spans="1:12" ht="16.5" customHeight="1">
      <c r="A42" s="38"/>
      <c r="B42" s="39"/>
      <c r="C42" s="39"/>
      <c r="D42" s="40"/>
      <c r="E42" s="41" t="s">
        <v>46</v>
      </c>
      <c r="F42" s="42" t="s">
        <v>9</v>
      </c>
      <c r="G42" s="43" t="s">
        <v>15</v>
      </c>
      <c r="H42" s="44">
        <v>1</v>
      </c>
      <c r="I42" s="45">
        <v>22.3</v>
      </c>
      <c r="J42" s="45">
        <v>25.9</v>
      </c>
      <c r="K42" s="122" t="s">
        <v>394</v>
      </c>
      <c r="L42" s="121"/>
    </row>
    <row r="43" spans="1:12" ht="16.5" customHeight="1">
      <c r="A43" s="38"/>
      <c r="B43" s="39"/>
      <c r="C43" s="39"/>
      <c r="D43" s="40"/>
      <c r="E43" s="41" t="s">
        <v>47</v>
      </c>
      <c r="F43" s="42" t="s">
        <v>9</v>
      </c>
      <c r="G43" s="43" t="s">
        <v>15</v>
      </c>
      <c r="H43" s="44">
        <v>1</v>
      </c>
      <c r="I43" s="45">
        <v>45</v>
      </c>
      <c r="J43" s="45">
        <v>42.9</v>
      </c>
      <c r="K43" s="122" t="s">
        <v>394</v>
      </c>
      <c r="L43" s="121"/>
    </row>
    <row r="44" spans="1:12" ht="16.5" customHeight="1">
      <c r="A44" s="38"/>
      <c r="B44" s="39"/>
      <c r="C44" s="39"/>
      <c r="D44" s="40"/>
      <c r="E44" s="41" t="s">
        <v>48</v>
      </c>
      <c r="F44" s="42" t="s">
        <v>328</v>
      </c>
      <c r="G44" s="43" t="s">
        <v>45</v>
      </c>
      <c r="H44" s="44">
        <v>1</v>
      </c>
      <c r="I44" s="45">
        <v>6.3</v>
      </c>
      <c r="J44" s="45">
        <v>6</v>
      </c>
      <c r="K44" s="122" t="s">
        <v>394</v>
      </c>
      <c r="L44" s="121"/>
    </row>
    <row r="45" spans="1:12" ht="16.5" customHeight="1">
      <c r="A45" s="38"/>
      <c r="B45" s="39"/>
      <c r="C45" s="39"/>
      <c r="D45" s="40"/>
      <c r="E45" s="41" t="s">
        <v>49</v>
      </c>
      <c r="F45" s="42" t="s">
        <v>9</v>
      </c>
      <c r="G45" s="43" t="s">
        <v>15</v>
      </c>
      <c r="H45" s="44">
        <v>1</v>
      </c>
      <c r="I45" s="45">
        <v>30.3</v>
      </c>
      <c r="J45" s="45">
        <v>28.5</v>
      </c>
      <c r="K45" s="122" t="s">
        <v>394</v>
      </c>
      <c r="L45" s="121"/>
    </row>
    <row r="46" spans="1:12" ht="16.5" customHeight="1">
      <c r="A46" s="38"/>
      <c r="B46" s="39"/>
      <c r="C46" s="39"/>
      <c r="E46" s="41" t="s">
        <v>50</v>
      </c>
      <c r="F46" s="60" t="s">
        <v>51</v>
      </c>
      <c r="G46" s="48" t="s">
        <v>10</v>
      </c>
      <c r="H46" s="44">
        <v>1</v>
      </c>
      <c r="I46" s="45">
        <v>11.8</v>
      </c>
      <c r="J46" s="45">
        <v>7</v>
      </c>
      <c r="K46" s="122" t="s">
        <v>394</v>
      </c>
      <c r="L46" s="121"/>
    </row>
    <row r="47" spans="1:12" ht="16.5" customHeight="1">
      <c r="A47" s="123"/>
      <c r="B47" s="124"/>
      <c r="C47" s="124"/>
      <c r="D47" s="125"/>
      <c r="E47" s="126" t="s">
        <v>52</v>
      </c>
      <c r="F47" s="127" t="s">
        <v>328</v>
      </c>
      <c r="G47" s="128" t="s">
        <v>15</v>
      </c>
      <c r="H47" s="129">
        <v>1</v>
      </c>
      <c r="I47" s="130">
        <v>2.6</v>
      </c>
      <c r="J47" s="130">
        <v>2.2000000000000002</v>
      </c>
      <c r="K47" s="131" t="s">
        <v>394</v>
      </c>
      <c r="L47" s="121"/>
    </row>
    <row r="48" spans="1:12" ht="16.5" customHeight="1">
      <c r="A48" s="38"/>
      <c r="B48" s="39"/>
      <c r="C48" s="39"/>
      <c r="D48" s="40"/>
      <c r="E48" s="41" t="s">
        <v>53</v>
      </c>
      <c r="F48" s="42" t="s">
        <v>54</v>
      </c>
      <c r="G48" s="43" t="s">
        <v>55</v>
      </c>
      <c r="H48" s="44">
        <v>1</v>
      </c>
      <c r="I48" s="45">
        <v>51.3</v>
      </c>
      <c r="J48" s="45">
        <v>45.1</v>
      </c>
      <c r="K48" s="45">
        <v>36.1</v>
      </c>
      <c r="L48" s="121"/>
    </row>
    <row r="49" spans="1:12" ht="16.5" customHeight="1">
      <c r="A49" s="38"/>
      <c r="B49" s="39"/>
      <c r="C49" s="39"/>
      <c r="D49" s="40"/>
      <c r="E49" s="41" t="s">
        <v>56</v>
      </c>
      <c r="F49" s="42" t="s">
        <v>54</v>
      </c>
      <c r="G49" s="43" t="s">
        <v>55</v>
      </c>
      <c r="H49" s="44">
        <v>1</v>
      </c>
      <c r="I49" s="45">
        <v>18.7</v>
      </c>
      <c r="J49" s="45">
        <v>11.3</v>
      </c>
      <c r="K49" s="45">
        <v>9.4</v>
      </c>
      <c r="L49" s="121"/>
    </row>
    <row r="50" spans="1:12" ht="16.5" customHeight="1">
      <c r="A50" s="38"/>
      <c r="B50" s="39"/>
      <c r="C50" s="39"/>
      <c r="D50" s="40"/>
      <c r="E50" s="49" t="s">
        <v>57</v>
      </c>
      <c r="F50" s="42" t="s">
        <v>388</v>
      </c>
      <c r="G50" s="43" t="s">
        <v>10</v>
      </c>
      <c r="H50" s="44">
        <v>1</v>
      </c>
      <c r="I50" s="45">
        <v>30.7</v>
      </c>
      <c r="J50" s="45">
        <v>32.4</v>
      </c>
      <c r="K50" s="122" t="s">
        <v>394</v>
      </c>
      <c r="L50" s="121"/>
    </row>
    <row r="51" spans="1:12" ht="16.5" customHeight="1">
      <c r="A51" s="38"/>
      <c r="B51" s="39"/>
      <c r="C51" s="39"/>
      <c r="D51" s="40"/>
      <c r="E51" s="41" t="s">
        <v>58</v>
      </c>
      <c r="F51" s="42" t="s">
        <v>59</v>
      </c>
      <c r="G51" s="43" t="s">
        <v>15</v>
      </c>
      <c r="H51" s="44">
        <v>1</v>
      </c>
      <c r="I51" s="45">
        <v>33.200000000000003</v>
      </c>
      <c r="J51" s="45">
        <v>28.7</v>
      </c>
      <c r="K51" s="45">
        <v>16.100000000000001</v>
      </c>
      <c r="L51" s="121"/>
    </row>
    <row r="52" spans="1:12" ht="16.5" customHeight="1">
      <c r="A52" s="38"/>
      <c r="B52" s="39"/>
      <c r="C52" s="39"/>
      <c r="E52" s="41" t="s">
        <v>60</v>
      </c>
      <c r="F52" s="50" t="s">
        <v>328</v>
      </c>
      <c r="G52" s="48" t="s">
        <v>15</v>
      </c>
      <c r="H52" s="44">
        <v>1</v>
      </c>
      <c r="I52" s="45">
        <v>5.3</v>
      </c>
      <c r="J52" s="45">
        <v>7.1</v>
      </c>
      <c r="K52" s="45">
        <v>1.8</v>
      </c>
      <c r="L52" s="121"/>
    </row>
    <row r="53" spans="1:12" s="32" customFormat="1" ht="16.5" customHeight="1">
      <c r="A53" s="51"/>
      <c r="C53" s="53" t="s">
        <v>329</v>
      </c>
      <c r="D53" s="61"/>
      <c r="E53" s="37"/>
      <c r="F53" s="55"/>
      <c r="G53" s="62"/>
      <c r="H53" s="57"/>
      <c r="I53" s="31">
        <f>SUM(I54:I77)</f>
        <v>706.80000000000007</v>
      </c>
      <c r="J53" s="31">
        <f>SUM(J54:J77)</f>
        <v>522.59999999999991</v>
      </c>
      <c r="K53" s="31">
        <f>SUM(K54:K77)</f>
        <v>170.5</v>
      </c>
      <c r="L53" s="121"/>
    </row>
    <row r="54" spans="1:12" ht="16.5" customHeight="1">
      <c r="A54" s="38"/>
      <c r="B54" s="39"/>
      <c r="C54" s="39"/>
      <c r="D54" s="40"/>
      <c r="E54" s="41" t="s">
        <v>61</v>
      </c>
      <c r="F54" s="42" t="s">
        <v>54</v>
      </c>
      <c r="G54" s="43" t="s">
        <v>45</v>
      </c>
      <c r="H54" s="44">
        <v>1</v>
      </c>
      <c r="I54" s="45">
        <v>4.2</v>
      </c>
      <c r="J54" s="45">
        <v>5.0999999999999996</v>
      </c>
      <c r="K54" s="45">
        <v>124.1</v>
      </c>
      <c r="L54" s="121"/>
    </row>
    <row r="55" spans="1:12" ht="16.5" customHeight="1">
      <c r="A55" s="38"/>
      <c r="B55" s="39"/>
      <c r="C55" s="39"/>
      <c r="D55" s="40"/>
      <c r="E55" s="41" t="s">
        <v>62</v>
      </c>
      <c r="F55" s="42" t="s">
        <v>330</v>
      </c>
      <c r="G55" s="43" t="s">
        <v>45</v>
      </c>
      <c r="H55" s="44">
        <v>1</v>
      </c>
      <c r="I55" s="45">
        <v>17</v>
      </c>
      <c r="J55" s="45">
        <v>15.7</v>
      </c>
      <c r="K55" s="122" t="s">
        <v>394</v>
      </c>
      <c r="L55" s="121"/>
    </row>
    <row r="56" spans="1:12" ht="16.5" customHeight="1">
      <c r="A56" s="38"/>
      <c r="B56" s="39"/>
      <c r="C56" s="39"/>
      <c r="D56" s="40"/>
      <c r="E56" s="41" t="s">
        <v>63</v>
      </c>
      <c r="F56" s="50" t="s">
        <v>328</v>
      </c>
      <c r="G56" s="43" t="s">
        <v>45</v>
      </c>
      <c r="H56" s="44">
        <v>1</v>
      </c>
      <c r="I56" s="45">
        <v>125.8</v>
      </c>
      <c r="J56" s="45">
        <v>78.3</v>
      </c>
      <c r="K56" s="122" t="s">
        <v>394</v>
      </c>
      <c r="L56" s="121"/>
    </row>
    <row r="57" spans="1:12" ht="16.5" customHeight="1">
      <c r="A57" s="38"/>
      <c r="B57" s="39"/>
      <c r="C57" s="39"/>
      <c r="D57" s="40"/>
      <c r="E57" s="41" t="s">
        <v>64</v>
      </c>
      <c r="F57" s="50" t="s">
        <v>328</v>
      </c>
      <c r="G57" s="43" t="s">
        <v>45</v>
      </c>
      <c r="H57" s="44">
        <v>1</v>
      </c>
      <c r="I57" s="45">
        <v>30.4</v>
      </c>
      <c r="J57" s="45">
        <v>29.9</v>
      </c>
      <c r="K57" s="122" t="s">
        <v>394</v>
      </c>
      <c r="L57" s="121"/>
    </row>
    <row r="58" spans="1:12" ht="16.5" customHeight="1">
      <c r="A58" s="38"/>
      <c r="B58" s="39"/>
      <c r="C58" s="39"/>
      <c r="D58" s="40"/>
      <c r="E58" s="41" t="s">
        <v>65</v>
      </c>
      <c r="F58" s="50" t="s">
        <v>328</v>
      </c>
      <c r="G58" s="43" t="s">
        <v>45</v>
      </c>
      <c r="H58" s="44">
        <v>1</v>
      </c>
      <c r="I58" s="45">
        <v>20.7</v>
      </c>
      <c r="J58" s="45">
        <v>17.7</v>
      </c>
      <c r="K58" s="122" t="s">
        <v>394</v>
      </c>
      <c r="L58" s="121"/>
    </row>
    <row r="59" spans="1:12" ht="16.5" customHeight="1">
      <c r="A59" s="38"/>
      <c r="B59" s="39"/>
      <c r="C59" s="39"/>
      <c r="D59" s="40"/>
      <c r="E59" s="41" t="s">
        <v>66</v>
      </c>
      <c r="F59" s="50" t="s">
        <v>328</v>
      </c>
      <c r="G59" s="43" t="s">
        <v>45</v>
      </c>
      <c r="H59" s="44">
        <v>1</v>
      </c>
      <c r="I59" s="45">
        <v>22</v>
      </c>
      <c r="J59" s="45">
        <v>19.100000000000001</v>
      </c>
      <c r="K59" s="45">
        <v>7.8</v>
      </c>
      <c r="L59" s="121"/>
    </row>
    <row r="60" spans="1:12" ht="16.5" customHeight="1">
      <c r="A60" s="38"/>
      <c r="B60" s="39"/>
      <c r="C60" s="39"/>
      <c r="D60" s="40"/>
      <c r="E60" s="41" t="s">
        <v>67</v>
      </c>
      <c r="F60" s="42" t="s">
        <v>54</v>
      </c>
      <c r="G60" s="43" t="s">
        <v>10</v>
      </c>
      <c r="H60" s="44">
        <v>1</v>
      </c>
      <c r="I60" s="45">
        <v>16.3</v>
      </c>
      <c r="J60" s="45">
        <v>12.4</v>
      </c>
      <c r="K60" s="45">
        <v>35.299999999999997</v>
      </c>
      <c r="L60" s="121"/>
    </row>
    <row r="61" spans="1:12" ht="16.5" customHeight="1">
      <c r="A61" s="38"/>
      <c r="B61" s="39"/>
      <c r="C61" s="39"/>
      <c r="D61" s="40"/>
      <c r="E61" s="41" t="s">
        <v>68</v>
      </c>
      <c r="F61" s="50" t="s">
        <v>328</v>
      </c>
      <c r="G61" s="43" t="s">
        <v>45</v>
      </c>
      <c r="H61" s="44">
        <v>1</v>
      </c>
      <c r="I61" s="45">
        <v>2</v>
      </c>
      <c r="J61" s="45">
        <v>2.2000000000000002</v>
      </c>
      <c r="K61" s="122" t="s">
        <v>394</v>
      </c>
      <c r="L61" s="121"/>
    </row>
    <row r="62" spans="1:12" ht="16.5" customHeight="1">
      <c r="A62" s="38"/>
      <c r="B62" s="39"/>
      <c r="C62" s="39"/>
      <c r="D62" s="40"/>
      <c r="E62" s="41" t="s">
        <v>397</v>
      </c>
      <c r="F62" s="50" t="s">
        <v>328</v>
      </c>
      <c r="G62" s="43" t="s">
        <v>45</v>
      </c>
      <c r="H62" s="44">
        <v>1</v>
      </c>
      <c r="I62" s="45">
        <v>27.6</v>
      </c>
      <c r="J62" s="45">
        <v>30.6</v>
      </c>
      <c r="K62" s="122" t="s">
        <v>394</v>
      </c>
      <c r="L62" s="121"/>
    </row>
    <row r="63" spans="1:12" ht="16.5" customHeight="1">
      <c r="A63" s="38"/>
      <c r="B63" s="39"/>
      <c r="C63" s="39"/>
      <c r="E63" s="41" t="s">
        <v>69</v>
      </c>
      <c r="F63" s="63" t="s">
        <v>70</v>
      </c>
      <c r="G63" s="48" t="s">
        <v>45</v>
      </c>
      <c r="H63" s="44">
        <v>1</v>
      </c>
      <c r="I63" s="45">
        <v>0.9</v>
      </c>
      <c r="J63" s="45">
        <v>0.6</v>
      </c>
      <c r="K63" s="122" t="s">
        <v>394</v>
      </c>
      <c r="L63" s="121"/>
    </row>
    <row r="64" spans="1:12" ht="16.5" customHeight="1">
      <c r="A64" s="38"/>
      <c r="B64" s="39"/>
      <c r="C64" s="39"/>
      <c r="D64" s="40"/>
      <c r="E64" s="41" t="s">
        <v>71</v>
      </c>
      <c r="F64" s="42" t="s">
        <v>54</v>
      </c>
      <c r="G64" s="43" t="s">
        <v>45</v>
      </c>
      <c r="H64" s="44">
        <v>1</v>
      </c>
      <c r="I64" s="45">
        <v>28.6</v>
      </c>
      <c r="J64" s="45">
        <v>17.399999999999999</v>
      </c>
      <c r="K64" s="122" t="s">
        <v>394</v>
      </c>
      <c r="L64" s="121"/>
    </row>
    <row r="65" spans="1:12" ht="16.5" customHeight="1">
      <c r="A65" s="38"/>
      <c r="B65" s="39"/>
      <c r="C65" s="39"/>
      <c r="D65" s="40"/>
      <c r="E65" s="64" t="s">
        <v>72</v>
      </c>
      <c r="F65" s="50" t="s">
        <v>328</v>
      </c>
      <c r="G65" s="43" t="s">
        <v>10</v>
      </c>
      <c r="H65" s="44">
        <v>1</v>
      </c>
      <c r="I65" s="45">
        <v>2.6</v>
      </c>
      <c r="J65" s="45">
        <v>1.5</v>
      </c>
      <c r="K65" s="122" t="s">
        <v>394</v>
      </c>
      <c r="L65" s="121"/>
    </row>
    <row r="66" spans="1:12" ht="16.5" customHeight="1">
      <c r="A66" s="38"/>
      <c r="B66" s="39"/>
      <c r="C66" s="39"/>
      <c r="D66" s="40"/>
      <c r="E66" s="41" t="s">
        <v>73</v>
      </c>
      <c r="F66" s="42" t="s">
        <v>54</v>
      </c>
      <c r="G66" s="43" t="s">
        <v>45</v>
      </c>
      <c r="H66" s="44">
        <v>1</v>
      </c>
      <c r="I66" s="45">
        <v>5</v>
      </c>
      <c r="J66" s="45">
        <v>3.1</v>
      </c>
      <c r="K66" s="45">
        <v>3.3</v>
      </c>
      <c r="L66" s="121"/>
    </row>
    <row r="67" spans="1:12" ht="16.5" customHeight="1">
      <c r="A67" s="38"/>
      <c r="B67" s="39"/>
      <c r="C67" s="39"/>
      <c r="D67" s="40"/>
      <c r="E67" s="41" t="s">
        <v>74</v>
      </c>
      <c r="F67" s="50" t="s">
        <v>328</v>
      </c>
      <c r="G67" s="43" t="s">
        <v>45</v>
      </c>
      <c r="H67" s="44">
        <v>1</v>
      </c>
      <c r="I67" s="45">
        <v>3.2</v>
      </c>
      <c r="J67" s="45">
        <v>2</v>
      </c>
      <c r="K67" s="122" t="s">
        <v>394</v>
      </c>
      <c r="L67" s="121"/>
    </row>
    <row r="68" spans="1:12" ht="16.5" customHeight="1">
      <c r="A68" s="38"/>
      <c r="B68" s="39"/>
      <c r="C68" s="39"/>
      <c r="E68" s="41" t="s">
        <v>75</v>
      </c>
      <c r="F68" s="50" t="s">
        <v>331</v>
      </c>
      <c r="G68" s="48" t="s">
        <v>10</v>
      </c>
      <c r="H68" s="44">
        <v>1</v>
      </c>
      <c r="I68" s="45">
        <v>1.7</v>
      </c>
      <c r="J68" s="45">
        <v>1.1000000000000001</v>
      </c>
      <c r="K68" s="122" t="s">
        <v>394</v>
      </c>
      <c r="L68" s="121"/>
    </row>
    <row r="69" spans="1:12" ht="16.5" customHeight="1">
      <c r="A69" s="38"/>
      <c r="B69" s="39"/>
      <c r="C69" s="39"/>
      <c r="D69" s="40"/>
      <c r="E69" s="41" t="s">
        <v>76</v>
      </c>
      <c r="F69" s="50" t="s">
        <v>328</v>
      </c>
      <c r="G69" s="43" t="s">
        <v>45</v>
      </c>
      <c r="H69" s="44">
        <v>1</v>
      </c>
      <c r="I69" s="45">
        <v>19.2</v>
      </c>
      <c r="J69" s="45">
        <v>14.6</v>
      </c>
      <c r="K69" s="122" t="s">
        <v>394</v>
      </c>
      <c r="L69" s="121"/>
    </row>
    <row r="70" spans="1:12" ht="16.5" customHeight="1">
      <c r="A70" s="38"/>
      <c r="B70" s="39"/>
      <c r="C70" s="39"/>
      <c r="E70" s="41" t="s">
        <v>77</v>
      </c>
      <c r="F70" s="50" t="s">
        <v>328</v>
      </c>
      <c r="G70" s="48" t="s">
        <v>45</v>
      </c>
      <c r="H70" s="44">
        <v>1</v>
      </c>
      <c r="I70" s="45">
        <v>5.2</v>
      </c>
      <c r="J70" s="45">
        <v>4</v>
      </c>
      <c r="K70" s="122" t="s">
        <v>394</v>
      </c>
      <c r="L70" s="121"/>
    </row>
    <row r="71" spans="1:12" ht="16.5" customHeight="1">
      <c r="A71" s="38"/>
      <c r="B71" s="39"/>
      <c r="C71" s="39"/>
      <c r="D71" s="40"/>
      <c r="E71" s="41" t="s">
        <v>78</v>
      </c>
      <c r="F71" s="50" t="s">
        <v>328</v>
      </c>
      <c r="G71" s="43" t="s">
        <v>45</v>
      </c>
      <c r="H71" s="44">
        <v>1</v>
      </c>
      <c r="I71" s="45">
        <v>46.5</v>
      </c>
      <c r="J71" s="45">
        <v>35.299999999999997</v>
      </c>
      <c r="K71" s="122" t="s">
        <v>394</v>
      </c>
      <c r="L71" s="121"/>
    </row>
    <row r="72" spans="1:12" ht="16.5" customHeight="1">
      <c r="A72" s="38"/>
      <c r="B72" s="39"/>
      <c r="C72" s="39"/>
      <c r="D72" s="40"/>
      <c r="E72" s="49" t="s">
        <v>79</v>
      </c>
      <c r="F72" s="42" t="s">
        <v>330</v>
      </c>
      <c r="G72" s="48" t="s">
        <v>45</v>
      </c>
      <c r="H72" s="44">
        <v>1</v>
      </c>
      <c r="I72" s="45">
        <v>17.3</v>
      </c>
      <c r="J72" s="45">
        <v>9.5</v>
      </c>
      <c r="K72" s="122" t="s">
        <v>394</v>
      </c>
      <c r="L72" s="121"/>
    </row>
    <row r="73" spans="1:12" ht="16.5" customHeight="1">
      <c r="A73" s="38"/>
      <c r="B73" s="39"/>
      <c r="C73" s="39"/>
      <c r="D73" s="40"/>
      <c r="E73" s="49" t="s">
        <v>80</v>
      </c>
      <c r="F73" s="42" t="s">
        <v>81</v>
      </c>
      <c r="G73" s="43" t="s">
        <v>45</v>
      </c>
      <c r="H73" s="44">
        <v>1</v>
      </c>
      <c r="I73" s="45">
        <v>50.1</v>
      </c>
      <c r="J73" s="45">
        <v>45</v>
      </c>
      <c r="K73" s="122" t="s">
        <v>394</v>
      </c>
      <c r="L73" s="121"/>
    </row>
    <row r="74" spans="1:12" ht="16.5" customHeight="1">
      <c r="A74" s="38"/>
      <c r="B74" s="39"/>
      <c r="C74" s="39"/>
      <c r="E74" s="41" t="s">
        <v>82</v>
      </c>
      <c r="F74" s="63" t="s">
        <v>331</v>
      </c>
      <c r="G74" s="48" t="s">
        <v>45</v>
      </c>
      <c r="H74" s="44">
        <v>1</v>
      </c>
      <c r="I74" s="45">
        <v>6.5</v>
      </c>
      <c r="J74" s="45">
        <v>3.5</v>
      </c>
      <c r="K74" s="122" t="s">
        <v>394</v>
      </c>
      <c r="L74" s="121"/>
    </row>
    <row r="75" spans="1:12" ht="16.5" customHeight="1">
      <c r="A75" s="38"/>
      <c r="B75" s="39"/>
      <c r="C75" s="39"/>
      <c r="E75" s="41" t="s">
        <v>83</v>
      </c>
      <c r="F75" s="50" t="s">
        <v>84</v>
      </c>
      <c r="G75" s="48" t="s">
        <v>45</v>
      </c>
      <c r="H75" s="44">
        <v>1</v>
      </c>
      <c r="I75" s="45">
        <v>3.1</v>
      </c>
      <c r="J75" s="45">
        <v>1.9</v>
      </c>
      <c r="K75" s="122" t="s">
        <v>394</v>
      </c>
      <c r="L75" s="121"/>
    </row>
    <row r="76" spans="1:12" ht="16.5" customHeight="1">
      <c r="A76" s="38"/>
      <c r="B76" s="39"/>
      <c r="C76" s="39"/>
      <c r="E76" s="41" t="s">
        <v>85</v>
      </c>
      <c r="F76" s="50" t="s">
        <v>84</v>
      </c>
      <c r="G76" s="48" t="s">
        <v>45</v>
      </c>
      <c r="H76" s="44">
        <v>1</v>
      </c>
      <c r="I76" s="45">
        <v>3.3</v>
      </c>
      <c r="J76" s="45">
        <v>2</v>
      </c>
      <c r="K76" s="122" t="s">
        <v>394</v>
      </c>
      <c r="L76" s="121"/>
    </row>
    <row r="77" spans="1:12" ht="16.5" customHeight="1">
      <c r="A77" s="38"/>
      <c r="B77" s="39"/>
      <c r="C77" s="39"/>
      <c r="E77" s="41" t="s">
        <v>86</v>
      </c>
      <c r="F77" s="63" t="s">
        <v>87</v>
      </c>
      <c r="G77" s="48" t="s">
        <v>45</v>
      </c>
      <c r="H77" s="44">
        <v>1</v>
      </c>
      <c r="I77" s="45">
        <v>247.6</v>
      </c>
      <c r="J77" s="45">
        <v>170.1</v>
      </c>
      <c r="K77" s="122" t="s">
        <v>394</v>
      </c>
      <c r="L77" s="121"/>
    </row>
    <row r="78" spans="1:12" s="32" customFormat="1" ht="16.5" customHeight="1">
      <c r="A78" s="51"/>
      <c r="B78" s="52"/>
      <c r="C78" s="53" t="s">
        <v>332</v>
      </c>
      <c r="D78" s="61"/>
      <c r="E78" s="37"/>
      <c r="F78" s="65"/>
      <c r="G78" s="62"/>
      <c r="H78" s="57"/>
      <c r="I78" s="31">
        <f>SUM(I79:I80)</f>
        <v>146</v>
      </c>
      <c r="J78" s="31">
        <f>SUM(J79:J80)</f>
        <v>160.30000000000001</v>
      </c>
      <c r="K78" s="31">
        <f>SUM(K79:K80)</f>
        <v>103.8</v>
      </c>
      <c r="L78" s="121"/>
    </row>
    <row r="79" spans="1:12" ht="16.5" customHeight="1">
      <c r="A79" s="38"/>
      <c r="B79" s="39"/>
      <c r="C79" s="39"/>
      <c r="D79" s="40"/>
      <c r="E79" s="41" t="s">
        <v>88</v>
      </c>
      <c r="F79" s="42" t="s">
        <v>54</v>
      </c>
      <c r="G79" s="43" t="s">
        <v>55</v>
      </c>
      <c r="H79" s="44">
        <v>1</v>
      </c>
      <c r="I79" s="45">
        <v>72.599999999999994</v>
      </c>
      <c r="J79" s="45">
        <v>70.400000000000006</v>
      </c>
      <c r="K79" s="45">
        <v>103.8</v>
      </c>
      <c r="L79" s="121"/>
    </row>
    <row r="80" spans="1:12" ht="16.5" customHeight="1">
      <c r="A80" s="38"/>
      <c r="B80" s="39"/>
      <c r="C80" s="39"/>
      <c r="D80" s="40"/>
      <c r="E80" s="41" t="s">
        <v>89</v>
      </c>
      <c r="F80" s="42" t="s">
        <v>81</v>
      </c>
      <c r="G80" s="43" t="s">
        <v>45</v>
      </c>
      <c r="H80" s="44">
        <v>1</v>
      </c>
      <c r="I80" s="45">
        <v>73.400000000000006</v>
      </c>
      <c r="J80" s="45">
        <v>89.9</v>
      </c>
      <c r="K80" s="122" t="s">
        <v>394</v>
      </c>
      <c r="L80" s="121"/>
    </row>
    <row r="81" spans="1:12" s="32" customFormat="1" ht="16.5" customHeight="1">
      <c r="A81" s="51"/>
      <c r="B81" s="52"/>
      <c r="C81" s="53" t="s">
        <v>333</v>
      </c>
      <c r="D81" s="54"/>
      <c r="E81" s="37"/>
      <c r="F81" s="59"/>
      <c r="G81" s="56"/>
      <c r="H81" s="57"/>
      <c r="I81" s="31">
        <f>SUM(I82:I86)</f>
        <v>435.4</v>
      </c>
      <c r="J81" s="31">
        <f>SUM(J82:J86)</f>
        <v>421.69999999999993</v>
      </c>
      <c r="K81" s="31">
        <f>SUM(K82:K86)</f>
        <v>113.2</v>
      </c>
      <c r="L81" s="121"/>
    </row>
    <row r="82" spans="1:12" ht="16.5" customHeight="1">
      <c r="A82" s="38"/>
      <c r="B82" s="39"/>
      <c r="C82" s="39"/>
      <c r="E82" s="41" t="s">
        <v>90</v>
      </c>
      <c r="F82" s="42" t="s">
        <v>91</v>
      </c>
      <c r="G82" s="48" t="s">
        <v>10</v>
      </c>
      <c r="H82" s="44">
        <v>1</v>
      </c>
      <c r="I82" s="45">
        <v>2</v>
      </c>
      <c r="J82" s="45">
        <v>1.6</v>
      </c>
      <c r="K82" s="122" t="s">
        <v>394</v>
      </c>
      <c r="L82" s="121"/>
    </row>
    <row r="83" spans="1:12" ht="16.5" customHeight="1">
      <c r="A83" s="38"/>
      <c r="B83" s="39"/>
      <c r="C83" s="39"/>
      <c r="E83" s="41" t="s">
        <v>92</v>
      </c>
      <c r="F83" s="42" t="s">
        <v>93</v>
      </c>
      <c r="G83" s="43" t="s">
        <v>10</v>
      </c>
      <c r="H83" s="44">
        <v>1</v>
      </c>
      <c r="I83" s="45">
        <v>130.4</v>
      </c>
      <c r="J83" s="45">
        <v>107.3</v>
      </c>
      <c r="K83" s="122" t="s">
        <v>394</v>
      </c>
      <c r="L83" s="121"/>
    </row>
    <row r="84" spans="1:12" ht="16.5" customHeight="1">
      <c r="A84" s="38"/>
      <c r="B84" s="39"/>
      <c r="C84" s="39"/>
      <c r="E84" s="49" t="s">
        <v>94</v>
      </c>
      <c r="F84" s="42" t="s">
        <v>334</v>
      </c>
      <c r="G84" s="43" t="s">
        <v>10</v>
      </c>
      <c r="H84" s="44">
        <v>1</v>
      </c>
      <c r="I84" s="45">
        <v>116.2</v>
      </c>
      <c r="J84" s="45">
        <v>82.7</v>
      </c>
      <c r="K84" s="122" t="s">
        <v>394</v>
      </c>
      <c r="L84" s="121"/>
    </row>
    <row r="85" spans="1:12" ht="16.5" customHeight="1">
      <c r="A85" s="38"/>
      <c r="B85" s="39"/>
      <c r="C85" s="39"/>
      <c r="E85" s="41" t="s">
        <v>95</v>
      </c>
      <c r="F85" s="42" t="s">
        <v>334</v>
      </c>
      <c r="G85" s="43" t="s">
        <v>10</v>
      </c>
      <c r="H85" s="44">
        <v>1</v>
      </c>
      <c r="I85" s="45">
        <v>110.4</v>
      </c>
      <c r="J85" s="45">
        <v>147.19999999999999</v>
      </c>
      <c r="K85" s="122" t="s">
        <v>394</v>
      </c>
      <c r="L85" s="121"/>
    </row>
    <row r="86" spans="1:12" ht="16.5" customHeight="1">
      <c r="A86" s="38"/>
      <c r="B86" s="39"/>
      <c r="C86" s="39"/>
      <c r="E86" s="66" t="s">
        <v>96</v>
      </c>
      <c r="F86" s="50" t="s">
        <v>59</v>
      </c>
      <c r="G86" s="48" t="s">
        <v>10</v>
      </c>
      <c r="H86" s="44">
        <v>1</v>
      </c>
      <c r="I86" s="45">
        <v>76.400000000000006</v>
      </c>
      <c r="J86" s="45">
        <v>82.9</v>
      </c>
      <c r="K86" s="45">
        <v>113.2</v>
      </c>
      <c r="L86" s="121"/>
    </row>
    <row r="87" spans="1:12" s="32" customFormat="1" ht="16.5" customHeight="1">
      <c r="A87" s="51"/>
      <c r="B87" s="52"/>
      <c r="C87" s="34" t="s">
        <v>335</v>
      </c>
      <c r="D87" s="61"/>
      <c r="E87" s="67"/>
      <c r="F87" s="55"/>
      <c r="G87" s="62"/>
      <c r="H87" s="57"/>
      <c r="I87" s="31">
        <f>SUM(I88,I90:I99)</f>
        <v>708.4</v>
      </c>
      <c r="J87" s="31">
        <f>SUM(J88,J90:J99)</f>
        <v>1094.0999999999997</v>
      </c>
      <c r="K87" s="31">
        <f>SUM(K88,K90:K99)</f>
        <v>502.20000000000005</v>
      </c>
      <c r="L87" s="121"/>
    </row>
    <row r="88" spans="1:12" ht="16.5" customHeight="1">
      <c r="A88" s="38"/>
      <c r="B88" s="39"/>
      <c r="C88" s="39"/>
      <c r="D88" s="40"/>
      <c r="E88" s="41" t="s">
        <v>97</v>
      </c>
      <c r="F88" s="42" t="s">
        <v>54</v>
      </c>
      <c r="G88" s="43" t="s">
        <v>10</v>
      </c>
      <c r="H88" s="44">
        <v>1</v>
      </c>
      <c r="I88" s="45">
        <v>28</v>
      </c>
      <c r="J88" s="45">
        <v>30.4</v>
      </c>
      <c r="K88" s="122" t="s">
        <v>394</v>
      </c>
      <c r="L88" s="121"/>
    </row>
    <row r="89" spans="1:12" ht="16.5" customHeight="1">
      <c r="A89" s="38"/>
      <c r="B89" s="39"/>
      <c r="C89" s="39"/>
      <c r="D89" s="40"/>
      <c r="E89" s="41" t="s">
        <v>98</v>
      </c>
      <c r="F89" s="42" t="s">
        <v>54</v>
      </c>
      <c r="G89" s="43"/>
      <c r="H89" s="44"/>
      <c r="I89" s="45">
        <v>304</v>
      </c>
      <c r="J89" s="45">
        <v>656.7</v>
      </c>
      <c r="K89" s="45">
        <v>502.2</v>
      </c>
      <c r="L89" s="121"/>
    </row>
    <row r="90" spans="1:12" ht="16.5" customHeight="1">
      <c r="A90" s="38"/>
      <c r="B90" s="39"/>
      <c r="C90" s="39"/>
      <c r="D90" s="40"/>
      <c r="E90" s="41" t="s">
        <v>99</v>
      </c>
      <c r="F90" s="42" t="s">
        <v>54</v>
      </c>
      <c r="G90" s="48" t="s">
        <v>45</v>
      </c>
      <c r="H90" s="44">
        <v>0.4</v>
      </c>
      <c r="I90" s="45">
        <v>121.6</v>
      </c>
      <c r="J90" s="45">
        <v>262.7</v>
      </c>
      <c r="K90" s="45">
        <v>200.9</v>
      </c>
      <c r="L90" s="121"/>
    </row>
    <row r="91" spans="1:12" ht="16.5" customHeight="1">
      <c r="A91" s="123"/>
      <c r="B91" s="124"/>
      <c r="C91" s="124"/>
      <c r="D91" s="125"/>
      <c r="E91" s="126" t="s">
        <v>100</v>
      </c>
      <c r="F91" s="127" t="s">
        <v>54</v>
      </c>
      <c r="G91" s="128" t="s">
        <v>55</v>
      </c>
      <c r="H91" s="129">
        <v>0.6</v>
      </c>
      <c r="I91" s="130">
        <v>182.4</v>
      </c>
      <c r="J91" s="130">
        <v>394</v>
      </c>
      <c r="K91" s="130">
        <v>301.3</v>
      </c>
      <c r="L91" s="121"/>
    </row>
    <row r="92" spans="1:12" ht="16.5" customHeight="1">
      <c r="A92" s="38"/>
      <c r="B92" s="39"/>
      <c r="C92" s="39"/>
      <c r="D92" s="40"/>
      <c r="E92" s="41" t="s">
        <v>101</v>
      </c>
      <c r="F92" s="42" t="s">
        <v>54</v>
      </c>
      <c r="G92" s="43" t="s">
        <v>10</v>
      </c>
      <c r="H92" s="44">
        <v>1</v>
      </c>
      <c r="I92" s="45">
        <v>3.9</v>
      </c>
      <c r="J92" s="45">
        <v>5.9</v>
      </c>
      <c r="K92" s="122" t="s">
        <v>394</v>
      </c>
      <c r="L92" s="121"/>
    </row>
    <row r="93" spans="1:12" ht="16.5" customHeight="1">
      <c r="A93" s="38"/>
      <c r="B93" s="39"/>
      <c r="C93" s="39"/>
      <c r="E93" s="41" t="s">
        <v>102</v>
      </c>
      <c r="F93" s="63" t="s">
        <v>331</v>
      </c>
      <c r="G93" s="48" t="s">
        <v>10</v>
      </c>
      <c r="H93" s="44">
        <v>1</v>
      </c>
      <c r="I93" s="45">
        <v>18.399999999999999</v>
      </c>
      <c r="J93" s="45">
        <v>20.399999999999999</v>
      </c>
      <c r="K93" s="122" t="s">
        <v>394</v>
      </c>
      <c r="L93" s="121"/>
    </row>
    <row r="94" spans="1:12" ht="16.5" customHeight="1">
      <c r="A94" s="38"/>
      <c r="B94" s="39"/>
      <c r="C94" s="39"/>
      <c r="D94" s="40"/>
      <c r="E94" s="49" t="s">
        <v>103</v>
      </c>
      <c r="F94" s="42" t="s">
        <v>336</v>
      </c>
      <c r="G94" s="43" t="s">
        <v>10</v>
      </c>
      <c r="H94" s="44">
        <v>1</v>
      </c>
      <c r="I94" s="45">
        <v>157</v>
      </c>
      <c r="J94" s="45">
        <v>174.5</v>
      </c>
      <c r="K94" s="122" t="s">
        <v>394</v>
      </c>
      <c r="L94" s="121"/>
    </row>
    <row r="95" spans="1:12" ht="16.5" customHeight="1">
      <c r="A95" s="38"/>
      <c r="B95" s="39"/>
      <c r="C95" s="39"/>
      <c r="E95" s="41" t="s">
        <v>104</v>
      </c>
      <c r="F95" s="63" t="s">
        <v>331</v>
      </c>
      <c r="G95" s="48" t="s">
        <v>10</v>
      </c>
      <c r="H95" s="44">
        <v>1</v>
      </c>
      <c r="I95" s="45">
        <v>4.5999999999999996</v>
      </c>
      <c r="J95" s="45">
        <v>5.0999999999999996</v>
      </c>
      <c r="K95" s="122" t="s">
        <v>394</v>
      </c>
      <c r="L95" s="121"/>
    </row>
    <row r="96" spans="1:12" ht="16.5" customHeight="1">
      <c r="A96" s="38"/>
      <c r="B96" s="39"/>
      <c r="C96" s="39"/>
      <c r="D96" s="40"/>
      <c r="E96" s="49" t="s">
        <v>105</v>
      </c>
      <c r="F96" s="42" t="s">
        <v>337</v>
      </c>
      <c r="G96" s="43" t="s">
        <v>10</v>
      </c>
      <c r="H96" s="44">
        <v>1</v>
      </c>
      <c r="I96" s="45">
        <v>58.1</v>
      </c>
      <c r="J96" s="45">
        <v>64.599999999999994</v>
      </c>
      <c r="K96" s="122" t="s">
        <v>394</v>
      </c>
      <c r="L96" s="121"/>
    </row>
    <row r="97" spans="1:12" ht="16.5" customHeight="1">
      <c r="A97" s="38"/>
      <c r="B97" s="39"/>
      <c r="C97" s="39"/>
      <c r="D97" s="40"/>
      <c r="E97" s="49" t="s">
        <v>106</v>
      </c>
      <c r="F97" s="68" t="s">
        <v>338</v>
      </c>
      <c r="G97" s="43" t="s">
        <v>10</v>
      </c>
      <c r="H97" s="44">
        <v>1</v>
      </c>
      <c r="I97" s="45">
        <v>53.3</v>
      </c>
      <c r="J97" s="45">
        <v>47.8</v>
      </c>
      <c r="K97" s="122" t="s">
        <v>394</v>
      </c>
      <c r="L97" s="121"/>
    </row>
    <row r="98" spans="1:12" ht="16.5" customHeight="1">
      <c r="A98" s="38"/>
      <c r="B98" s="39"/>
      <c r="C98" s="39"/>
      <c r="D98" s="40"/>
      <c r="E98" s="66" t="s">
        <v>107</v>
      </c>
      <c r="F98" s="42" t="s">
        <v>9</v>
      </c>
      <c r="G98" s="43" t="s">
        <v>45</v>
      </c>
      <c r="H98" s="44">
        <v>1</v>
      </c>
      <c r="I98" s="45">
        <v>23.5</v>
      </c>
      <c r="J98" s="45">
        <v>24.6</v>
      </c>
      <c r="K98" s="122" t="s">
        <v>394</v>
      </c>
      <c r="L98" s="121"/>
    </row>
    <row r="99" spans="1:12" ht="16.5" customHeight="1">
      <c r="A99" s="38"/>
      <c r="B99" s="39"/>
      <c r="C99" s="39"/>
      <c r="D99" s="40"/>
      <c r="E99" s="66" t="s">
        <v>108</v>
      </c>
      <c r="F99" s="42" t="s">
        <v>339</v>
      </c>
      <c r="G99" s="43" t="s">
        <v>45</v>
      </c>
      <c r="H99" s="44">
        <v>1</v>
      </c>
      <c r="I99" s="45">
        <v>57.6</v>
      </c>
      <c r="J99" s="45">
        <v>64.099999999999994</v>
      </c>
      <c r="K99" s="122" t="s">
        <v>394</v>
      </c>
      <c r="L99" s="121"/>
    </row>
    <row r="100" spans="1:12" s="32" customFormat="1" ht="16.5" customHeight="1">
      <c r="A100" s="51"/>
      <c r="B100" s="52"/>
      <c r="C100" s="34" t="s">
        <v>340</v>
      </c>
      <c r="D100" s="54"/>
      <c r="E100" s="37"/>
      <c r="F100" s="59"/>
      <c r="G100" s="56"/>
      <c r="H100" s="57"/>
      <c r="I100" s="31">
        <f>SUM(I101:I105,I107:I119)</f>
        <v>685.69999999999993</v>
      </c>
      <c r="J100" s="31">
        <f>SUM(J101:J105,J107:J119)</f>
        <v>478.90000000000003</v>
      </c>
      <c r="K100" s="31">
        <f>SUM(K101:K105,K107:K119)</f>
        <v>519.59999999999991</v>
      </c>
      <c r="L100" s="121"/>
    </row>
    <row r="101" spans="1:12" ht="16.5" customHeight="1">
      <c r="A101" s="38"/>
      <c r="B101" s="39"/>
      <c r="C101" s="39"/>
      <c r="D101" s="40"/>
      <c r="E101" s="41" t="s">
        <v>109</v>
      </c>
      <c r="F101" s="42" t="s">
        <v>341</v>
      </c>
      <c r="G101" s="43" t="s">
        <v>110</v>
      </c>
      <c r="H101" s="44">
        <v>1</v>
      </c>
      <c r="I101" s="45">
        <v>5.5</v>
      </c>
      <c r="J101" s="45">
        <v>8</v>
      </c>
      <c r="K101" s="45">
        <v>15.3</v>
      </c>
      <c r="L101" s="121"/>
    </row>
    <row r="102" spans="1:12" ht="16.5" customHeight="1">
      <c r="A102" s="38"/>
      <c r="B102" s="39"/>
      <c r="C102" s="39"/>
      <c r="D102" s="40"/>
      <c r="E102" s="49" t="s">
        <v>111</v>
      </c>
      <c r="F102" s="42" t="s">
        <v>93</v>
      </c>
      <c r="G102" s="43" t="s">
        <v>10</v>
      </c>
      <c r="H102" s="44">
        <v>1</v>
      </c>
      <c r="I102" s="45">
        <v>89.9</v>
      </c>
      <c r="J102" s="45">
        <v>92.2</v>
      </c>
      <c r="K102" s="45">
        <v>30.8</v>
      </c>
      <c r="L102" s="121"/>
    </row>
    <row r="103" spans="1:12" ht="16.5" customHeight="1">
      <c r="A103" s="38"/>
      <c r="B103" s="39"/>
      <c r="C103" s="39"/>
      <c r="E103" s="69" t="s">
        <v>112</v>
      </c>
      <c r="F103" s="42" t="s">
        <v>9</v>
      </c>
      <c r="G103" s="43" t="s">
        <v>10</v>
      </c>
      <c r="H103" s="44">
        <v>1</v>
      </c>
      <c r="I103" s="45">
        <v>48.6</v>
      </c>
      <c r="J103" s="45">
        <v>18.8</v>
      </c>
      <c r="K103" s="45">
        <v>6.2</v>
      </c>
      <c r="L103" s="121"/>
    </row>
    <row r="104" spans="1:12" ht="16.5" customHeight="1">
      <c r="A104" s="38"/>
      <c r="B104" s="39"/>
      <c r="C104" s="39"/>
      <c r="D104" s="40"/>
      <c r="E104" s="49" t="s">
        <v>113</v>
      </c>
      <c r="F104" s="42" t="s">
        <v>342</v>
      </c>
      <c r="G104" s="43" t="s">
        <v>15</v>
      </c>
      <c r="H104" s="44">
        <v>1</v>
      </c>
      <c r="I104" s="45">
        <v>232.9</v>
      </c>
      <c r="J104" s="45">
        <v>200.4</v>
      </c>
      <c r="K104" s="45">
        <v>127.3</v>
      </c>
      <c r="L104" s="121"/>
    </row>
    <row r="105" spans="1:12" ht="16.5" customHeight="1">
      <c r="A105" s="38"/>
      <c r="B105" s="39"/>
      <c r="C105" s="39"/>
      <c r="E105" s="49" t="s">
        <v>114</v>
      </c>
      <c r="F105" s="42" t="s">
        <v>342</v>
      </c>
      <c r="G105" s="48" t="s">
        <v>15</v>
      </c>
      <c r="H105" s="44">
        <v>1</v>
      </c>
      <c r="I105" s="45">
        <v>158.19999999999999</v>
      </c>
      <c r="J105" s="45">
        <v>56.1</v>
      </c>
      <c r="K105" s="45">
        <v>55</v>
      </c>
      <c r="L105" s="121"/>
    </row>
    <row r="106" spans="1:12" ht="16.5" customHeight="1">
      <c r="A106" s="38"/>
      <c r="B106" s="39"/>
      <c r="C106" s="39"/>
      <c r="E106" s="49" t="s">
        <v>115</v>
      </c>
      <c r="F106" s="50" t="s">
        <v>116</v>
      </c>
      <c r="G106" s="48"/>
      <c r="H106" s="44"/>
      <c r="I106" s="45">
        <v>39.9</v>
      </c>
      <c r="J106" s="45">
        <v>24.1</v>
      </c>
      <c r="K106" s="45">
        <v>22.2</v>
      </c>
      <c r="L106" s="121"/>
    </row>
    <row r="107" spans="1:12" ht="16.5" customHeight="1">
      <c r="A107" s="38"/>
      <c r="B107" s="39"/>
      <c r="C107" s="39"/>
      <c r="E107" s="49" t="s">
        <v>117</v>
      </c>
      <c r="F107" s="50" t="s">
        <v>116</v>
      </c>
      <c r="G107" s="48" t="s">
        <v>15</v>
      </c>
      <c r="H107" s="44">
        <v>0.5</v>
      </c>
      <c r="I107" s="45">
        <v>13.5</v>
      </c>
      <c r="J107" s="45">
        <v>10</v>
      </c>
      <c r="K107" s="45">
        <v>13.7</v>
      </c>
      <c r="L107" s="121"/>
    </row>
    <row r="108" spans="1:12" ht="16.5" customHeight="1">
      <c r="A108" s="38"/>
      <c r="B108" s="39"/>
      <c r="C108" s="39"/>
      <c r="E108" s="49" t="s">
        <v>118</v>
      </c>
      <c r="F108" s="50" t="s">
        <v>116</v>
      </c>
      <c r="G108" s="48" t="s">
        <v>10</v>
      </c>
      <c r="H108" s="44">
        <v>0.5</v>
      </c>
      <c r="I108" s="45">
        <v>26.4</v>
      </c>
      <c r="J108" s="45">
        <v>14.1</v>
      </c>
      <c r="K108" s="45">
        <v>8.5</v>
      </c>
      <c r="L108" s="121"/>
    </row>
    <row r="109" spans="1:12" ht="16.5" customHeight="1">
      <c r="A109" s="38"/>
      <c r="B109" s="39"/>
      <c r="C109" s="39"/>
      <c r="E109" s="41" t="s">
        <v>119</v>
      </c>
      <c r="F109" s="50" t="s">
        <v>59</v>
      </c>
      <c r="G109" s="48" t="s">
        <v>15</v>
      </c>
      <c r="H109" s="44">
        <v>1</v>
      </c>
      <c r="I109" s="45">
        <v>16.2</v>
      </c>
      <c r="J109" s="45">
        <v>10.5</v>
      </c>
      <c r="K109" s="122" t="s">
        <v>394</v>
      </c>
      <c r="L109" s="121"/>
    </row>
    <row r="110" spans="1:12" ht="16.5" customHeight="1">
      <c r="A110" s="38"/>
      <c r="B110" s="39"/>
      <c r="C110" s="39"/>
      <c r="E110" s="49" t="s">
        <v>120</v>
      </c>
      <c r="F110" s="70" t="s">
        <v>341</v>
      </c>
      <c r="G110" s="48" t="s">
        <v>10</v>
      </c>
      <c r="H110" s="44">
        <v>1</v>
      </c>
      <c r="I110" s="45">
        <v>1.5</v>
      </c>
      <c r="J110" s="45">
        <v>1</v>
      </c>
      <c r="K110" s="45">
        <v>1</v>
      </c>
      <c r="L110" s="121"/>
    </row>
    <row r="111" spans="1:12" ht="16.5" customHeight="1">
      <c r="A111" s="38"/>
      <c r="B111" s="39"/>
      <c r="C111" s="39"/>
      <c r="E111" s="49" t="s">
        <v>121</v>
      </c>
      <c r="F111" s="70" t="s">
        <v>341</v>
      </c>
      <c r="G111" s="48" t="s">
        <v>10</v>
      </c>
      <c r="H111" s="44">
        <v>1</v>
      </c>
      <c r="I111" s="45">
        <v>1.1000000000000001</v>
      </c>
      <c r="J111" s="45">
        <v>0.8</v>
      </c>
      <c r="K111" s="45">
        <v>0.7</v>
      </c>
      <c r="L111" s="121"/>
    </row>
    <row r="112" spans="1:12" ht="16.5" customHeight="1">
      <c r="A112" s="38"/>
      <c r="B112" s="39"/>
      <c r="C112" s="39"/>
      <c r="D112" s="40"/>
      <c r="E112" s="41" t="s">
        <v>122</v>
      </c>
      <c r="F112" s="42" t="s">
        <v>9</v>
      </c>
      <c r="G112" s="43" t="s">
        <v>10</v>
      </c>
      <c r="H112" s="44">
        <v>1</v>
      </c>
      <c r="I112" s="45">
        <v>47.3</v>
      </c>
      <c r="J112" s="45">
        <v>28.9</v>
      </c>
      <c r="K112" s="45">
        <v>70.7</v>
      </c>
      <c r="L112" s="121"/>
    </row>
    <row r="113" spans="1:12" ht="16.5" customHeight="1">
      <c r="A113" s="38"/>
      <c r="B113" s="39"/>
      <c r="C113" s="39"/>
      <c r="D113" s="40"/>
      <c r="E113" s="49" t="s">
        <v>123</v>
      </c>
      <c r="F113" s="42" t="s">
        <v>343</v>
      </c>
      <c r="G113" s="43" t="s">
        <v>15</v>
      </c>
      <c r="H113" s="44">
        <v>1</v>
      </c>
      <c r="I113" s="45">
        <v>2.9</v>
      </c>
      <c r="J113" s="45">
        <v>4.3</v>
      </c>
      <c r="K113" s="45">
        <v>8.6</v>
      </c>
      <c r="L113" s="121"/>
    </row>
    <row r="114" spans="1:12" ht="16.5" customHeight="1">
      <c r="A114" s="38"/>
      <c r="B114" s="39"/>
      <c r="C114" s="39"/>
      <c r="E114" s="41" t="s">
        <v>124</v>
      </c>
      <c r="F114" s="42" t="s">
        <v>9</v>
      </c>
      <c r="G114" s="48" t="s">
        <v>15</v>
      </c>
      <c r="H114" s="44">
        <v>1</v>
      </c>
      <c r="I114" s="45">
        <v>0.5</v>
      </c>
      <c r="J114" s="45">
        <v>0.7</v>
      </c>
      <c r="K114" s="45">
        <v>2.8</v>
      </c>
      <c r="L114" s="121"/>
    </row>
    <row r="115" spans="1:12" ht="16.5" customHeight="1">
      <c r="A115" s="38"/>
      <c r="B115" s="39"/>
      <c r="C115" s="39"/>
      <c r="D115" s="40"/>
      <c r="E115" s="41" t="s">
        <v>125</v>
      </c>
      <c r="F115" s="42" t="s">
        <v>9</v>
      </c>
      <c r="G115" s="43" t="s">
        <v>15</v>
      </c>
      <c r="H115" s="44">
        <v>1</v>
      </c>
      <c r="I115" s="45">
        <v>18</v>
      </c>
      <c r="J115" s="45">
        <v>12.6</v>
      </c>
      <c r="K115" s="45">
        <v>102.2</v>
      </c>
      <c r="L115" s="121"/>
    </row>
    <row r="116" spans="1:12" ht="16.5" customHeight="1">
      <c r="A116" s="38"/>
      <c r="B116" s="39"/>
      <c r="C116" s="39"/>
      <c r="E116" s="49" t="s">
        <v>126</v>
      </c>
      <c r="F116" s="50" t="s">
        <v>344</v>
      </c>
      <c r="G116" s="48" t="s">
        <v>15</v>
      </c>
      <c r="H116" s="44">
        <v>1</v>
      </c>
      <c r="I116" s="45">
        <v>0.1</v>
      </c>
      <c r="J116" s="45">
        <v>0.2</v>
      </c>
      <c r="K116" s="45">
        <v>0.4</v>
      </c>
      <c r="L116" s="121"/>
    </row>
    <row r="117" spans="1:12" ht="16.5" customHeight="1">
      <c r="A117" s="38"/>
      <c r="B117" s="39"/>
      <c r="C117" s="39"/>
      <c r="D117" s="40"/>
      <c r="E117" s="49" t="s">
        <v>345</v>
      </c>
      <c r="F117" s="42" t="s">
        <v>9</v>
      </c>
      <c r="G117" s="43" t="s">
        <v>15</v>
      </c>
      <c r="H117" s="44">
        <v>1</v>
      </c>
      <c r="I117" s="45">
        <v>10.8</v>
      </c>
      <c r="J117" s="45">
        <v>8</v>
      </c>
      <c r="K117" s="45">
        <v>58.5</v>
      </c>
      <c r="L117" s="121"/>
    </row>
    <row r="118" spans="1:12" ht="16.5" customHeight="1">
      <c r="A118" s="38"/>
      <c r="B118" s="39"/>
      <c r="C118" s="39"/>
      <c r="D118" s="40"/>
      <c r="E118" s="49" t="s">
        <v>127</v>
      </c>
      <c r="F118" s="42" t="s">
        <v>346</v>
      </c>
      <c r="G118" s="43" t="s">
        <v>15</v>
      </c>
      <c r="H118" s="44">
        <v>1</v>
      </c>
      <c r="I118" s="45">
        <v>2.1</v>
      </c>
      <c r="J118" s="45">
        <v>2.2000000000000002</v>
      </c>
      <c r="K118" s="45">
        <v>6.1</v>
      </c>
      <c r="L118" s="121"/>
    </row>
    <row r="119" spans="1:12" ht="16.5" customHeight="1">
      <c r="A119" s="38"/>
      <c r="B119" s="39"/>
      <c r="C119" s="39"/>
      <c r="D119" s="40"/>
      <c r="E119" s="41" t="s">
        <v>128</v>
      </c>
      <c r="F119" s="42" t="s">
        <v>391</v>
      </c>
      <c r="G119" s="43" t="s">
        <v>15</v>
      </c>
      <c r="H119" s="44">
        <v>1</v>
      </c>
      <c r="I119" s="45">
        <v>10.199999999999999</v>
      </c>
      <c r="J119" s="45">
        <v>10.1</v>
      </c>
      <c r="K119" s="45">
        <v>11.8</v>
      </c>
      <c r="L119" s="121"/>
    </row>
    <row r="120" spans="1:12" s="32" customFormat="1" ht="16.5" customHeight="1">
      <c r="A120" s="51"/>
      <c r="B120" s="52"/>
      <c r="C120" s="53" t="s">
        <v>347</v>
      </c>
      <c r="D120" s="54"/>
      <c r="E120" s="37"/>
      <c r="F120" s="59"/>
      <c r="G120" s="56"/>
      <c r="H120" s="57"/>
      <c r="I120" s="31">
        <f>SUM(I121,I127,I133,I150,I157,I162,I171,I189,I203,I205,I211,I213,I215)</f>
        <v>4215.3999999999996</v>
      </c>
      <c r="J120" s="31">
        <f>SUM(J121,J127,J133,J150,J157,J162,J171,J189,J203,J205,J211,J213,J215)</f>
        <v>2878.9999999999995</v>
      </c>
      <c r="K120" s="31">
        <f>SUM(K121,K127,K133,K150,K157,K162,K171,K189,K203,K205,K211,K213,K215)</f>
        <v>4767.4000000000005</v>
      </c>
      <c r="L120" s="121"/>
    </row>
    <row r="121" spans="1:12" s="32" customFormat="1" ht="16.5" customHeight="1">
      <c r="A121" s="51"/>
      <c r="B121" s="52"/>
      <c r="C121" s="52"/>
      <c r="D121" s="53" t="s">
        <v>129</v>
      </c>
      <c r="E121" s="37"/>
      <c r="F121" s="59"/>
      <c r="G121" s="56"/>
      <c r="H121" s="57"/>
      <c r="I121" s="31">
        <f>SUM(I122:I123,I125:I126)</f>
        <v>46.7</v>
      </c>
      <c r="J121" s="31">
        <f>SUM(J122:J123,J125:J126)</f>
        <v>62.7</v>
      </c>
      <c r="K121" s="31">
        <f>SUM(K122:K123,K125:K126)</f>
        <v>292.3</v>
      </c>
      <c r="L121" s="121"/>
    </row>
    <row r="122" spans="1:12" ht="16.5" customHeight="1">
      <c r="A122" s="38"/>
      <c r="B122" s="39"/>
      <c r="C122" s="39"/>
      <c r="E122" s="69" t="s">
        <v>130</v>
      </c>
      <c r="F122" s="42" t="s">
        <v>9</v>
      </c>
      <c r="G122" s="43" t="s">
        <v>10</v>
      </c>
      <c r="H122" s="44">
        <v>1</v>
      </c>
      <c r="I122" s="45">
        <v>18.7</v>
      </c>
      <c r="J122" s="45">
        <v>18.7</v>
      </c>
      <c r="K122" s="45">
        <v>19.5</v>
      </c>
      <c r="L122" s="121"/>
    </row>
    <row r="123" spans="1:12" ht="16.5" customHeight="1">
      <c r="A123" s="38"/>
      <c r="B123" s="39"/>
      <c r="C123" s="39"/>
      <c r="E123" s="69" t="s">
        <v>131</v>
      </c>
      <c r="F123" s="42" t="s">
        <v>9</v>
      </c>
      <c r="G123" s="43" t="s">
        <v>132</v>
      </c>
      <c r="H123" s="44">
        <v>1</v>
      </c>
      <c r="I123" s="45">
        <v>14.5</v>
      </c>
      <c r="J123" s="45">
        <v>12</v>
      </c>
      <c r="K123" s="45">
        <v>17.2</v>
      </c>
      <c r="L123" s="121"/>
    </row>
    <row r="124" spans="1:12" ht="16.5" customHeight="1">
      <c r="A124" s="38"/>
      <c r="B124" s="39"/>
      <c r="C124" s="39"/>
      <c r="E124" s="71" t="s">
        <v>133</v>
      </c>
      <c r="F124" s="42" t="s">
        <v>9</v>
      </c>
      <c r="G124" s="43"/>
      <c r="H124" s="44"/>
      <c r="I124" s="45">
        <v>13.5</v>
      </c>
      <c r="J124" s="45">
        <v>32</v>
      </c>
      <c r="K124" s="45">
        <v>255.6</v>
      </c>
      <c r="L124" s="121"/>
    </row>
    <row r="125" spans="1:12" ht="16.5" customHeight="1">
      <c r="A125" s="38"/>
      <c r="B125" s="39"/>
      <c r="C125" s="39"/>
      <c r="E125" s="71" t="s">
        <v>348</v>
      </c>
      <c r="F125" s="42" t="s">
        <v>9</v>
      </c>
      <c r="G125" s="43" t="s">
        <v>10</v>
      </c>
      <c r="H125" s="44">
        <v>0.15</v>
      </c>
      <c r="I125" s="45">
        <v>1.1000000000000001</v>
      </c>
      <c r="J125" s="45">
        <v>3.3</v>
      </c>
      <c r="K125" s="45">
        <v>38.299999999999997</v>
      </c>
      <c r="L125" s="121"/>
    </row>
    <row r="126" spans="1:12" ht="16.5" customHeight="1">
      <c r="A126" s="38"/>
      <c r="B126" s="39"/>
      <c r="C126" s="39"/>
      <c r="E126" s="71" t="s">
        <v>349</v>
      </c>
      <c r="F126" s="42" t="s">
        <v>9</v>
      </c>
      <c r="G126" s="48" t="s">
        <v>132</v>
      </c>
      <c r="H126" s="44">
        <v>0.85</v>
      </c>
      <c r="I126" s="45">
        <v>12.4</v>
      </c>
      <c r="J126" s="45">
        <v>28.7</v>
      </c>
      <c r="K126" s="45">
        <v>217.3</v>
      </c>
      <c r="L126" s="121"/>
    </row>
    <row r="127" spans="1:12" s="32" customFormat="1" ht="16.5" customHeight="1">
      <c r="A127" s="51"/>
      <c r="B127" s="52"/>
      <c r="C127" s="52"/>
      <c r="D127" s="72" t="s">
        <v>134</v>
      </c>
      <c r="E127" s="37"/>
      <c r="F127" s="59"/>
      <c r="G127" s="62"/>
      <c r="H127" s="57"/>
      <c r="I127" s="31">
        <f>SUM(I128:I132)</f>
        <v>294.70000000000005</v>
      </c>
      <c r="J127" s="31">
        <f>SUM(J128:J132)</f>
        <v>194.49999999999997</v>
      </c>
      <c r="K127" s="31">
        <f>SUM(K128:K132)</f>
        <v>130.5</v>
      </c>
      <c r="L127" s="121"/>
    </row>
    <row r="128" spans="1:12" ht="16.5" customHeight="1">
      <c r="A128" s="38"/>
      <c r="B128" s="39"/>
      <c r="C128" s="39"/>
      <c r="E128" s="69" t="s">
        <v>135</v>
      </c>
      <c r="F128" s="42" t="s">
        <v>9</v>
      </c>
      <c r="G128" s="43" t="s">
        <v>10</v>
      </c>
      <c r="H128" s="44">
        <v>1</v>
      </c>
      <c r="I128" s="45">
        <v>188.8</v>
      </c>
      <c r="J128" s="45">
        <v>131.4</v>
      </c>
      <c r="K128" s="45">
        <v>81.3</v>
      </c>
      <c r="L128" s="121"/>
    </row>
    <row r="129" spans="1:12" ht="16.5" customHeight="1">
      <c r="A129" s="38"/>
      <c r="B129" s="39"/>
      <c r="C129" s="39"/>
      <c r="E129" s="69" t="s">
        <v>136</v>
      </c>
      <c r="F129" s="42" t="s">
        <v>9</v>
      </c>
      <c r="G129" s="43" t="s">
        <v>10</v>
      </c>
      <c r="H129" s="44">
        <v>1</v>
      </c>
      <c r="I129" s="45">
        <v>58</v>
      </c>
      <c r="J129" s="45">
        <v>41.8</v>
      </c>
      <c r="K129" s="45">
        <v>37.799999999999997</v>
      </c>
      <c r="L129" s="121"/>
    </row>
    <row r="130" spans="1:12" ht="16.5" customHeight="1">
      <c r="A130" s="38"/>
      <c r="B130" s="39"/>
      <c r="C130" s="39"/>
      <c r="E130" s="69" t="s">
        <v>137</v>
      </c>
      <c r="F130" s="42" t="s">
        <v>9</v>
      </c>
      <c r="G130" s="43" t="s">
        <v>10</v>
      </c>
      <c r="H130" s="44">
        <v>1</v>
      </c>
      <c r="I130" s="45">
        <v>28.3</v>
      </c>
      <c r="J130" s="45">
        <v>8.6999999999999993</v>
      </c>
      <c r="K130" s="45">
        <v>8</v>
      </c>
      <c r="L130" s="121"/>
    </row>
    <row r="131" spans="1:12" ht="16.5" customHeight="1">
      <c r="A131" s="38"/>
      <c r="B131" s="39"/>
      <c r="C131" s="39"/>
      <c r="E131" s="69" t="s">
        <v>138</v>
      </c>
      <c r="F131" s="42" t="s">
        <v>9</v>
      </c>
      <c r="G131" s="43" t="s">
        <v>10</v>
      </c>
      <c r="H131" s="44">
        <v>1</v>
      </c>
      <c r="I131" s="45">
        <v>10</v>
      </c>
      <c r="J131" s="45">
        <v>5</v>
      </c>
      <c r="K131" s="45">
        <v>1</v>
      </c>
      <c r="L131" s="121"/>
    </row>
    <row r="132" spans="1:12" ht="16.5" customHeight="1">
      <c r="A132" s="38"/>
      <c r="B132" s="39"/>
      <c r="C132" s="39"/>
      <c r="E132" s="69" t="s">
        <v>139</v>
      </c>
      <c r="F132" s="42" t="s">
        <v>9</v>
      </c>
      <c r="G132" s="43" t="s">
        <v>10</v>
      </c>
      <c r="H132" s="44">
        <v>1</v>
      </c>
      <c r="I132" s="45">
        <v>9.6</v>
      </c>
      <c r="J132" s="45">
        <v>7.6</v>
      </c>
      <c r="K132" s="45">
        <v>2.4</v>
      </c>
      <c r="L132" s="121"/>
    </row>
    <row r="133" spans="1:12" s="32" customFormat="1" ht="16.5" customHeight="1">
      <c r="A133" s="51"/>
      <c r="B133" s="52"/>
      <c r="C133" s="52"/>
      <c r="D133" s="73" t="s">
        <v>140</v>
      </c>
      <c r="E133" s="37"/>
      <c r="F133" s="59"/>
      <c r="G133" s="56"/>
      <c r="H133" s="57"/>
      <c r="I133" s="31">
        <f>SUM(I134:I149)</f>
        <v>263.69999999999993</v>
      </c>
      <c r="J133" s="31">
        <f>SUM(J134:J149)</f>
        <v>194.9</v>
      </c>
      <c r="K133" s="31">
        <f>SUM(K134:K149)</f>
        <v>494.20000000000005</v>
      </c>
      <c r="L133" s="121"/>
    </row>
    <row r="134" spans="1:12" ht="16.5" customHeight="1">
      <c r="A134" s="38"/>
      <c r="B134" s="39"/>
      <c r="C134" s="39"/>
      <c r="E134" s="69" t="s">
        <v>141</v>
      </c>
      <c r="F134" s="42" t="s">
        <v>9</v>
      </c>
      <c r="G134" s="43" t="s">
        <v>10</v>
      </c>
      <c r="H134" s="44">
        <v>1</v>
      </c>
      <c r="I134" s="45">
        <v>5.7</v>
      </c>
      <c r="J134" s="45">
        <v>5.8</v>
      </c>
      <c r="K134" s="45">
        <v>2.8</v>
      </c>
      <c r="L134" s="121"/>
    </row>
    <row r="135" spans="1:12" ht="16.5" customHeight="1">
      <c r="A135" s="123"/>
      <c r="B135" s="124"/>
      <c r="C135" s="124"/>
      <c r="D135" s="132"/>
      <c r="E135" s="133" t="s">
        <v>142</v>
      </c>
      <c r="F135" s="127" t="s">
        <v>9</v>
      </c>
      <c r="G135" s="134" t="s">
        <v>10</v>
      </c>
      <c r="H135" s="129">
        <v>1</v>
      </c>
      <c r="I135" s="130">
        <v>13.7</v>
      </c>
      <c r="J135" s="130">
        <v>6</v>
      </c>
      <c r="K135" s="130">
        <v>5.0999999999999996</v>
      </c>
      <c r="L135" s="121"/>
    </row>
    <row r="136" spans="1:12" ht="16.5" customHeight="1">
      <c r="A136" s="38"/>
      <c r="B136" s="39"/>
      <c r="C136" s="39"/>
      <c r="E136" s="74" t="s">
        <v>143</v>
      </c>
      <c r="F136" s="42" t="s">
        <v>9</v>
      </c>
      <c r="G136" s="43" t="s">
        <v>10</v>
      </c>
      <c r="H136" s="44">
        <v>1</v>
      </c>
      <c r="I136" s="45">
        <v>30.8</v>
      </c>
      <c r="J136" s="45">
        <v>18</v>
      </c>
      <c r="K136" s="45">
        <v>19.399999999999999</v>
      </c>
      <c r="L136" s="121"/>
    </row>
    <row r="137" spans="1:12" ht="16.5" customHeight="1">
      <c r="A137" s="38"/>
      <c r="B137" s="39"/>
      <c r="C137" s="39"/>
      <c r="E137" s="74" t="s">
        <v>144</v>
      </c>
      <c r="F137" s="42" t="s">
        <v>9</v>
      </c>
      <c r="G137" s="48" t="s">
        <v>10</v>
      </c>
      <c r="H137" s="44">
        <v>1</v>
      </c>
      <c r="I137" s="45">
        <v>0.8</v>
      </c>
      <c r="J137" s="45">
        <v>0.6</v>
      </c>
      <c r="K137" s="45">
        <v>1.3</v>
      </c>
      <c r="L137" s="121"/>
    </row>
    <row r="138" spans="1:12" ht="16.5" customHeight="1">
      <c r="A138" s="38"/>
      <c r="B138" s="39"/>
      <c r="C138" s="39"/>
      <c r="E138" s="74" t="s">
        <v>145</v>
      </c>
      <c r="F138" s="42" t="s">
        <v>9</v>
      </c>
      <c r="G138" s="43" t="s">
        <v>10</v>
      </c>
      <c r="H138" s="44">
        <v>1</v>
      </c>
      <c r="I138" s="45">
        <v>64.3</v>
      </c>
      <c r="J138" s="45">
        <v>55.2</v>
      </c>
      <c r="K138" s="45">
        <v>166.7</v>
      </c>
      <c r="L138" s="121"/>
    </row>
    <row r="139" spans="1:12" ht="16.5" customHeight="1">
      <c r="A139" s="38"/>
      <c r="B139" s="39"/>
      <c r="C139" s="39"/>
      <c r="E139" s="74" t="s">
        <v>146</v>
      </c>
      <c r="F139" s="42" t="s">
        <v>9</v>
      </c>
      <c r="G139" s="43" t="s">
        <v>10</v>
      </c>
      <c r="H139" s="44">
        <v>1</v>
      </c>
      <c r="I139" s="45">
        <v>14.3</v>
      </c>
      <c r="J139" s="45">
        <v>12.9</v>
      </c>
      <c r="K139" s="45">
        <v>46.9</v>
      </c>
      <c r="L139" s="121"/>
    </row>
    <row r="140" spans="1:12" ht="16.5" customHeight="1">
      <c r="A140" s="38"/>
      <c r="B140" s="39"/>
      <c r="C140" s="39"/>
      <c r="E140" s="74" t="s">
        <v>147</v>
      </c>
      <c r="F140" s="42" t="s">
        <v>9</v>
      </c>
      <c r="G140" s="43" t="s">
        <v>10</v>
      </c>
      <c r="H140" s="44">
        <v>1</v>
      </c>
      <c r="I140" s="45">
        <v>7.7</v>
      </c>
      <c r="J140" s="45">
        <v>6.9</v>
      </c>
      <c r="K140" s="45">
        <v>6.4</v>
      </c>
      <c r="L140" s="121"/>
    </row>
    <row r="141" spans="1:12" ht="16.5" customHeight="1">
      <c r="A141" s="38"/>
      <c r="B141" s="39"/>
      <c r="C141" s="39"/>
      <c r="E141" s="74" t="s">
        <v>148</v>
      </c>
      <c r="F141" s="42" t="s">
        <v>9</v>
      </c>
      <c r="G141" s="48" t="s">
        <v>10</v>
      </c>
      <c r="H141" s="44">
        <v>1</v>
      </c>
      <c r="I141" s="45">
        <v>8.1999999999999993</v>
      </c>
      <c r="J141" s="45">
        <v>5.3</v>
      </c>
      <c r="K141" s="45">
        <v>9.5</v>
      </c>
      <c r="L141" s="121"/>
    </row>
    <row r="142" spans="1:12" ht="16.5" customHeight="1">
      <c r="A142" s="38"/>
      <c r="B142" s="39"/>
      <c r="C142" s="39"/>
      <c r="E142" s="74" t="s">
        <v>149</v>
      </c>
      <c r="F142" s="42" t="s">
        <v>9</v>
      </c>
      <c r="G142" s="48" t="s">
        <v>10</v>
      </c>
      <c r="H142" s="44">
        <v>1</v>
      </c>
      <c r="I142" s="45">
        <v>9.6</v>
      </c>
      <c r="J142" s="45">
        <v>6.8</v>
      </c>
      <c r="K142" s="45">
        <v>3</v>
      </c>
      <c r="L142" s="121"/>
    </row>
    <row r="143" spans="1:12" ht="16.5" customHeight="1">
      <c r="A143" s="38"/>
      <c r="B143" s="39"/>
      <c r="C143" s="39"/>
      <c r="E143" s="74" t="s">
        <v>150</v>
      </c>
      <c r="F143" s="42" t="s">
        <v>9</v>
      </c>
      <c r="G143" s="43" t="s">
        <v>10</v>
      </c>
      <c r="H143" s="44">
        <v>1</v>
      </c>
      <c r="I143" s="45">
        <v>23.1</v>
      </c>
      <c r="J143" s="45">
        <v>16.2</v>
      </c>
      <c r="K143" s="45">
        <v>27.1</v>
      </c>
      <c r="L143" s="121"/>
    </row>
    <row r="144" spans="1:12" ht="16.5" customHeight="1">
      <c r="A144" s="38"/>
      <c r="B144" s="39"/>
      <c r="C144" s="39"/>
      <c r="E144" s="74" t="s">
        <v>151</v>
      </c>
      <c r="F144" s="42" t="s">
        <v>9</v>
      </c>
      <c r="G144" s="43" t="s">
        <v>10</v>
      </c>
      <c r="H144" s="44">
        <v>1</v>
      </c>
      <c r="I144" s="45">
        <v>6.3</v>
      </c>
      <c r="J144" s="45">
        <v>3.3</v>
      </c>
      <c r="K144" s="45">
        <v>9.1999999999999993</v>
      </c>
      <c r="L144" s="121"/>
    </row>
    <row r="145" spans="1:12" ht="16.5" customHeight="1">
      <c r="A145" s="38"/>
      <c r="B145" s="39"/>
      <c r="C145" s="39"/>
      <c r="E145" s="74" t="s">
        <v>152</v>
      </c>
      <c r="F145" s="42" t="s">
        <v>9</v>
      </c>
      <c r="G145" s="48" t="s">
        <v>10</v>
      </c>
      <c r="H145" s="44">
        <v>1</v>
      </c>
      <c r="I145" s="45">
        <v>1.8</v>
      </c>
      <c r="J145" s="45">
        <v>1.4</v>
      </c>
      <c r="K145" s="45">
        <v>2.2999999999999998</v>
      </c>
      <c r="L145" s="121"/>
    </row>
    <row r="146" spans="1:12" ht="16.5" customHeight="1">
      <c r="A146" s="38"/>
      <c r="B146" s="39"/>
      <c r="C146" s="39"/>
      <c r="E146" s="74" t="s">
        <v>153</v>
      </c>
      <c r="F146" s="42" t="s">
        <v>9</v>
      </c>
      <c r="G146" s="43" t="s">
        <v>10</v>
      </c>
      <c r="H146" s="44">
        <v>1</v>
      </c>
      <c r="I146" s="45">
        <v>13.7</v>
      </c>
      <c r="J146" s="45">
        <v>13.1</v>
      </c>
      <c r="K146" s="45">
        <v>46.6</v>
      </c>
      <c r="L146" s="121"/>
    </row>
    <row r="147" spans="1:12" ht="16.5" customHeight="1">
      <c r="A147" s="38"/>
      <c r="B147" s="39"/>
      <c r="C147" s="39"/>
      <c r="E147" s="74" t="s">
        <v>154</v>
      </c>
      <c r="F147" s="42" t="s">
        <v>9</v>
      </c>
      <c r="G147" s="43" t="s">
        <v>10</v>
      </c>
      <c r="H147" s="44">
        <v>1</v>
      </c>
      <c r="I147" s="45">
        <v>7</v>
      </c>
      <c r="J147" s="45">
        <v>4.0999999999999996</v>
      </c>
      <c r="K147" s="45">
        <v>4</v>
      </c>
      <c r="L147" s="121"/>
    </row>
    <row r="148" spans="1:12" ht="16.5" customHeight="1">
      <c r="A148" s="38"/>
      <c r="B148" s="39"/>
      <c r="C148" s="39"/>
      <c r="E148" s="74" t="s">
        <v>155</v>
      </c>
      <c r="F148" s="42" t="s">
        <v>9</v>
      </c>
      <c r="G148" s="43" t="s">
        <v>10</v>
      </c>
      <c r="H148" s="44">
        <v>1</v>
      </c>
      <c r="I148" s="45">
        <v>7.7</v>
      </c>
      <c r="J148" s="45">
        <v>4.2</v>
      </c>
      <c r="K148" s="45">
        <v>4.8</v>
      </c>
      <c r="L148" s="121"/>
    </row>
    <row r="149" spans="1:12" ht="16.5" customHeight="1">
      <c r="A149" s="38"/>
      <c r="B149" s="39"/>
      <c r="C149" s="39"/>
      <c r="E149" s="75" t="s">
        <v>156</v>
      </c>
      <c r="F149" s="42" t="s">
        <v>9</v>
      </c>
      <c r="G149" s="43" t="s">
        <v>10</v>
      </c>
      <c r="H149" s="44">
        <v>1</v>
      </c>
      <c r="I149" s="45">
        <v>49</v>
      </c>
      <c r="J149" s="45">
        <v>35.1</v>
      </c>
      <c r="K149" s="45">
        <v>139.1</v>
      </c>
      <c r="L149" s="121"/>
    </row>
    <row r="150" spans="1:12" s="32" customFormat="1" ht="16.5" customHeight="1">
      <c r="A150" s="51"/>
      <c r="B150" s="52"/>
      <c r="C150" s="52"/>
      <c r="D150" s="76" t="s">
        <v>157</v>
      </c>
      <c r="E150" s="37"/>
      <c r="F150" s="59"/>
      <c r="G150" s="56"/>
      <c r="H150" s="57"/>
      <c r="I150" s="31">
        <f>SUM(I151:I156)</f>
        <v>16.599999999999998</v>
      </c>
      <c r="J150" s="31">
        <f>SUM(J151:J156)</f>
        <v>14</v>
      </c>
      <c r="K150" s="31">
        <f>SUM(K151:K156)</f>
        <v>4.5999999999999996</v>
      </c>
      <c r="L150" s="121"/>
    </row>
    <row r="151" spans="1:12" ht="16.5" customHeight="1">
      <c r="A151" s="38"/>
      <c r="B151" s="39"/>
      <c r="C151" s="39"/>
      <c r="E151" s="77" t="s">
        <v>158</v>
      </c>
      <c r="F151" s="42" t="s">
        <v>350</v>
      </c>
      <c r="G151" s="43" t="s">
        <v>10</v>
      </c>
      <c r="H151" s="44">
        <v>1</v>
      </c>
      <c r="I151" s="45">
        <v>5.6</v>
      </c>
      <c r="J151" s="45">
        <v>4.9000000000000004</v>
      </c>
      <c r="K151" s="45">
        <v>0.4</v>
      </c>
      <c r="L151" s="121"/>
    </row>
    <row r="152" spans="1:12" ht="16.5" customHeight="1">
      <c r="A152" s="38"/>
      <c r="B152" s="39"/>
      <c r="C152" s="39"/>
      <c r="E152" s="77" t="s">
        <v>159</v>
      </c>
      <c r="F152" s="42" t="s">
        <v>350</v>
      </c>
      <c r="G152" s="43" t="s">
        <v>10</v>
      </c>
      <c r="H152" s="44">
        <v>1</v>
      </c>
      <c r="I152" s="45">
        <v>6.5</v>
      </c>
      <c r="J152" s="45">
        <v>4.9000000000000004</v>
      </c>
      <c r="K152" s="45">
        <v>0.5</v>
      </c>
      <c r="L152" s="121"/>
    </row>
    <row r="153" spans="1:12" ht="16.5" customHeight="1">
      <c r="A153" s="38"/>
      <c r="B153" s="39"/>
      <c r="C153" s="39"/>
      <c r="E153" s="77" t="s">
        <v>160</v>
      </c>
      <c r="F153" s="42" t="s">
        <v>351</v>
      </c>
      <c r="G153" s="48" t="s">
        <v>10</v>
      </c>
      <c r="H153" s="44">
        <v>1</v>
      </c>
      <c r="I153" s="45">
        <v>1.9</v>
      </c>
      <c r="J153" s="45">
        <v>1.7</v>
      </c>
      <c r="K153" s="45">
        <v>2.2999999999999998</v>
      </c>
      <c r="L153" s="121"/>
    </row>
    <row r="154" spans="1:12" ht="16.5" customHeight="1">
      <c r="A154" s="38"/>
      <c r="B154" s="39"/>
      <c r="C154" s="39"/>
      <c r="E154" s="77" t="s">
        <v>161</v>
      </c>
      <c r="F154" s="42" t="s">
        <v>351</v>
      </c>
      <c r="G154" s="48" t="s">
        <v>10</v>
      </c>
      <c r="H154" s="44">
        <v>1</v>
      </c>
      <c r="I154" s="45">
        <v>1.7</v>
      </c>
      <c r="J154" s="45">
        <v>1.5</v>
      </c>
      <c r="K154" s="45">
        <v>0.1</v>
      </c>
      <c r="L154" s="121"/>
    </row>
    <row r="155" spans="1:12" s="78" customFormat="1" ht="16.5" customHeight="1">
      <c r="A155" s="38"/>
      <c r="B155" s="39"/>
      <c r="C155" s="39"/>
      <c r="D155" s="47"/>
      <c r="E155" s="77" t="s">
        <v>162</v>
      </c>
      <c r="F155" s="50" t="s">
        <v>352</v>
      </c>
      <c r="G155" s="48" t="s">
        <v>10</v>
      </c>
      <c r="H155" s="44">
        <v>1</v>
      </c>
      <c r="I155" s="45">
        <v>0.7</v>
      </c>
      <c r="J155" s="45">
        <v>0.6</v>
      </c>
      <c r="K155" s="45">
        <v>0.5</v>
      </c>
      <c r="L155" s="121"/>
    </row>
    <row r="156" spans="1:12" ht="16.5" customHeight="1">
      <c r="A156" s="38"/>
      <c r="B156" s="39"/>
      <c r="C156" s="39"/>
      <c r="E156" s="77" t="s">
        <v>163</v>
      </c>
      <c r="F156" s="50" t="s">
        <v>352</v>
      </c>
      <c r="G156" s="48" t="s">
        <v>10</v>
      </c>
      <c r="H156" s="44">
        <v>1</v>
      </c>
      <c r="I156" s="45">
        <v>0.2</v>
      </c>
      <c r="J156" s="45">
        <v>0.4</v>
      </c>
      <c r="K156" s="45">
        <v>0.8</v>
      </c>
      <c r="L156" s="121"/>
    </row>
    <row r="157" spans="1:12" s="32" customFormat="1" ht="16.5" customHeight="1">
      <c r="A157" s="51"/>
      <c r="B157" s="52"/>
      <c r="C157" s="52"/>
      <c r="D157" s="79" t="s">
        <v>164</v>
      </c>
      <c r="E157" s="37"/>
      <c r="F157" s="55"/>
      <c r="G157" s="62"/>
      <c r="H157" s="57"/>
      <c r="I157" s="31">
        <f>SUM(I158:I161)</f>
        <v>86.5</v>
      </c>
      <c r="J157" s="31">
        <f>SUM(J158:J161)</f>
        <v>77.599999999999994</v>
      </c>
      <c r="K157" s="31">
        <f>SUM(K158:K161)</f>
        <v>59.8</v>
      </c>
      <c r="L157" s="121"/>
    </row>
    <row r="158" spans="1:12" ht="16.5" customHeight="1">
      <c r="A158" s="38"/>
      <c r="B158" s="39"/>
      <c r="C158" s="39"/>
      <c r="E158" s="80" t="s">
        <v>165</v>
      </c>
      <c r="F158" s="42" t="s">
        <v>9</v>
      </c>
      <c r="G158" s="43" t="s">
        <v>10</v>
      </c>
      <c r="H158" s="44">
        <v>1</v>
      </c>
      <c r="I158" s="45">
        <v>20.5</v>
      </c>
      <c r="J158" s="45">
        <v>17.399999999999999</v>
      </c>
      <c r="K158" s="45">
        <v>20.100000000000001</v>
      </c>
      <c r="L158" s="121"/>
    </row>
    <row r="159" spans="1:12" ht="16.5" customHeight="1">
      <c r="A159" s="38"/>
      <c r="B159" s="39"/>
      <c r="C159" s="39"/>
      <c r="E159" s="80" t="s">
        <v>166</v>
      </c>
      <c r="F159" s="42" t="s">
        <v>9</v>
      </c>
      <c r="G159" s="43" t="s">
        <v>10</v>
      </c>
      <c r="H159" s="44">
        <v>1</v>
      </c>
      <c r="I159" s="45">
        <v>9.6</v>
      </c>
      <c r="J159" s="45">
        <v>16.899999999999999</v>
      </c>
      <c r="K159" s="45">
        <v>3.4</v>
      </c>
      <c r="L159" s="121"/>
    </row>
    <row r="160" spans="1:12" ht="16.5" customHeight="1">
      <c r="A160" s="38"/>
      <c r="B160" s="39"/>
      <c r="C160" s="39"/>
      <c r="E160" s="80" t="s">
        <v>167</v>
      </c>
      <c r="F160" s="42" t="s">
        <v>9</v>
      </c>
      <c r="G160" s="43" t="s">
        <v>10</v>
      </c>
      <c r="H160" s="44">
        <v>1</v>
      </c>
      <c r="I160" s="45">
        <v>23.9</v>
      </c>
      <c r="J160" s="45">
        <v>19.5</v>
      </c>
      <c r="K160" s="45">
        <v>20.399999999999999</v>
      </c>
      <c r="L160" s="121"/>
    </row>
    <row r="161" spans="1:12" ht="16.5" customHeight="1">
      <c r="A161" s="38"/>
      <c r="B161" s="39"/>
      <c r="C161" s="39"/>
      <c r="E161" s="80" t="s">
        <v>168</v>
      </c>
      <c r="F161" s="42" t="s">
        <v>9</v>
      </c>
      <c r="G161" s="43" t="s">
        <v>10</v>
      </c>
      <c r="H161" s="44">
        <v>1</v>
      </c>
      <c r="I161" s="45">
        <v>32.5</v>
      </c>
      <c r="J161" s="45">
        <v>23.8</v>
      </c>
      <c r="K161" s="45">
        <v>15.9</v>
      </c>
      <c r="L161" s="121"/>
    </row>
    <row r="162" spans="1:12" s="32" customFormat="1" ht="16.5" customHeight="1">
      <c r="A162" s="51"/>
      <c r="B162" s="52"/>
      <c r="C162" s="52"/>
      <c r="D162" s="81" t="s">
        <v>169</v>
      </c>
      <c r="E162" s="37"/>
      <c r="F162" s="59"/>
      <c r="G162" s="56"/>
      <c r="H162" s="57"/>
      <c r="I162" s="31">
        <f>SUM(I163:I170)</f>
        <v>964.39999999999986</v>
      </c>
      <c r="J162" s="31">
        <f>SUM(J163:J170)</f>
        <v>591.80000000000007</v>
      </c>
      <c r="K162" s="31">
        <f>SUM(K163:K170)</f>
        <v>821.7</v>
      </c>
      <c r="L162" s="121"/>
    </row>
    <row r="163" spans="1:12" ht="16.5" customHeight="1">
      <c r="A163" s="38"/>
      <c r="B163" s="39"/>
      <c r="C163" s="39"/>
      <c r="E163" s="82" t="s">
        <v>170</v>
      </c>
      <c r="F163" s="42" t="s">
        <v>9</v>
      </c>
      <c r="G163" s="43" t="s">
        <v>10</v>
      </c>
      <c r="H163" s="44">
        <v>1</v>
      </c>
      <c r="I163" s="45">
        <v>35.4</v>
      </c>
      <c r="J163" s="45">
        <v>19.600000000000001</v>
      </c>
      <c r="K163" s="45">
        <v>61.3</v>
      </c>
      <c r="L163" s="121"/>
    </row>
    <row r="164" spans="1:12" ht="16.5" customHeight="1">
      <c r="A164" s="38"/>
      <c r="B164" s="39"/>
      <c r="C164" s="39"/>
      <c r="E164" s="82" t="s">
        <v>171</v>
      </c>
      <c r="F164" s="42" t="s">
        <v>9</v>
      </c>
      <c r="G164" s="43" t="s">
        <v>10</v>
      </c>
      <c r="H164" s="44">
        <v>1</v>
      </c>
      <c r="I164" s="45">
        <v>226</v>
      </c>
      <c r="J164" s="45">
        <v>141.80000000000001</v>
      </c>
      <c r="K164" s="45">
        <v>384.9</v>
      </c>
      <c r="L164" s="121"/>
    </row>
    <row r="165" spans="1:12" ht="16.5" customHeight="1">
      <c r="A165" s="38"/>
      <c r="B165" s="39"/>
      <c r="C165" s="39"/>
      <c r="E165" s="82" t="s">
        <v>172</v>
      </c>
      <c r="F165" s="42" t="s">
        <v>9</v>
      </c>
      <c r="G165" s="43" t="s">
        <v>10</v>
      </c>
      <c r="H165" s="44">
        <v>1</v>
      </c>
      <c r="I165" s="45">
        <v>15.7</v>
      </c>
      <c r="J165" s="45">
        <v>12.3</v>
      </c>
      <c r="K165" s="45">
        <v>9.1</v>
      </c>
      <c r="L165" s="121"/>
    </row>
    <row r="166" spans="1:12" ht="16.5" customHeight="1">
      <c r="A166" s="38"/>
      <c r="B166" s="39"/>
      <c r="C166" s="39"/>
      <c r="E166" s="82" t="s">
        <v>173</v>
      </c>
      <c r="F166" s="42" t="s">
        <v>352</v>
      </c>
      <c r="G166" s="43" t="s">
        <v>10</v>
      </c>
      <c r="H166" s="44">
        <v>1</v>
      </c>
      <c r="I166" s="45">
        <v>5.9</v>
      </c>
      <c r="J166" s="45">
        <v>6.5</v>
      </c>
      <c r="K166" s="45">
        <v>11.1</v>
      </c>
      <c r="L166" s="121"/>
    </row>
    <row r="167" spans="1:12" ht="16.5" customHeight="1">
      <c r="A167" s="38"/>
      <c r="B167" s="39"/>
      <c r="C167" s="39"/>
      <c r="E167" s="80" t="s">
        <v>174</v>
      </c>
      <c r="F167" s="42" t="s">
        <v>9</v>
      </c>
      <c r="G167" s="43" t="s">
        <v>10</v>
      </c>
      <c r="H167" s="44">
        <v>1</v>
      </c>
      <c r="I167" s="45">
        <v>194.2</v>
      </c>
      <c r="J167" s="45">
        <v>151.4</v>
      </c>
      <c r="K167" s="45">
        <v>56.2</v>
      </c>
      <c r="L167" s="121"/>
    </row>
    <row r="168" spans="1:12" ht="16.5" customHeight="1">
      <c r="A168" s="38"/>
      <c r="B168" s="39"/>
      <c r="C168" s="39"/>
      <c r="E168" s="80" t="s">
        <v>175</v>
      </c>
      <c r="F168" s="42" t="s">
        <v>9</v>
      </c>
      <c r="G168" s="43" t="s">
        <v>10</v>
      </c>
      <c r="H168" s="44">
        <v>1</v>
      </c>
      <c r="I168" s="45">
        <v>409</v>
      </c>
      <c r="J168" s="45">
        <v>249</v>
      </c>
      <c r="K168" s="45">
        <v>249.3</v>
      </c>
      <c r="L168" s="121"/>
    </row>
    <row r="169" spans="1:12" ht="16.5" customHeight="1">
      <c r="A169" s="38"/>
      <c r="B169" s="39"/>
      <c r="C169" s="39"/>
      <c r="E169" s="80" t="s">
        <v>176</v>
      </c>
      <c r="F169" s="42" t="s">
        <v>9</v>
      </c>
      <c r="G169" s="43" t="s">
        <v>10</v>
      </c>
      <c r="H169" s="44">
        <v>1</v>
      </c>
      <c r="I169" s="45">
        <v>24.8</v>
      </c>
      <c r="J169" s="45">
        <v>0.2</v>
      </c>
      <c r="K169" s="45">
        <v>9.8000000000000007</v>
      </c>
      <c r="L169" s="121"/>
    </row>
    <row r="170" spans="1:12" ht="16.5" customHeight="1">
      <c r="A170" s="38"/>
      <c r="B170" s="39"/>
      <c r="C170" s="39"/>
      <c r="E170" s="83" t="s">
        <v>177</v>
      </c>
      <c r="F170" s="42" t="s">
        <v>9</v>
      </c>
      <c r="G170" s="43" t="s">
        <v>10</v>
      </c>
      <c r="H170" s="44">
        <v>1</v>
      </c>
      <c r="I170" s="45">
        <v>53.4</v>
      </c>
      <c r="J170" s="45">
        <v>11</v>
      </c>
      <c r="K170" s="45">
        <v>40</v>
      </c>
      <c r="L170" s="121"/>
    </row>
    <row r="171" spans="1:12" s="32" customFormat="1" ht="16.5" customHeight="1">
      <c r="A171" s="51"/>
      <c r="B171" s="52"/>
      <c r="C171" s="52"/>
      <c r="D171" s="84" t="s">
        <v>178</v>
      </c>
      <c r="E171" s="37"/>
      <c r="F171" s="59"/>
      <c r="G171" s="56"/>
      <c r="H171" s="57"/>
      <c r="I171" s="31">
        <f>SUM(I172:I188)</f>
        <v>670.3</v>
      </c>
      <c r="J171" s="31">
        <f>SUM(J172:J188)</f>
        <v>335</v>
      </c>
      <c r="K171" s="31">
        <f>SUM(K172:K188)</f>
        <v>388.6</v>
      </c>
      <c r="L171" s="121"/>
    </row>
    <row r="172" spans="1:12" ht="16.5" customHeight="1">
      <c r="A172" s="38"/>
      <c r="B172" s="39"/>
      <c r="C172" s="39"/>
      <c r="E172" s="80" t="s">
        <v>179</v>
      </c>
      <c r="F172" s="42" t="s">
        <v>9</v>
      </c>
      <c r="G172" s="48" t="s">
        <v>10</v>
      </c>
      <c r="H172" s="44">
        <v>1</v>
      </c>
      <c r="I172" s="45">
        <v>2.2000000000000002</v>
      </c>
      <c r="J172" s="45">
        <v>1.8</v>
      </c>
      <c r="K172" s="45">
        <v>2</v>
      </c>
      <c r="L172" s="121"/>
    </row>
    <row r="173" spans="1:12" ht="16.5" customHeight="1">
      <c r="A173" s="38"/>
      <c r="B173" s="39"/>
      <c r="C173" s="39"/>
      <c r="E173" s="80" t="s">
        <v>180</v>
      </c>
      <c r="F173" s="50" t="s">
        <v>352</v>
      </c>
      <c r="G173" s="48" t="s">
        <v>10</v>
      </c>
      <c r="H173" s="44">
        <v>1</v>
      </c>
      <c r="I173" s="45">
        <v>1.2</v>
      </c>
      <c r="J173" s="45">
        <v>1.6</v>
      </c>
      <c r="K173" s="45">
        <v>0.8</v>
      </c>
      <c r="L173" s="121"/>
    </row>
    <row r="174" spans="1:12" ht="16.5" customHeight="1">
      <c r="A174" s="38"/>
      <c r="B174" s="39"/>
      <c r="C174" s="39"/>
      <c r="E174" s="80" t="s">
        <v>181</v>
      </c>
      <c r="F174" s="42" t="s">
        <v>9</v>
      </c>
      <c r="G174" s="43" t="s">
        <v>10</v>
      </c>
      <c r="H174" s="44">
        <v>1</v>
      </c>
      <c r="I174" s="45">
        <v>17.3</v>
      </c>
      <c r="J174" s="45">
        <v>23</v>
      </c>
      <c r="K174" s="45">
        <v>50.7</v>
      </c>
      <c r="L174" s="121"/>
    </row>
    <row r="175" spans="1:12" ht="16.5" customHeight="1">
      <c r="A175" s="38"/>
      <c r="B175" s="39"/>
      <c r="C175" s="39"/>
      <c r="E175" s="80" t="s">
        <v>182</v>
      </c>
      <c r="F175" s="42" t="s">
        <v>9</v>
      </c>
      <c r="G175" s="43" t="s">
        <v>10</v>
      </c>
      <c r="H175" s="44">
        <v>1</v>
      </c>
      <c r="I175" s="45">
        <v>36.1</v>
      </c>
      <c r="J175" s="45">
        <v>73.5</v>
      </c>
      <c r="K175" s="45">
        <v>20.9</v>
      </c>
      <c r="L175" s="121"/>
    </row>
    <row r="176" spans="1:12" ht="16.5" customHeight="1">
      <c r="A176" s="38"/>
      <c r="B176" s="39"/>
      <c r="C176" s="39"/>
      <c r="E176" s="80" t="s">
        <v>183</v>
      </c>
      <c r="F176" s="42" t="s">
        <v>352</v>
      </c>
      <c r="G176" s="43" t="s">
        <v>10</v>
      </c>
      <c r="H176" s="44">
        <v>1</v>
      </c>
      <c r="I176" s="45">
        <v>1.3</v>
      </c>
      <c r="J176" s="45">
        <v>0.9</v>
      </c>
      <c r="K176" s="45">
        <v>5.0999999999999996</v>
      </c>
      <c r="L176" s="121"/>
    </row>
    <row r="177" spans="1:12" ht="16.5" customHeight="1">
      <c r="A177" s="38"/>
      <c r="B177" s="39"/>
      <c r="C177" s="39"/>
      <c r="E177" s="80" t="s">
        <v>184</v>
      </c>
      <c r="F177" s="42" t="s">
        <v>9</v>
      </c>
      <c r="G177" s="43" t="s">
        <v>10</v>
      </c>
      <c r="H177" s="44">
        <v>1</v>
      </c>
      <c r="I177" s="45">
        <v>57.9</v>
      </c>
      <c r="J177" s="45">
        <v>1.1000000000000001</v>
      </c>
      <c r="K177" s="45">
        <v>4.9000000000000004</v>
      </c>
      <c r="L177" s="121"/>
    </row>
    <row r="178" spans="1:12" ht="16.5" customHeight="1">
      <c r="A178" s="38"/>
      <c r="B178" s="39"/>
      <c r="C178" s="39"/>
      <c r="E178" s="80" t="s">
        <v>185</v>
      </c>
      <c r="F178" s="42" t="s">
        <v>9</v>
      </c>
      <c r="G178" s="43" t="s">
        <v>10</v>
      </c>
      <c r="H178" s="44">
        <v>1</v>
      </c>
      <c r="I178" s="45">
        <v>48.1</v>
      </c>
      <c r="J178" s="45">
        <v>30.8</v>
      </c>
      <c r="K178" s="45">
        <v>13</v>
      </c>
      <c r="L178" s="121"/>
    </row>
    <row r="179" spans="1:12" ht="16.5" customHeight="1">
      <c r="A179" s="123"/>
      <c r="B179" s="124"/>
      <c r="C179" s="124"/>
      <c r="D179" s="132"/>
      <c r="E179" s="135" t="s">
        <v>186</v>
      </c>
      <c r="F179" s="127" t="s">
        <v>9</v>
      </c>
      <c r="G179" s="128" t="s">
        <v>10</v>
      </c>
      <c r="H179" s="129">
        <v>1</v>
      </c>
      <c r="I179" s="130">
        <v>216.3</v>
      </c>
      <c r="J179" s="130">
        <v>12.1</v>
      </c>
      <c r="K179" s="130">
        <v>47.5</v>
      </c>
      <c r="L179" s="121"/>
    </row>
    <row r="180" spans="1:12" ht="16.5" customHeight="1">
      <c r="A180" s="38"/>
      <c r="B180" s="39"/>
      <c r="C180" s="39"/>
      <c r="E180" s="80" t="s">
        <v>187</v>
      </c>
      <c r="F180" s="42" t="s">
        <v>9</v>
      </c>
      <c r="G180" s="43" t="s">
        <v>10</v>
      </c>
      <c r="H180" s="44">
        <v>1</v>
      </c>
      <c r="I180" s="45">
        <v>22.4</v>
      </c>
      <c r="J180" s="45">
        <v>45.6</v>
      </c>
      <c r="K180" s="45">
        <v>9.4</v>
      </c>
      <c r="L180" s="121"/>
    </row>
    <row r="181" spans="1:12" ht="16.5" customHeight="1">
      <c r="A181" s="38"/>
      <c r="B181" s="39"/>
      <c r="C181" s="39"/>
      <c r="E181" s="80" t="s">
        <v>188</v>
      </c>
      <c r="F181" s="42" t="s">
        <v>9</v>
      </c>
      <c r="G181" s="43" t="s">
        <v>10</v>
      </c>
      <c r="H181" s="44">
        <v>1</v>
      </c>
      <c r="I181" s="45">
        <v>56.1</v>
      </c>
      <c r="J181" s="45">
        <v>36.299999999999997</v>
      </c>
      <c r="K181" s="45">
        <v>21.2</v>
      </c>
      <c r="L181" s="121"/>
    </row>
    <row r="182" spans="1:12" ht="16.5" customHeight="1">
      <c r="A182" s="38"/>
      <c r="B182" s="39"/>
      <c r="C182" s="39"/>
      <c r="E182" s="80" t="s">
        <v>189</v>
      </c>
      <c r="F182" s="42" t="s">
        <v>9</v>
      </c>
      <c r="G182" s="43" t="s">
        <v>10</v>
      </c>
      <c r="H182" s="44">
        <v>1</v>
      </c>
      <c r="I182" s="45">
        <v>56.1</v>
      </c>
      <c r="J182" s="45">
        <v>36.4</v>
      </c>
      <c r="K182" s="45">
        <v>97.2</v>
      </c>
      <c r="L182" s="121"/>
    </row>
    <row r="183" spans="1:12" ht="16.5" customHeight="1">
      <c r="A183" s="38"/>
      <c r="B183" s="39"/>
      <c r="C183" s="39"/>
      <c r="E183" s="80" t="s">
        <v>190</v>
      </c>
      <c r="F183" s="42" t="s">
        <v>9</v>
      </c>
      <c r="G183" s="43" t="s">
        <v>10</v>
      </c>
      <c r="H183" s="44">
        <v>1</v>
      </c>
      <c r="I183" s="45">
        <v>29.3</v>
      </c>
      <c r="J183" s="45">
        <v>19.3</v>
      </c>
      <c r="K183" s="45">
        <v>25.6</v>
      </c>
      <c r="L183" s="121"/>
    </row>
    <row r="184" spans="1:12" ht="16.5" customHeight="1">
      <c r="A184" s="38"/>
      <c r="B184" s="39"/>
      <c r="C184" s="39"/>
      <c r="E184" s="80" t="s">
        <v>191</v>
      </c>
      <c r="F184" s="42" t="s">
        <v>9</v>
      </c>
      <c r="G184" s="43" t="s">
        <v>10</v>
      </c>
      <c r="H184" s="44">
        <v>1</v>
      </c>
      <c r="I184" s="45">
        <v>37.700000000000003</v>
      </c>
      <c r="J184" s="45">
        <v>2.1</v>
      </c>
      <c r="K184" s="45">
        <v>38.799999999999997</v>
      </c>
      <c r="L184" s="121"/>
    </row>
    <row r="185" spans="1:12" ht="16.5" customHeight="1">
      <c r="A185" s="38"/>
      <c r="B185" s="39"/>
      <c r="C185" s="39"/>
      <c r="E185" s="80" t="s">
        <v>192</v>
      </c>
      <c r="F185" s="42" t="s">
        <v>9</v>
      </c>
      <c r="G185" s="43" t="s">
        <v>10</v>
      </c>
      <c r="H185" s="44">
        <v>1</v>
      </c>
      <c r="I185" s="45">
        <v>31.8</v>
      </c>
      <c r="J185" s="45">
        <v>19.600000000000001</v>
      </c>
      <c r="K185" s="45">
        <v>26</v>
      </c>
      <c r="L185" s="121"/>
    </row>
    <row r="186" spans="1:12" ht="16.5" customHeight="1">
      <c r="A186" s="38"/>
      <c r="B186" s="39"/>
      <c r="C186" s="39"/>
      <c r="E186" s="80" t="s">
        <v>193</v>
      </c>
      <c r="F186" s="42" t="s">
        <v>9</v>
      </c>
      <c r="G186" s="43" t="s">
        <v>10</v>
      </c>
      <c r="H186" s="44">
        <v>1</v>
      </c>
      <c r="I186" s="45">
        <v>19.5</v>
      </c>
      <c r="J186" s="45">
        <v>12</v>
      </c>
      <c r="K186" s="45">
        <v>17.5</v>
      </c>
      <c r="L186" s="121"/>
    </row>
    <row r="187" spans="1:12" ht="16.5" customHeight="1">
      <c r="A187" s="38"/>
      <c r="B187" s="39"/>
      <c r="C187" s="39"/>
      <c r="E187" s="80" t="s">
        <v>194</v>
      </c>
      <c r="F187" s="42" t="s">
        <v>9</v>
      </c>
      <c r="G187" s="43" t="s">
        <v>10</v>
      </c>
      <c r="H187" s="44">
        <v>1</v>
      </c>
      <c r="I187" s="45">
        <v>9.6999999999999993</v>
      </c>
      <c r="J187" s="45">
        <v>17.2</v>
      </c>
      <c r="K187" s="45">
        <v>1.8</v>
      </c>
      <c r="L187" s="121"/>
    </row>
    <row r="188" spans="1:12" ht="16.5" customHeight="1">
      <c r="A188" s="38"/>
      <c r="B188" s="39"/>
      <c r="C188" s="39"/>
      <c r="E188" s="80" t="s">
        <v>195</v>
      </c>
      <c r="F188" s="42" t="s">
        <v>9</v>
      </c>
      <c r="G188" s="43" t="s">
        <v>10</v>
      </c>
      <c r="H188" s="44">
        <v>1</v>
      </c>
      <c r="I188" s="45">
        <v>27.3</v>
      </c>
      <c r="J188" s="45">
        <v>1.7</v>
      </c>
      <c r="K188" s="45">
        <v>6.2</v>
      </c>
      <c r="L188" s="121"/>
    </row>
    <row r="189" spans="1:12" s="32" customFormat="1" ht="16.5" customHeight="1">
      <c r="A189" s="51"/>
      <c r="B189" s="52"/>
      <c r="C189" s="52"/>
      <c r="D189" s="81" t="s">
        <v>196</v>
      </c>
      <c r="E189" s="37"/>
      <c r="F189" s="59"/>
      <c r="G189" s="56"/>
      <c r="H189" s="57"/>
      <c r="I189" s="31">
        <f>SUM(I190:I202)</f>
        <v>812.6</v>
      </c>
      <c r="J189" s="31">
        <f>SUM(J190:J202)</f>
        <v>781.39999999999986</v>
      </c>
      <c r="K189" s="31">
        <f>SUM(K190:K202)</f>
        <v>1439.1</v>
      </c>
      <c r="L189" s="121"/>
    </row>
    <row r="190" spans="1:12" ht="16.5" customHeight="1">
      <c r="A190" s="38"/>
      <c r="B190" s="39"/>
      <c r="C190" s="39"/>
      <c r="E190" s="80" t="s">
        <v>197</v>
      </c>
      <c r="F190" s="42" t="s">
        <v>9</v>
      </c>
      <c r="G190" s="43" t="s">
        <v>10</v>
      </c>
      <c r="H190" s="44">
        <v>1</v>
      </c>
      <c r="I190" s="45">
        <v>28.6</v>
      </c>
      <c r="J190" s="45">
        <v>30.3</v>
      </c>
      <c r="K190" s="45">
        <v>96.8</v>
      </c>
      <c r="L190" s="121"/>
    </row>
    <row r="191" spans="1:12" ht="16.5" customHeight="1">
      <c r="A191" s="38"/>
      <c r="B191" s="39"/>
      <c r="C191" s="39"/>
      <c r="E191" s="80" t="s">
        <v>198</v>
      </c>
      <c r="F191" s="42" t="s">
        <v>9</v>
      </c>
      <c r="G191" s="43" t="s">
        <v>10</v>
      </c>
      <c r="H191" s="44">
        <v>1</v>
      </c>
      <c r="I191" s="45">
        <v>67.400000000000006</v>
      </c>
      <c r="J191" s="45">
        <v>81.099999999999994</v>
      </c>
      <c r="K191" s="45">
        <v>95.6</v>
      </c>
      <c r="L191" s="121"/>
    </row>
    <row r="192" spans="1:12" ht="16.5" customHeight="1">
      <c r="A192" s="38"/>
      <c r="B192" s="39"/>
      <c r="C192" s="39"/>
      <c r="E192" s="80" t="s">
        <v>199</v>
      </c>
      <c r="F192" s="42" t="s">
        <v>9</v>
      </c>
      <c r="G192" s="43" t="s">
        <v>10</v>
      </c>
      <c r="H192" s="44">
        <v>1</v>
      </c>
      <c r="I192" s="45">
        <v>66.8</v>
      </c>
      <c r="J192" s="45">
        <v>83.7</v>
      </c>
      <c r="K192" s="122" t="s">
        <v>394</v>
      </c>
      <c r="L192" s="121"/>
    </row>
    <row r="193" spans="1:12" ht="16.5" customHeight="1">
      <c r="A193" s="38"/>
      <c r="B193" s="39"/>
      <c r="C193" s="39"/>
      <c r="E193" s="80" t="s">
        <v>200</v>
      </c>
      <c r="F193" s="42" t="s">
        <v>9</v>
      </c>
      <c r="G193" s="43" t="s">
        <v>10</v>
      </c>
      <c r="H193" s="44">
        <v>1</v>
      </c>
      <c r="I193" s="45">
        <v>10.3</v>
      </c>
      <c r="J193" s="45">
        <v>10.8</v>
      </c>
      <c r="K193" s="45">
        <v>44.9</v>
      </c>
      <c r="L193" s="121"/>
    </row>
    <row r="194" spans="1:12" ht="16.5" customHeight="1">
      <c r="A194" s="38"/>
      <c r="B194" s="39"/>
      <c r="C194" s="39"/>
      <c r="E194" s="83" t="s">
        <v>201</v>
      </c>
      <c r="F194" s="42" t="s">
        <v>9</v>
      </c>
      <c r="G194" s="43" t="s">
        <v>10</v>
      </c>
      <c r="H194" s="44">
        <v>1</v>
      </c>
      <c r="I194" s="45">
        <v>6.6</v>
      </c>
      <c r="J194" s="45">
        <v>7.2</v>
      </c>
      <c r="K194" s="45">
        <v>4.7</v>
      </c>
      <c r="L194" s="121"/>
    </row>
    <row r="195" spans="1:12" s="78" customFormat="1" ht="16.5" customHeight="1">
      <c r="A195" s="38"/>
      <c r="B195" s="39"/>
      <c r="C195" s="39"/>
      <c r="D195" s="47"/>
      <c r="E195" s="83" t="s">
        <v>202</v>
      </c>
      <c r="F195" s="42" t="s">
        <v>9</v>
      </c>
      <c r="G195" s="48" t="s">
        <v>10</v>
      </c>
      <c r="H195" s="44">
        <v>1</v>
      </c>
      <c r="I195" s="45">
        <v>1.8</v>
      </c>
      <c r="J195" s="45">
        <v>1.9</v>
      </c>
      <c r="K195" s="45">
        <v>0.7</v>
      </c>
      <c r="L195" s="121"/>
    </row>
    <row r="196" spans="1:12" ht="16.5" customHeight="1">
      <c r="A196" s="38"/>
      <c r="B196" s="39"/>
      <c r="C196" s="39"/>
      <c r="E196" s="83" t="s">
        <v>203</v>
      </c>
      <c r="F196" s="42" t="s">
        <v>9</v>
      </c>
      <c r="G196" s="48" t="s">
        <v>10</v>
      </c>
      <c r="H196" s="44">
        <v>1</v>
      </c>
      <c r="I196" s="45">
        <v>1.7</v>
      </c>
      <c r="J196" s="45">
        <v>1.8</v>
      </c>
      <c r="K196" s="45">
        <v>4.2</v>
      </c>
      <c r="L196" s="121"/>
    </row>
    <row r="197" spans="1:12" ht="16.5" customHeight="1">
      <c r="A197" s="38"/>
      <c r="B197" s="39"/>
      <c r="C197" s="39"/>
      <c r="E197" s="83" t="s">
        <v>204</v>
      </c>
      <c r="F197" s="42" t="s">
        <v>352</v>
      </c>
      <c r="G197" s="43" t="s">
        <v>10</v>
      </c>
      <c r="H197" s="44">
        <v>1</v>
      </c>
      <c r="I197" s="45">
        <v>3.1</v>
      </c>
      <c r="J197" s="45">
        <v>3.7</v>
      </c>
      <c r="K197" s="45">
        <v>4.8</v>
      </c>
      <c r="L197" s="121"/>
    </row>
    <row r="198" spans="1:12" ht="16.5" customHeight="1">
      <c r="A198" s="38"/>
      <c r="B198" s="39"/>
      <c r="C198" s="39"/>
      <c r="E198" s="83" t="s">
        <v>205</v>
      </c>
      <c r="F198" s="42" t="s">
        <v>9</v>
      </c>
      <c r="G198" s="43" t="s">
        <v>10</v>
      </c>
      <c r="H198" s="44">
        <v>1</v>
      </c>
      <c r="I198" s="45">
        <v>22</v>
      </c>
      <c r="J198" s="45">
        <v>21.6</v>
      </c>
      <c r="K198" s="45">
        <v>68.400000000000006</v>
      </c>
      <c r="L198" s="121"/>
    </row>
    <row r="199" spans="1:12" ht="16.5" customHeight="1">
      <c r="A199" s="38"/>
      <c r="B199" s="39"/>
      <c r="C199" s="39"/>
      <c r="E199" s="83" t="s">
        <v>206</v>
      </c>
      <c r="F199" s="42" t="s">
        <v>9</v>
      </c>
      <c r="G199" s="43" t="s">
        <v>10</v>
      </c>
      <c r="H199" s="44">
        <v>1</v>
      </c>
      <c r="I199" s="45">
        <v>237.2</v>
      </c>
      <c r="J199" s="45">
        <v>171.3</v>
      </c>
      <c r="K199" s="45">
        <v>69</v>
      </c>
      <c r="L199" s="121"/>
    </row>
    <row r="200" spans="1:12" ht="16.5" customHeight="1">
      <c r="A200" s="38"/>
      <c r="B200" s="39"/>
      <c r="C200" s="39"/>
      <c r="E200" s="83" t="s">
        <v>207</v>
      </c>
      <c r="F200" s="42" t="s">
        <v>9</v>
      </c>
      <c r="G200" s="43" t="s">
        <v>10</v>
      </c>
      <c r="H200" s="44">
        <v>1</v>
      </c>
      <c r="I200" s="45">
        <v>72</v>
      </c>
      <c r="J200" s="45">
        <v>80.2</v>
      </c>
      <c r="K200" s="45">
        <v>183.5</v>
      </c>
      <c r="L200" s="121"/>
    </row>
    <row r="201" spans="1:12" ht="16.5" customHeight="1">
      <c r="A201" s="38"/>
      <c r="B201" s="39"/>
      <c r="C201" s="39"/>
      <c r="E201" s="83" t="s">
        <v>208</v>
      </c>
      <c r="F201" s="42" t="s">
        <v>9</v>
      </c>
      <c r="G201" s="43" t="s">
        <v>10</v>
      </c>
      <c r="H201" s="44">
        <v>1</v>
      </c>
      <c r="I201" s="45">
        <v>129.19999999999999</v>
      </c>
      <c r="J201" s="45">
        <v>135</v>
      </c>
      <c r="K201" s="45">
        <v>564.79999999999995</v>
      </c>
      <c r="L201" s="121"/>
    </row>
    <row r="202" spans="1:12" ht="16.5" customHeight="1">
      <c r="A202" s="38"/>
      <c r="B202" s="39"/>
      <c r="C202" s="39"/>
      <c r="E202" s="83" t="s">
        <v>209</v>
      </c>
      <c r="F202" s="42" t="s">
        <v>9</v>
      </c>
      <c r="G202" s="43" t="s">
        <v>10</v>
      </c>
      <c r="H202" s="44">
        <v>1</v>
      </c>
      <c r="I202" s="45">
        <v>165.9</v>
      </c>
      <c r="J202" s="45">
        <v>152.80000000000001</v>
      </c>
      <c r="K202" s="45">
        <v>301.7</v>
      </c>
      <c r="L202" s="121"/>
    </row>
    <row r="203" spans="1:12" s="32" customFormat="1" ht="16.5" customHeight="1">
      <c r="A203" s="51"/>
      <c r="B203" s="52"/>
      <c r="C203" s="52"/>
      <c r="D203" s="84" t="s">
        <v>210</v>
      </c>
      <c r="E203" s="37"/>
      <c r="F203" s="59"/>
      <c r="G203" s="56"/>
      <c r="H203" s="57"/>
      <c r="I203" s="31">
        <f>SUM(I204)</f>
        <v>460.3</v>
      </c>
      <c r="J203" s="31">
        <f>SUM(J204)</f>
        <v>251.1</v>
      </c>
      <c r="K203" s="31">
        <f>SUM(K204)</f>
        <v>884.1</v>
      </c>
      <c r="L203" s="121"/>
    </row>
    <row r="204" spans="1:12" ht="16.5" customHeight="1">
      <c r="A204" s="38"/>
      <c r="B204" s="39"/>
      <c r="C204" s="39"/>
      <c r="E204" s="80" t="s">
        <v>210</v>
      </c>
      <c r="F204" s="42" t="s">
        <v>9</v>
      </c>
      <c r="G204" s="43" t="s">
        <v>10</v>
      </c>
      <c r="H204" s="44">
        <v>1</v>
      </c>
      <c r="I204" s="45">
        <v>460.3</v>
      </c>
      <c r="J204" s="45">
        <v>251.1</v>
      </c>
      <c r="K204" s="45">
        <v>884.1</v>
      </c>
      <c r="L204" s="121"/>
    </row>
    <row r="205" spans="1:12" s="32" customFormat="1" ht="16.5" customHeight="1">
      <c r="A205" s="51"/>
      <c r="B205" s="52"/>
      <c r="C205" s="52"/>
      <c r="D205" s="81" t="s">
        <v>211</v>
      </c>
      <c r="E205" s="37"/>
      <c r="F205" s="59"/>
      <c r="G205" s="56"/>
      <c r="H205" s="57"/>
      <c r="I205" s="31">
        <f>SUM(I207:I210)</f>
        <v>9.6999999999999993</v>
      </c>
      <c r="J205" s="31">
        <f>SUM(J207:J210)</f>
        <v>15.599999999999998</v>
      </c>
      <c r="K205" s="31">
        <f>SUM(K207:K210)</f>
        <v>5.6</v>
      </c>
      <c r="L205" s="121"/>
    </row>
    <row r="206" spans="1:12" ht="16.5" customHeight="1">
      <c r="A206" s="38"/>
      <c r="B206" s="39"/>
      <c r="C206" s="39"/>
      <c r="E206" s="85" t="s">
        <v>212</v>
      </c>
      <c r="F206" s="50" t="s">
        <v>352</v>
      </c>
      <c r="G206" s="48"/>
      <c r="H206" s="44"/>
      <c r="I206" s="45">
        <v>4.7</v>
      </c>
      <c r="J206" s="45">
        <v>8.1999999999999993</v>
      </c>
      <c r="K206" s="45">
        <v>2.8</v>
      </c>
      <c r="L206" s="121"/>
    </row>
    <row r="207" spans="1:12" s="78" customFormat="1" ht="16.5" customHeight="1">
      <c r="A207" s="38"/>
      <c r="B207" s="39"/>
      <c r="C207" s="39"/>
      <c r="D207" s="47"/>
      <c r="E207" s="85" t="s">
        <v>213</v>
      </c>
      <c r="F207" s="50" t="s">
        <v>352</v>
      </c>
      <c r="G207" s="48" t="s">
        <v>15</v>
      </c>
      <c r="H207" s="44">
        <v>0.25</v>
      </c>
      <c r="I207" s="45">
        <v>1.3</v>
      </c>
      <c r="J207" s="45">
        <v>1.9</v>
      </c>
      <c r="K207" s="45">
        <v>0.7</v>
      </c>
      <c r="L207" s="121"/>
    </row>
    <row r="208" spans="1:12" ht="16.5" customHeight="1">
      <c r="A208" s="38"/>
      <c r="B208" s="39"/>
      <c r="C208" s="39"/>
      <c r="E208" s="85" t="s">
        <v>395</v>
      </c>
      <c r="F208" s="50" t="s">
        <v>352</v>
      </c>
      <c r="G208" s="48" t="s">
        <v>10</v>
      </c>
      <c r="H208" s="44">
        <v>0.75</v>
      </c>
      <c r="I208" s="45">
        <v>3.4</v>
      </c>
      <c r="J208" s="45">
        <v>6.3</v>
      </c>
      <c r="K208" s="45">
        <v>2.1</v>
      </c>
      <c r="L208" s="121"/>
    </row>
    <row r="209" spans="1:12" ht="16.5" customHeight="1">
      <c r="A209" s="38"/>
      <c r="B209" s="39"/>
      <c r="C209" s="39"/>
      <c r="E209" s="85" t="s">
        <v>214</v>
      </c>
      <c r="F209" s="50" t="s">
        <v>352</v>
      </c>
      <c r="G209" s="48" t="s">
        <v>10</v>
      </c>
      <c r="H209" s="44">
        <v>1</v>
      </c>
      <c r="I209" s="45">
        <v>0.2</v>
      </c>
      <c r="J209" s="45">
        <v>0.6</v>
      </c>
      <c r="K209" s="45">
        <v>0.5</v>
      </c>
      <c r="L209" s="121"/>
    </row>
    <row r="210" spans="1:12" ht="16.5" customHeight="1">
      <c r="A210" s="38"/>
      <c r="B210" s="39"/>
      <c r="C210" s="39"/>
      <c r="E210" s="86" t="s">
        <v>215</v>
      </c>
      <c r="F210" s="50" t="s">
        <v>352</v>
      </c>
      <c r="G210" s="48" t="s">
        <v>10</v>
      </c>
      <c r="H210" s="44">
        <v>1</v>
      </c>
      <c r="I210" s="45">
        <v>4.8</v>
      </c>
      <c r="J210" s="45">
        <v>6.8</v>
      </c>
      <c r="K210" s="45">
        <v>2.2999999999999998</v>
      </c>
      <c r="L210" s="121"/>
    </row>
    <row r="211" spans="1:12" s="32" customFormat="1" ht="16.5" customHeight="1">
      <c r="A211" s="51"/>
      <c r="B211" s="52"/>
      <c r="C211" s="52"/>
      <c r="D211" s="87" t="s">
        <v>216</v>
      </c>
      <c r="E211" s="37"/>
      <c r="F211" s="55"/>
      <c r="G211" s="62"/>
      <c r="H211" s="57"/>
      <c r="I211" s="31">
        <f>SUM(I212)</f>
        <v>443.3</v>
      </c>
      <c r="J211" s="31">
        <f>SUM(J212)</f>
        <v>251.5</v>
      </c>
      <c r="K211" s="31">
        <f>SUM(K212)</f>
        <v>82.3</v>
      </c>
      <c r="L211" s="121"/>
    </row>
    <row r="212" spans="1:12" ht="16.5" customHeight="1">
      <c r="A212" s="38"/>
      <c r="B212" s="39"/>
      <c r="C212" s="39"/>
      <c r="E212" s="88" t="s">
        <v>216</v>
      </c>
      <c r="F212" s="42" t="s">
        <v>353</v>
      </c>
      <c r="G212" s="43" t="s">
        <v>110</v>
      </c>
      <c r="H212" s="44">
        <v>1</v>
      </c>
      <c r="I212" s="45">
        <v>443.3</v>
      </c>
      <c r="J212" s="45">
        <v>251.5</v>
      </c>
      <c r="K212" s="45">
        <v>82.3</v>
      </c>
      <c r="L212" s="121"/>
    </row>
    <row r="213" spans="1:12" s="32" customFormat="1" ht="16.5" customHeight="1">
      <c r="A213" s="51"/>
      <c r="B213" s="52"/>
      <c r="C213" s="52"/>
      <c r="D213" s="89" t="s">
        <v>354</v>
      </c>
      <c r="E213" s="37"/>
      <c r="F213" s="59"/>
      <c r="G213" s="56"/>
      <c r="H213" s="57"/>
      <c r="I213" s="31">
        <f>SUM(I214)</f>
        <v>30.9</v>
      </c>
      <c r="J213" s="31">
        <f>SUM(J214)</f>
        <v>19.100000000000001</v>
      </c>
      <c r="K213" s="31">
        <f>SUM(K214)</f>
        <v>11.5</v>
      </c>
      <c r="L213" s="121"/>
    </row>
    <row r="214" spans="1:12" ht="16.5" customHeight="1">
      <c r="A214" s="38"/>
      <c r="B214" s="39"/>
      <c r="C214" s="39"/>
      <c r="E214" s="90" t="s">
        <v>217</v>
      </c>
      <c r="F214" s="42" t="s">
        <v>35</v>
      </c>
      <c r="G214" s="43" t="s">
        <v>132</v>
      </c>
      <c r="H214" s="44">
        <v>1</v>
      </c>
      <c r="I214" s="45">
        <v>30.9</v>
      </c>
      <c r="J214" s="45">
        <v>19.100000000000001</v>
      </c>
      <c r="K214" s="45">
        <v>11.5</v>
      </c>
      <c r="L214" s="121"/>
    </row>
    <row r="215" spans="1:12" s="32" customFormat="1" ht="16.5" customHeight="1">
      <c r="A215" s="51"/>
      <c r="B215" s="52"/>
      <c r="C215" s="52"/>
      <c r="D215" s="91" t="s">
        <v>218</v>
      </c>
      <c r="E215" s="37"/>
      <c r="F215" s="59"/>
      <c r="G215" s="56"/>
      <c r="H215" s="57"/>
      <c r="I215" s="31">
        <f>SUM(I216)</f>
        <v>115.7</v>
      </c>
      <c r="J215" s="31">
        <f>SUM(J216)</f>
        <v>89.8</v>
      </c>
      <c r="K215" s="31">
        <f>SUM(K216)</f>
        <v>153.1</v>
      </c>
      <c r="L215" s="121"/>
    </row>
    <row r="216" spans="1:12" ht="16.5" customHeight="1">
      <c r="A216" s="38"/>
      <c r="B216" s="39"/>
      <c r="C216" s="39"/>
      <c r="E216" s="88" t="s">
        <v>218</v>
      </c>
      <c r="F216" s="42" t="s">
        <v>9</v>
      </c>
      <c r="G216" s="43" t="s">
        <v>132</v>
      </c>
      <c r="H216" s="44">
        <v>1</v>
      </c>
      <c r="I216" s="45">
        <v>115.7</v>
      </c>
      <c r="J216" s="45">
        <v>89.8</v>
      </c>
      <c r="K216" s="45">
        <v>153.1</v>
      </c>
      <c r="L216" s="121"/>
    </row>
    <row r="217" spans="1:12" s="32" customFormat="1" ht="16.5" customHeight="1">
      <c r="A217" s="51"/>
      <c r="B217" s="52"/>
      <c r="C217" s="92" t="s">
        <v>355</v>
      </c>
      <c r="D217" s="61"/>
      <c r="E217" s="37"/>
      <c r="F217" s="59"/>
      <c r="G217" s="56"/>
      <c r="H217" s="57"/>
      <c r="I217" s="31">
        <f>SUM(I218:I222,I224:I225,I227:I231,I233:I238)</f>
        <v>485.7000000000001</v>
      </c>
      <c r="J217" s="31">
        <f>SUM(J218:J222,J224:J225,J227:J231,J233:J238)</f>
        <v>1530.7</v>
      </c>
      <c r="K217" s="31">
        <f>SUM(K218:K222,K224:K225,K227:K231,K233:K238)</f>
        <v>873.90000000000009</v>
      </c>
      <c r="L217" s="121"/>
    </row>
    <row r="218" spans="1:12" ht="16.5" customHeight="1">
      <c r="A218" s="38"/>
      <c r="B218" s="39"/>
      <c r="C218" s="39"/>
      <c r="D218" s="40"/>
      <c r="E218" s="41" t="s">
        <v>219</v>
      </c>
      <c r="F218" s="42" t="s">
        <v>385</v>
      </c>
      <c r="G218" s="43" t="s">
        <v>110</v>
      </c>
      <c r="H218" s="44">
        <v>1</v>
      </c>
      <c r="I218" s="45">
        <v>202.3</v>
      </c>
      <c r="J218" s="45">
        <v>698.8</v>
      </c>
      <c r="K218" s="45">
        <v>296.5</v>
      </c>
      <c r="L218" s="121"/>
    </row>
    <row r="219" spans="1:12" ht="16.5" customHeight="1">
      <c r="A219" s="38"/>
      <c r="B219" s="39"/>
      <c r="C219" s="39"/>
      <c r="D219" s="40"/>
      <c r="E219" s="41" t="s">
        <v>220</v>
      </c>
      <c r="F219" s="42" t="s">
        <v>385</v>
      </c>
      <c r="G219" s="43" t="s">
        <v>10</v>
      </c>
      <c r="H219" s="44">
        <v>1</v>
      </c>
      <c r="I219" s="45">
        <v>9.9</v>
      </c>
      <c r="J219" s="45">
        <v>138.4</v>
      </c>
      <c r="K219" s="45">
        <v>102.6</v>
      </c>
      <c r="L219" s="121"/>
    </row>
    <row r="220" spans="1:12" ht="16.5" customHeight="1">
      <c r="A220" s="38"/>
      <c r="B220" s="39"/>
      <c r="C220" s="39"/>
      <c r="D220" s="40"/>
      <c r="E220" s="41" t="s">
        <v>221</v>
      </c>
      <c r="F220" s="42" t="s">
        <v>385</v>
      </c>
      <c r="G220" s="43" t="s">
        <v>132</v>
      </c>
      <c r="H220" s="44">
        <v>1</v>
      </c>
      <c r="I220" s="45">
        <v>14.9</v>
      </c>
      <c r="J220" s="45">
        <v>35.700000000000003</v>
      </c>
      <c r="K220" s="45">
        <v>19.600000000000001</v>
      </c>
      <c r="L220" s="121"/>
    </row>
    <row r="221" spans="1:12" ht="16.5" customHeight="1">
      <c r="A221" s="38"/>
      <c r="B221" s="39"/>
      <c r="C221" s="39"/>
      <c r="D221" s="40"/>
      <c r="E221" s="41" t="s">
        <v>222</v>
      </c>
      <c r="F221" s="42" t="s">
        <v>385</v>
      </c>
      <c r="G221" s="43" t="s">
        <v>110</v>
      </c>
      <c r="H221" s="44">
        <v>1</v>
      </c>
      <c r="I221" s="45">
        <v>28</v>
      </c>
      <c r="J221" s="45">
        <v>92.4</v>
      </c>
      <c r="K221" s="45">
        <v>111</v>
      </c>
      <c r="L221" s="121"/>
    </row>
    <row r="222" spans="1:12" ht="16.5" customHeight="1">
      <c r="A222" s="38"/>
      <c r="B222" s="39"/>
      <c r="C222" s="39"/>
      <c r="D222" s="40"/>
      <c r="E222" s="41" t="s">
        <v>223</v>
      </c>
      <c r="F222" s="42" t="s">
        <v>385</v>
      </c>
      <c r="G222" s="43" t="s">
        <v>132</v>
      </c>
      <c r="H222" s="44">
        <v>1</v>
      </c>
      <c r="I222" s="45">
        <v>64.099999999999994</v>
      </c>
      <c r="J222" s="45">
        <v>156.1</v>
      </c>
      <c r="K222" s="45">
        <v>86.2</v>
      </c>
      <c r="L222" s="121"/>
    </row>
    <row r="223" spans="1:12" ht="16.5" customHeight="1">
      <c r="A223" s="123"/>
      <c r="B223" s="124"/>
      <c r="C223" s="124"/>
      <c r="D223" s="125"/>
      <c r="E223" s="126" t="s">
        <v>224</v>
      </c>
      <c r="F223" s="127" t="s">
        <v>385</v>
      </c>
      <c r="G223" s="128"/>
      <c r="H223" s="129"/>
      <c r="I223" s="130">
        <v>37.700000000000003</v>
      </c>
      <c r="J223" s="130">
        <v>104.9</v>
      </c>
      <c r="K223" s="130">
        <v>56.4</v>
      </c>
      <c r="L223" s="121"/>
    </row>
    <row r="224" spans="1:12" ht="16.5" customHeight="1">
      <c r="A224" s="38"/>
      <c r="B224" s="39"/>
      <c r="C224" s="39"/>
      <c r="D224" s="40"/>
      <c r="E224" s="41" t="s">
        <v>225</v>
      </c>
      <c r="F224" s="42" t="s">
        <v>385</v>
      </c>
      <c r="G224" s="43" t="s">
        <v>10</v>
      </c>
      <c r="H224" s="44">
        <v>0.35</v>
      </c>
      <c r="I224" s="45">
        <v>10.4</v>
      </c>
      <c r="J224" s="45">
        <v>36.700000000000003</v>
      </c>
      <c r="K224" s="45">
        <v>19.7</v>
      </c>
      <c r="L224" s="121"/>
    </row>
    <row r="225" spans="1:12" ht="16.5" customHeight="1">
      <c r="A225" s="38"/>
      <c r="B225" s="39"/>
      <c r="C225" s="39"/>
      <c r="D225" s="40"/>
      <c r="E225" s="41" t="s">
        <v>226</v>
      </c>
      <c r="F225" s="42" t="s">
        <v>385</v>
      </c>
      <c r="G225" s="43" t="s">
        <v>132</v>
      </c>
      <c r="H225" s="44">
        <v>0.65</v>
      </c>
      <c r="I225" s="45">
        <v>27.3</v>
      </c>
      <c r="J225" s="45">
        <v>68.2</v>
      </c>
      <c r="K225" s="45">
        <v>36.700000000000003</v>
      </c>
      <c r="L225" s="121"/>
    </row>
    <row r="226" spans="1:12" ht="16.5" customHeight="1">
      <c r="A226" s="38"/>
      <c r="B226" s="39"/>
      <c r="C226" s="39"/>
      <c r="D226" s="40"/>
      <c r="E226" s="41" t="s">
        <v>227</v>
      </c>
      <c r="F226" s="42" t="s">
        <v>385</v>
      </c>
      <c r="G226" s="43"/>
      <c r="H226" s="44"/>
      <c r="I226" s="45">
        <v>55.3</v>
      </c>
      <c r="J226" s="45">
        <v>143.19999999999999</v>
      </c>
      <c r="K226" s="45">
        <v>48.3</v>
      </c>
      <c r="L226" s="121"/>
    </row>
    <row r="227" spans="1:12" ht="16.5" customHeight="1">
      <c r="A227" s="38"/>
      <c r="B227" s="39"/>
      <c r="C227" s="39"/>
      <c r="D227" s="40"/>
      <c r="E227" s="41" t="s">
        <v>228</v>
      </c>
      <c r="F227" s="42" t="s">
        <v>385</v>
      </c>
      <c r="G227" s="43" t="s">
        <v>10</v>
      </c>
      <c r="H227" s="44">
        <v>0.4</v>
      </c>
      <c r="I227" s="45">
        <v>17.8</v>
      </c>
      <c r="J227" s="45">
        <v>57.3</v>
      </c>
      <c r="K227" s="45">
        <v>19.3</v>
      </c>
      <c r="L227" s="121"/>
    </row>
    <row r="228" spans="1:12" ht="16.5" customHeight="1">
      <c r="A228" s="38"/>
      <c r="B228" s="39"/>
      <c r="C228" s="39"/>
      <c r="D228" s="40"/>
      <c r="E228" s="41" t="s">
        <v>229</v>
      </c>
      <c r="F228" s="42" t="s">
        <v>385</v>
      </c>
      <c r="G228" s="43" t="s">
        <v>132</v>
      </c>
      <c r="H228" s="44">
        <v>0.6</v>
      </c>
      <c r="I228" s="45">
        <v>37.5</v>
      </c>
      <c r="J228" s="45">
        <v>85.9</v>
      </c>
      <c r="K228" s="45">
        <v>29</v>
      </c>
      <c r="L228" s="121"/>
    </row>
    <row r="229" spans="1:12" ht="16.5" customHeight="1">
      <c r="A229" s="38"/>
      <c r="B229" s="39"/>
      <c r="C229" s="39"/>
      <c r="D229" s="40"/>
      <c r="E229" s="41" t="s">
        <v>230</v>
      </c>
      <c r="F229" s="42" t="s">
        <v>385</v>
      </c>
      <c r="G229" s="43" t="s">
        <v>10</v>
      </c>
      <c r="H229" s="44">
        <v>1</v>
      </c>
      <c r="I229" s="45">
        <v>5</v>
      </c>
      <c r="J229" s="45">
        <v>18.600000000000001</v>
      </c>
      <c r="K229" s="45">
        <v>29.1</v>
      </c>
      <c r="L229" s="121"/>
    </row>
    <row r="230" spans="1:12" ht="16.5" customHeight="1">
      <c r="A230" s="38"/>
      <c r="B230" s="39"/>
      <c r="C230" s="39"/>
      <c r="D230" s="40"/>
      <c r="E230" s="41" t="s">
        <v>231</v>
      </c>
      <c r="F230" s="42" t="s">
        <v>9</v>
      </c>
      <c r="G230" s="43" t="s">
        <v>10</v>
      </c>
      <c r="H230" s="44">
        <v>1</v>
      </c>
      <c r="I230" s="45">
        <v>5.2</v>
      </c>
      <c r="J230" s="45">
        <v>18.2</v>
      </c>
      <c r="K230" s="45">
        <v>11</v>
      </c>
      <c r="L230" s="121"/>
    </row>
    <row r="231" spans="1:12" ht="16.5" customHeight="1">
      <c r="A231" s="38"/>
      <c r="B231" s="39"/>
      <c r="C231" s="39"/>
      <c r="D231" s="40"/>
      <c r="E231" s="41" t="s">
        <v>232</v>
      </c>
      <c r="F231" s="42" t="s">
        <v>9</v>
      </c>
      <c r="G231" s="43" t="s">
        <v>15</v>
      </c>
      <c r="H231" s="44">
        <v>1</v>
      </c>
      <c r="I231" s="45">
        <v>4.3</v>
      </c>
      <c r="J231" s="45">
        <v>24.2</v>
      </c>
      <c r="K231" s="45">
        <v>15.4</v>
      </c>
      <c r="L231" s="121"/>
    </row>
    <row r="232" spans="1:12" ht="16.5" customHeight="1">
      <c r="A232" s="38"/>
      <c r="B232" s="39"/>
      <c r="C232" s="39"/>
      <c r="D232" s="40"/>
      <c r="E232" s="41" t="s">
        <v>233</v>
      </c>
      <c r="F232" s="42" t="s">
        <v>9</v>
      </c>
      <c r="G232" s="43"/>
      <c r="H232" s="44"/>
      <c r="I232" s="45">
        <v>7.4</v>
      </c>
      <c r="J232" s="45">
        <v>47.7</v>
      </c>
      <c r="K232" s="45">
        <v>89.3</v>
      </c>
      <c r="L232" s="121"/>
    </row>
    <row r="233" spans="1:12" ht="16.5" customHeight="1">
      <c r="A233" s="38"/>
      <c r="B233" s="39"/>
      <c r="C233" s="39"/>
      <c r="D233" s="40"/>
      <c r="E233" s="41" t="s">
        <v>234</v>
      </c>
      <c r="F233" s="42" t="s">
        <v>9</v>
      </c>
      <c r="G233" s="43" t="s">
        <v>110</v>
      </c>
      <c r="H233" s="44">
        <v>0.6</v>
      </c>
      <c r="I233" s="45">
        <v>4.5999999999999996</v>
      </c>
      <c r="J233" s="45">
        <v>29.7</v>
      </c>
      <c r="K233" s="45">
        <v>56.5</v>
      </c>
      <c r="L233" s="121"/>
    </row>
    <row r="234" spans="1:12" ht="16.5" customHeight="1">
      <c r="A234" s="38"/>
      <c r="B234" s="39"/>
      <c r="C234" s="39"/>
      <c r="D234" s="40"/>
      <c r="E234" s="41" t="s">
        <v>235</v>
      </c>
      <c r="F234" s="42" t="s">
        <v>9</v>
      </c>
      <c r="G234" s="43" t="s">
        <v>10</v>
      </c>
      <c r="H234" s="44">
        <v>0.4</v>
      </c>
      <c r="I234" s="45">
        <v>2.8</v>
      </c>
      <c r="J234" s="45">
        <v>18</v>
      </c>
      <c r="K234" s="45">
        <v>32.799999999999997</v>
      </c>
      <c r="L234" s="121"/>
    </row>
    <row r="235" spans="1:12" ht="16.5" customHeight="1">
      <c r="A235" s="38"/>
      <c r="B235" s="39"/>
      <c r="C235" s="39"/>
      <c r="D235" s="40"/>
      <c r="E235" s="41" t="s">
        <v>236</v>
      </c>
      <c r="F235" s="42" t="s">
        <v>9</v>
      </c>
      <c r="G235" s="43" t="s">
        <v>10</v>
      </c>
      <c r="H235" s="44">
        <v>1</v>
      </c>
      <c r="I235" s="45">
        <v>34</v>
      </c>
      <c r="J235" s="45">
        <v>29</v>
      </c>
      <c r="K235" s="45">
        <v>6</v>
      </c>
      <c r="L235" s="121"/>
    </row>
    <row r="236" spans="1:12" ht="16.5" customHeight="1">
      <c r="A236" s="38"/>
      <c r="B236" s="39"/>
      <c r="C236" s="39"/>
      <c r="E236" s="41" t="s">
        <v>237</v>
      </c>
      <c r="F236" s="42" t="s">
        <v>9</v>
      </c>
      <c r="G236" s="48" t="s">
        <v>10</v>
      </c>
      <c r="H236" s="44">
        <v>1</v>
      </c>
      <c r="I236" s="45">
        <v>2.6</v>
      </c>
      <c r="J236" s="45">
        <v>2.5</v>
      </c>
      <c r="K236" s="45">
        <v>2.5</v>
      </c>
      <c r="L236" s="121"/>
    </row>
    <row r="237" spans="1:12" ht="16.5" customHeight="1">
      <c r="A237" s="38"/>
      <c r="B237" s="39"/>
      <c r="C237" s="39"/>
      <c r="E237" s="49" t="s">
        <v>238</v>
      </c>
      <c r="F237" s="42" t="s">
        <v>385</v>
      </c>
      <c r="G237" s="48" t="s">
        <v>10</v>
      </c>
      <c r="H237" s="44">
        <v>1</v>
      </c>
      <c r="I237" s="45">
        <v>6</v>
      </c>
      <c r="J237" s="45">
        <v>20.100000000000001</v>
      </c>
      <c r="K237" s="122" t="s">
        <v>394</v>
      </c>
      <c r="L237" s="121"/>
    </row>
    <row r="238" spans="1:12" s="78" customFormat="1" ht="16.5" customHeight="1">
      <c r="A238" s="38"/>
      <c r="B238" s="39"/>
      <c r="C238" s="39"/>
      <c r="D238" s="47"/>
      <c r="E238" s="41" t="s">
        <v>239</v>
      </c>
      <c r="F238" s="42" t="s">
        <v>385</v>
      </c>
      <c r="G238" s="48" t="s">
        <v>10</v>
      </c>
      <c r="H238" s="44">
        <v>1</v>
      </c>
      <c r="I238" s="45">
        <v>9</v>
      </c>
      <c r="J238" s="45">
        <v>0.9</v>
      </c>
      <c r="K238" s="122" t="s">
        <v>394</v>
      </c>
      <c r="L238" s="121"/>
    </row>
    <row r="239" spans="1:12" s="94" customFormat="1" ht="16.5" customHeight="1">
      <c r="A239" s="51"/>
      <c r="B239" s="52"/>
      <c r="C239" s="53" t="s">
        <v>356</v>
      </c>
      <c r="D239" s="61"/>
      <c r="E239" s="93"/>
      <c r="F239" s="55"/>
      <c r="G239" s="62"/>
      <c r="H239" s="57"/>
      <c r="I239" s="31">
        <f>SUM(I240:I247)</f>
        <v>186.5</v>
      </c>
      <c r="J239" s="31">
        <f>SUM(J240:J247)</f>
        <v>167.6</v>
      </c>
      <c r="K239" s="31">
        <f>SUM(K240:K247)</f>
        <v>181.70000000000002</v>
      </c>
      <c r="L239" s="121"/>
    </row>
    <row r="240" spans="1:12" ht="16.5" customHeight="1">
      <c r="A240" s="38"/>
      <c r="B240" s="39"/>
      <c r="C240" s="39"/>
      <c r="D240" s="40"/>
      <c r="E240" s="41" t="s">
        <v>240</v>
      </c>
      <c r="F240" s="42" t="s">
        <v>9</v>
      </c>
      <c r="G240" s="43" t="s">
        <v>10</v>
      </c>
      <c r="H240" s="44">
        <v>1</v>
      </c>
      <c r="I240" s="45">
        <v>49.5</v>
      </c>
      <c r="J240" s="45">
        <v>46.8</v>
      </c>
      <c r="K240" s="45">
        <v>56.7</v>
      </c>
      <c r="L240" s="121"/>
    </row>
    <row r="241" spans="1:12" ht="16.5" customHeight="1">
      <c r="A241" s="38"/>
      <c r="B241" s="39"/>
      <c r="C241" s="39"/>
      <c r="E241" s="49" t="s">
        <v>241</v>
      </c>
      <c r="F241" s="50" t="s">
        <v>352</v>
      </c>
      <c r="G241" s="48" t="s">
        <v>10</v>
      </c>
      <c r="H241" s="44">
        <v>1</v>
      </c>
      <c r="I241" s="45">
        <v>13.2</v>
      </c>
      <c r="J241" s="45">
        <v>20.5</v>
      </c>
      <c r="K241" s="45">
        <v>9.6</v>
      </c>
      <c r="L241" s="121"/>
    </row>
    <row r="242" spans="1:12" ht="16.5" customHeight="1">
      <c r="A242" s="38"/>
      <c r="B242" s="39"/>
      <c r="C242" s="39"/>
      <c r="D242" s="40"/>
      <c r="E242" s="41" t="s">
        <v>242</v>
      </c>
      <c r="F242" s="42" t="s">
        <v>9</v>
      </c>
      <c r="G242" s="43" t="s">
        <v>15</v>
      </c>
      <c r="H242" s="44">
        <v>1</v>
      </c>
      <c r="I242" s="45">
        <v>15.8</v>
      </c>
      <c r="J242" s="45">
        <v>18.100000000000001</v>
      </c>
      <c r="K242" s="45">
        <v>26.6</v>
      </c>
      <c r="L242" s="121"/>
    </row>
    <row r="243" spans="1:12" ht="16.5" customHeight="1">
      <c r="A243" s="38"/>
      <c r="B243" s="39"/>
      <c r="C243" s="39"/>
      <c r="E243" s="49" t="s">
        <v>243</v>
      </c>
      <c r="F243" s="50" t="s">
        <v>352</v>
      </c>
      <c r="G243" s="48" t="s">
        <v>10</v>
      </c>
      <c r="H243" s="44">
        <v>1</v>
      </c>
      <c r="I243" s="45">
        <v>10.8</v>
      </c>
      <c r="J243" s="45">
        <v>8.8000000000000007</v>
      </c>
      <c r="K243" s="45">
        <v>47.5</v>
      </c>
      <c r="L243" s="121"/>
    </row>
    <row r="244" spans="1:12" ht="16.5" customHeight="1">
      <c r="A244" s="38"/>
      <c r="B244" s="39"/>
      <c r="C244" s="39"/>
      <c r="D244" s="40"/>
      <c r="E244" s="41" t="s">
        <v>244</v>
      </c>
      <c r="F244" s="42" t="s">
        <v>9</v>
      </c>
      <c r="G244" s="43" t="s">
        <v>10</v>
      </c>
      <c r="H244" s="44">
        <v>1</v>
      </c>
      <c r="I244" s="45">
        <v>73.3</v>
      </c>
      <c r="J244" s="45">
        <v>59.5</v>
      </c>
      <c r="K244" s="45">
        <v>15.9</v>
      </c>
      <c r="L244" s="121"/>
    </row>
    <row r="245" spans="1:12" ht="16.5" customHeight="1">
      <c r="A245" s="38"/>
      <c r="B245" s="39"/>
      <c r="C245" s="39"/>
      <c r="D245" s="40"/>
      <c r="E245" s="49" t="s">
        <v>245</v>
      </c>
      <c r="F245" s="42" t="s">
        <v>9</v>
      </c>
      <c r="G245" s="43" t="s">
        <v>110</v>
      </c>
      <c r="H245" s="44">
        <v>1</v>
      </c>
      <c r="I245" s="45">
        <v>15.1</v>
      </c>
      <c r="J245" s="45">
        <v>8.8000000000000007</v>
      </c>
      <c r="K245" s="45">
        <v>19.8</v>
      </c>
      <c r="L245" s="121"/>
    </row>
    <row r="246" spans="1:12" ht="16.5" customHeight="1">
      <c r="A246" s="38"/>
      <c r="B246" s="39"/>
      <c r="C246" s="39"/>
      <c r="D246" s="40"/>
      <c r="E246" s="41" t="s">
        <v>246</v>
      </c>
      <c r="F246" s="42" t="s">
        <v>352</v>
      </c>
      <c r="G246" s="43" t="s">
        <v>10</v>
      </c>
      <c r="H246" s="44">
        <v>1</v>
      </c>
      <c r="I246" s="45">
        <v>7.9</v>
      </c>
      <c r="J246" s="45">
        <v>4.0999999999999996</v>
      </c>
      <c r="K246" s="45">
        <v>5.6</v>
      </c>
      <c r="L246" s="121"/>
    </row>
    <row r="247" spans="1:12" ht="16.5" customHeight="1">
      <c r="A247" s="38"/>
      <c r="B247" s="39"/>
      <c r="C247" s="39"/>
      <c r="E247" s="49" t="s">
        <v>247</v>
      </c>
      <c r="F247" s="50" t="s">
        <v>352</v>
      </c>
      <c r="G247" s="48" t="s">
        <v>10</v>
      </c>
      <c r="H247" s="44">
        <v>1</v>
      </c>
      <c r="I247" s="45">
        <v>0.9</v>
      </c>
      <c r="J247" s="45">
        <v>1</v>
      </c>
      <c r="K247" s="122" t="s">
        <v>394</v>
      </c>
      <c r="L247" s="121"/>
    </row>
    <row r="248" spans="1:12" s="32" customFormat="1" ht="16.5" customHeight="1">
      <c r="A248" s="51"/>
      <c r="B248" s="52"/>
      <c r="C248" s="58" t="s">
        <v>357</v>
      </c>
      <c r="D248" s="61"/>
      <c r="E248" s="37"/>
      <c r="F248" s="55"/>
      <c r="G248" s="62"/>
      <c r="H248" s="57"/>
      <c r="I248" s="31">
        <f>SUM(I249:I254,I256:I258)</f>
        <v>222.3</v>
      </c>
      <c r="J248" s="31">
        <f>SUM(J249:J254,J256:J258)</f>
        <v>242.3</v>
      </c>
      <c r="K248" s="31">
        <f>SUM(K249:K254,K256:K258)</f>
        <v>237.70000000000005</v>
      </c>
      <c r="L248" s="121"/>
    </row>
    <row r="249" spans="1:12" ht="16.5" customHeight="1">
      <c r="A249" s="38"/>
      <c r="B249" s="39"/>
      <c r="C249" s="39"/>
      <c r="D249" s="40"/>
      <c r="E249" s="41" t="s">
        <v>248</v>
      </c>
      <c r="F249" s="42" t="s">
        <v>9</v>
      </c>
      <c r="G249" s="43" t="s">
        <v>10</v>
      </c>
      <c r="H249" s="44">
        <v>1</v>
      </c>
      <c r="I249" s="45">
        <v>80.099999999999994</v>
      </c>
      <c r="J249" s="45">
        <v>25</v>
      </c>
      <c r="K249" s="45">
        <v>18.100000000000001</v>
      </c>
      <c r="L249" s="121"/>
    </row>
    <row r="250" spans="1:12" ht="16.5" customHeight="1">
      <c r="A250" s="38"/>
      <c r="B250" s="39"/>
      <c r="C250" s="39"/>
      <c r="D250" s="40"/>
      <c r="E250" s="49" t="s">
        <v>249</v>
      </c>
      <c r="F250" s="42" t="s">
        <v>9</v>
      </c>
      <c r="G250" s="43" t="s">
        <v>10</v>
      </c>
      <c r="H250" s="44">
        <v>1</v>
      </c>
      <c r="I250" s="45">
        <v>12.5</v>
      </c>
      <c r="J250" s="45">
        <v>21.7</v>
      </c>
      <c r="K250" s="45">
        <v>22.5</v>
      </c>
      <c r="L250" s="121"/>
    </row>
    <row r="251" spans="1:12" ht="16.5" customHeight="1">
      <c r="A251" s="38"/>
      <c r="B251" s="39"/>
      <c r="C251" s="39"/>
      <c r="D251" s="40"/>
      <c r="E251" s="49" t="s">
        <v>250</v>
      </c>
      <c r="F251" s="42" t="s">
        <v>9</v>
      </c>
      <c r="G251" s="43" t="s">
        <v>10</v>
      </c>
      <c r="H251" s="44">
        <v>1</v>
      </c>
      <c r="I251" s="45">
        <v>71.599999999999994</v>
      </c>
      <c r="J251" s="45">
        <v>115.4</v>
      </c>
      <c r="K251" s="45">
        <v>71.400000000000006</v>
      </c>
      <c r="L251" s="121"/>
    </row>
    <row r="252" spans="1:12" ht="16.5" customHeight="1">
      <c r="A252" s="38"/>
      <c r="B252" s="39"/>
      <c r="C252" s="39"/>
      <c r="D252" s="40"/>
      <c r="E252" s="41" t="s">
        <v>251</v>
      </c>
      <c r="F252" s="42" t="s">
        <v>9</v>
      </c>
      <c r="G252" s="43" t="s">
        <v>132</v>
      </c>
      <c r="H252" s="44">
        <v>1</v>
      </c>
      <c r="I252" s="45">
        <v>17.3</v>
      </c>
      <c r="J252" s="45">
        <v>29.3</v>
      </c>
      <c r="K252" s="45">
        <v>33.6</v>
      </c>
      <c r="L252" s="121"/>
    </row>
    <row r="253" spans="1:12" ht="16.5" customHeight="1">
      <c r="A253" s="38"/>
      <c r="B253" s="39"/>
      <c r="C253" s="39"/>
      <c r="D253" s="40"/>
      <c r="E253" s="41" t="s">
        <v>252</v>
      </c>
      <c r="F253" s="42" t="s">
        <v>9</v>
      </c>
      <c r="G253" s="43" t="s">
        <v>10</v>
      </c>
      <c r="H253" s="44">
        <v>1</v>
      </c>
      <c r="I253" s="45">
        <v>3.2</v>
      </c>
      <c r="J253" s="45">
        <v>5.0999999999999996</v>
      </c>
      <c r="K253" s="45">
        <v>13.5</v>
      </c>
      <c r="L253" s="121"/>
    </row>
    <row r="254" spans="1:12" ht="16.5" customHeight="1">
      <c r="A254" s="38"/>
      <c r="B254" s="39"/>
      <c r="C254" s="39"/>
      <c r="E254" s="41" t="s">
        <v>253</v>
      </c>
      <c r="F254" s="42" t="s">
        <v>9</v>
      </c>
      <c r="G254" s="48" t="s">
        <v>110</v>
      </c>
      <c r="H254" s="44">
        <v>1</v>
      </c>
      <c r="I254" s="45">
        <v>21.9</v>
      </c>
      <c r="J254" s="45">
        <v>23.4</v>
      </c>
      <c r="K254" s="45">
        <v>65.2</v>
      </c>
      <c r="L254" s="121"/>
    </row>
    <row r="255" spans="1:12" ht="16.5" customHeight="1">
      <c r="A255" s="38"/>
      <c r="B255" s="39"/>
      <c r="C255" s="39"/>
      <c r="D255" s="40"/>
      <c r="E255" s="41" t="s">
        <v>254</v>
      </c>
      <c r="F255" s="42" t="s">
        <v>9</v>
      </c>
      <c r="G255" s="43"/>
      <c r="H255" s="44"/>
      <c r="I255" s="45">
        <v>5.8</v>
      </c>
      <c r="J255" s="45">
        <v>8.4</v>
      </c>
      <c r="K255" s="45">
        <v>12.6</v>
      </c>
      <c r="L255" s="121"/>
    </row>
    <row r="256" spans="1:12" ht="16.5" customHeight="1">
      <c r="A256" s="38"/>
      <c r="B256" s="39"/>
      <c r="C256" s="39"/>
      <c r="D256" s="40"/>
      <c r="E256" s="41" t="s">
        <v>255</v>
      </c>
      <c r="F256" s="42" t="s">
        <v>9</v>
      </c>
      <c r="G256" s="43" t="s">
        <v>110</v>
      </c>
      <c r="H256" s="44">
        <v>0.5</v>
      </c>
      <c r="I256" s="45">
        <v>3.5</v>
      </c>
      <c r="J256" s="45">
        <v>4.2</v>
      </c>
      <c r="K256" s="45">
        <v>6.3</v>
      </c>
      <c r="L256" s="121"/>
    </row>
    <row r="257" spans="1:12" ht="16.5" customHeight="1">
      <c r="A257" s="38"/>
      <c r="B257" s="39"/>
      <c r="C257" s="39"/>
      <c r="D257" s="40"/>
      <c r="E257" s="41" t="s">
        <v>256</v>
      </c>
      <c r="F257" s="42" t="s">
        <v>9</v>
      </c>
      <c r="G257" s="43" t="s">
        <v>10</v>
      </c>
      <c r="H257" s="44">
        <v>0.5</v>
      </c>
      <c r="I257" s="45">
        <v>2.2999999999999998</v>
      </c>
      <c r="J257" s="45">
        <v>4.2</v>
      </c>
      <c r="K257" s="45">
        <v>6.3</v>
      </c>
      <c r="L257" s="121"/>
    </row>
    <row r="258" spans="1:12" ht="16.5" customHeight="1">
      <c r="A258" s="38"/>
      <c r="B258" s="39"/>
      <c r="C258" s="39"/>
      <c r="D258" s="40"/>
      <c r="E258" s="49" t="s">
        <v>257</v>
      </c>
      <c r="F258" s="42" t="s">
        <v>258</v>
      </c>
      <c r="G258" s="43" t="s">
        <v>10</v>
      </c>
      <c r="H258" s="44">
        <v>1</v>
      </c>
      <c r="I258" s="45">
        <v>9.9</v>
      </c>
      <c r="J258" s="45">
        <v>14</v>
      </c>
      <c r="K258" s="45">
        <v>0.8</v>
      </c>
      <c r="L258" s="121"/>
    </row>
    <row r="259" spans="1:12" s="32" customFormat="1" ht="16.5" customHeight="1">
      <c r="A259" s="51"/>
      <c r="B259" s="52"/>
      <c r="C259" s="58" t="s">
        <v>358</v>
      </c>
      <c r="D259" s="54"/>
      <c r="E259" s="37"/>
      <c r="F259" s="59"/>
      <c r="G259" s="56"/>
      <c r="H259" s="57"/>
      <c r="I259" s="31">
        <f>SUM(I260:I270)</f>
        <v>276</v>
      </c>
      <c r="J259" s="31">
        <f>SUM(J260:J270)</f>
        <v>222.6</v>
      </c>
      <c r="K259" s="31">
        <f>SUM(K260:K270)</f>
        <v>220.79999999999998</v>
      </c>
      <c r="L259" s="121"/>
    </row>
    <row r="260" spans="1:12" ht="16.5" customHeight="1">
      <c r="A260" s="38"/>
      <c r="B260" s="39"/>
      <c r="C260" s="39"/>
      <c r="D260" s="40"/>
      <c r="E260" s="41" t="s">
        <v>259</v>
      </c>
      <c r="F260" s="42" t="s">
        <v>9</v>
      </c>
      <c r="G260" s="43" t="s">
        <v>10</v>
      </c>
      <c r="H260" s="44">
        <v>1</v>
      </c>
      <c r="I260" s="45">
        <v>60</v>
      </c>
      <c r="J260" s="45">
        <v>52.4</v>
      </c>
      <c r="K260" s="45">
        <v>61.4</v>
      </c>
      <c r="L260" s="121"/>
    </row>
    <row r="261" spans="1:12" ht="16.5" customHeight="1">
      <c r="A261" s="38"/>
      <c r="B261" s="39"/>
      <c r="C261" s="39"/>
      <c r="D261" s="40"/>
      <c r="E261" s="41" t="s">
        <v>260</v>
      </c>
      <c r="F261" s="42" t="s">
        <v>9</v>
      </c>
      <c r="G261" s="43" t="s">
        <v>10</v>
      </c>
      <c r="H261" s="44">
        <v>1</v>
      </c>
      <c r="I261" s="45">
        <v>118.4</v>
      </c>
      <c r="J261" s="45">
        <v>101.9</v>
      </c>
      <c r="K261" s="45">
        <v>98.9</v>
      </c>
      <c r="L261" s="121"/>
    </row>
    <row r="262" spans="1:12" ht="16.5" customHeight="1">
      <c r="A262" s="38"/>
      <c r="B262" s="39"/>
      <c r="C262" s="39"/>
      <c r="D262" s="40"/>
      <c r="E262" s="41" t="s">
        <v>261</v>
      </c>
      <c r="F262" s="42" t="s">
        <v>359</v>
      </c>
      <c r="G262" s="43" t="s">
        <v>10</v>
      </c>
      <c r="H262" s="44">
        <v>1</v>
      </c>
      <c r="I262" s="45">
        <v>4.8</v>
      </c>
      <c r="J262" s="45">
        <v>1.8</v>
      </c>
      <c r="K262" s="45">
        <v>0.2</v>
      </c>
      <c r="L262" s="121"/>
    </row>
    <row r="263" spans="1:12" ht="16.5" customHeight="1">
      <c r="A263" s="38"/>
      <c r="B263" s="39"/>
      <c r="C263" s="39"/>
      <c r="E263" s="41" t="s">
        <v>262</v>
      </c>
      <c r="F263" s="50" t="s">
        <v>84</v>
      </c>
      <c r="G263" s="48" t="s">
        <v>10</v>
      </c>
      <c r="H263" s="44">
        <v>1</v>
      </c>
      <c r="I263" s="45">
        <v>14.5</v>
      </c>
      <c r="J263" s="45">
        <v>16.7</v>
      </c>
      <c r="K263" s="45">
        <v>12.4</v>
      </c>
      <c r="L263" s="121"/>
    </row>
    <row r="264" spans="1:12" ht="16.5" customHeight="1">
      <c r="A264" s="38"/>
      <c r="B264" s="39"/>
      <c r="C264" s="39"/>
      <c r="E264" s="49" t="s">
        <v>263</v>
      </c>
      <c r="F264" s="50" t="s">
        <v>359</v>
      </c>
      <c r="G264" s="48" t="s">
        <v>10</v>
      </c>
      <c r="H264" s="44">
        <v>1</v>
      </c>
      <c r="I264" s="45">
        <v>0.9</v>
      </c>
      <c r="J264" s="45">
        <v>1.2</v>
      </c>
      <c r="K264" s="122" t="s">
        <v>394</v>
      </c>
      <c r="L264" s="121"/>
    </row>
    <row r="265" spans="1:12" ht="16.5" customHeight="1">
      <c r="A265" s="38"/>
      <c r="B265" s="39"/>
      <c r="C265" s="39"/>
      <c r="D265" s="40"/>
      <c r="E265" s="49" t="s">
        <v>264</v>
      </c>
      <c r="F265" s="42" t="s">
        <v>360</v>
      </c>
      <c r="G265" s="43" t="s">
        <v>110</v>
      </c>
      <c r="H265" s="44">
        <v>1</v>
      </c>
      <c r="I265" s="45">
        <v>12.2</v>
      </c>
      <c r="J265" s="45">
        <v>5.5</v>
      </c>
      <c r="K265" s="45">
        <v>2.6</v>
      </c>
      <c r="L265" s="121"/>
    </row>
    <row r="266" spans="1:12" ht="16.5" customHeight="1">
      <c r="A266" s="38"/>
      <c r="B266" s="39"/>
      <c r="C266" s="39"/>
      <c r="D266" s="40"/>
      <c r="E266" s="49" t="s">
        <v>265</v>
      </c>
      <c r="F266" s="42" t="s">
        <v>360</v>
      </c>
      <c r="G266" s="43" t="s">
        <v>110</v>
      </c>
      <c r="H266" s="44">
        <v>1</v>
      </c>
      <c r="I266" s="45">
        <v>42.2</v>
      </c>
      <c r="J266" s="45">
        <v>24.3</v>
      </c>
      <c r="K266" s="45">
        <v>28.1</v>
      </c>
      <c r="L266" s="121"/>
    </row>
    <row r="267" spans="1:12" ht="16.5" customHeight="1">
      <c r="A267" s="123"/>
      <c r="B267" s="124"/>
      <c r="C267" s="124"/>
      <c r="D267" s="125"/>
      <c r="E267" s="136" t="s">
        <v>266</v>
      </c>
      <c r="F267" s="127" t="s">
        <v>360</v>
      </c>
      <c r="G267" s="128" t="s">
        <v>110</v>
      </c>
      <c r="H267" s="129">
        <v>1</v>
      </c>
      <c r="I267" s="130">
        <v>14.5</v>
      </c>
      <c r="J267" s="130">
        <v>12.2</v>
      </c>
      <c r="K267" s="130">
        <v>5.5</v>
      </c>
      <c r="L267" s="121"/>
    </row>
    <row r="268" spans="1:12" ht="16.5" customHeight="1">
      <c r="A268" s="38"/>
      <c r="B268" s="39"/>
      <c r="C268" s="39"/>
      <c r="E268" s="95" t="s">
        <v>267</v>
      </c>
      <c r="F268" s="96" t="s">
        <v>268</v>
      </c>
      <c r="G268" s="48" t="s">
        <v>110</v>
      </c>
      <c r="H268" s="44">
        <v>1</v>
      </c>
      <c r="I268" s="45">
        <v>3.5</v>
      </c>
      <c r="J268" s="45">
        <v>1.6</v>
      </c>
      <c r="K268" s="122" t="s">
        <v>394</v>
      </c>
      <c r="L268" s="121"/>
    </row>
    <row r="269" spans="1:12" ht="16.5" customHeight="1">
      <c r="A269" s="38"/>
      <c r="B269" s="39"/>
      <c r="C269" s="39"/>
      <c r="D269" s="40"/>
      <c r="E269" s="49" t="s">
        <v>269</v>
      </c>
      <c r="F269" s="50" t="s">
        <v>84</v>
      </c>
      <c r="G269" s="43" t="s">
        <v>45</v>
      </c>
      <c r="H269" s="44">
        <v>1</v>
      </c>
      <c r="I269" s="45">
        <v>1.2</v>
      </c>
      <c r="J269" s="45">
        <v>1.6</v>
      </c>
      <c r="K269" s="45">
        <v>6.5</v>
      </c>
      <c r="L269" s="121"/>
    </row>
    <row r="270" spans="1:12" ht="16.5" customHeight="1">
      <c r="A270" s="38"/>
      <c r="B270" s="39"/>
      <c r="C270" s="39"/>
      <c r="D270" s="40"/>
      <c r="E270" s="41" t="s">
        <v>270</v>
      </c>
      <c r="F270" s="50" t="s">
        <v>84</v>
      </c>
      <c r="G270" s="43" t="s">
        <v>45</v>
      </c>
      <c r="H270" s="44">
        <v>1</v>
      </c>
      <c r="I270" s="45">
        <v>3.8</v>
      </c>
      <c r="J270" s="45">
        <v>3.4</v>
      </c>
      <c r="K270" s="45">
        <v>5.2</v>
      </c>
      <c r="L270" s="121"/>
    </row>
    <row r="271" spans="1:12" s="32" customFormat="1" ht="16.5" customHeight="1">
      <c r="A271" s="51"/>
      <c r="B271" s="52"/>
      <c r="C271" s="53" t="s">
        <v>361</v>
      </c>
      <c r="D271" s="54"/>
      <c r="E271" s="37"/>
      <c r="F271" s="59"/>
      <c r="G271" s="56"/>
      <c r="H271" s="57"/>
      <c r="I271" s="31">
        <f>SUM(I272:I292)</f>
        <v>455.6</v>
      </c>
      <c r="J271" s="31">
        <f>SUM(J272:J292)</f>
        <v>444.99999999999994</v>
      </c>
      <c r="K271" s="31">
        <f>SUM(K272:K292)</f>
        <v>221.70000000000002</v>
      </c>
      <c r="L271" s="121"/>
    </row>
    <row r="272" spans="1:12" ht="16.5" customHeight="1">
      <c r="A272" s="38"/>
      <c r="B272" s="39"/>
      <c r="C272" s="39"/>
      <c r="D272" s="40"/>
      <c r="E272" s="97" t="s">
        <v>271</v>
      </c>
      <c r="F272" s="42" t="s">
        <v>328</v>
      </c>
      <c r="G272" s="43" t="s">
        <v>110</v>
      </c>
      <c r="H272" s="44">
        <v>1</v>
      </c>
      <c r="I272" s="45">
        <v>45.9</v>
      </c>
      <c r="J272" s="45">
        <v>34.4</v>
      </c>
      <c r="K272" s="122" t="s">
        <v>394</v>
      </c>
      <c r="L272" s="121"/>
    </row>
    <row r="273" spans="1:12" ht="16.5" customHeight="1">
      <c r="A273" s="38"/>
      <c r="B273" s="39"/>
      <c r="C273" s="39"/>
      <c r="D273" s="40"/>
      <c r="E273" s="66" t="s">
        <v>272</v>
      </c>
      <c r="F273" s="42" t="s">
        <v>385</v>
      </c>
      <c r="G273" s="43" t="s">
        <v>110</v>
      </c>
      <c r="H273" s="44">
        <v>1</v>
      </c>
      <c r="I273" s="45">
        <v>23.4</v>
      </c>
      <c r="J273" s="45">
        <v>28.9</v>
      </c>
      <c r="K273" s="122" t="s">
        <v>394</v>
      </c>
      <c r="L273" s="121"/>
    </row>
    <row r="274" spans="1:12" ht="16.5" customHeight="1">
      <c r="A274" s="38"/>
      <c r="B274" s="39"/>
      <c r="C274" s="39"/>
      <c r="D274" s="40"/>
      <c r="E274" s="66" t="s">
        <v>273</v>
      </c>
      <c r="F274" s="42" t="s">
        <v>9</v>
      </c>
      <c r="G274" s="43" t="s">
        <v>110</v>
      </c>
      <c r="H274" s="44">
        <v>1</v>
      </c>
      <c r="I274" s="45">
        <v>14.4</v>
      </c>
      <c r="J274" s="45">
        <v>18.5</v>
      </c>
      <c r="K274" s="45">
        <v>4.2</v>
      </c>
      <c r="L274" s="121"/>
    </row>
    <row r="275" spans="1:12" ht="16.5" customHeight="1">
      <c r="A275" s="38"/>
      <c r="B275" s="39"/>
      <c r="C275" s="39"/>
      <c r="D275" s="40"/>
      <c r="E275" s="66" t="s">
        <v>274</v>
      </c>
      <c r="F275" s="42" t="s">
        <v>328</v>
      </c>
      <c r="G275" s="43" t="s">
        <v>110</v>
      </c>
      <c r="H275" s="44">
        <v>1</v>
      </c>
      <c r="I275" s="45">
        <v>0.9</v>
      </c>
      <c r="J275" s="45">
        <v>0.5</v>
      </c>
      <c r="K275" s="45">
        <v>0.4</v>
      </c>
      <c r="L275" s="121"/>
    </row>
    <row r="276" spans="1:12" ht="16.5" customHeight="1">
      <c r="A276" s="38"/>
      <c r="B276" s="39"/>
      <c r="C276" s="39"/>
      <c r="D276" s="40"/>
      <c r="E276" s="97" t="s">
        <v>275</v>
      </c>
      <c r="F276" s="42" t="s">
        <v>9</v>
      </c>
      <c r="G276" s="43" t="s">
        <v>110</v>
      </c>
      <c r="H276" s="44">
        <v>1</v>
      </c>
      <c r="I276" s="45">
        <v>59.5</v>
      </c>
      <c r="J276" s="45">
        <v>42.9</v>
      </c>
      <c r="K276" s="122" t="s">
        <v>394</v>
      </c>
      <c r="L276" s="121"/>
    </row>
    <row r="277" spans="1:12" ht="16.5" customHeight="1">
      <c r="A277" s="38"/>
      <c r="B277" s="39"/>
      <c r="C277" s="39"/>
      <c r="D277" s="40"/>
      <c r="E277" s="97" t="s">
        <v>276</v>
      </c>
      <c r="F277" s="42" t="s">
        <v>389</v>
      </c>
      <c r="G277" s="43" t="s">
        <v>110</v>
      </c>
      <c r="H277" s="44">
        <v>1</v>
      </c>
      <c r="I277" s="45">
        <v>59.9</v>
      </c>
      <c r="J277" s="45">
        <v>46.6</v>
      </c>
      <c r="K277" s="45">
        <v>0.8</v>
      </c>
      <c r="L277" s="121"/>
    </row>
    <row r="278" spans="1:12" ht="16.5" customHeight="1">
      <c r="A278" s="38"/>
      <c r="B278" s="39"/>
      <c r="C278" s="39"/>
      <c r="D278" s="40"/>
      <c r="E278" s="97" t="s">
        <v>277</v>
      </c>
      <c r="F278" s="42" t="s">
        <v>362</v>
      </c>
      <c r="G278" s="43" t="s">
        <v>110</v>
      </c>
      <c r="H278" s="44">
        <v>1</v>
      </c>
      <c r="I278" s="45">
        <v>6.2</v>
      </c>
      <c r="J278" s="45">
        <v>3.8</v>
      </c>
      <c r="K278" s="45">
        <v>3.3</v>
      </c>
      <c r="L278" s="121"/>
    </row>
    <row r="279" spans="1:12" ht="16.5" customHeight="1">
      <c r="A279" s="38"/>
      <c r="B279" s="39"/>
      <c r="C279" s="39"/>
      <c r="D279" s="40"/>
      <c r="E279" s="66" t="s">
        <v>278</v>
      </c>
      <c r="F279" s="42" t="s">
        <v>9</v>
      </c>
      <c r="G279" s="43" t="s">
        <v>10</v>
      </c>
      <c r="H279" s="44">
        <v>1</v>
      </c>
      <c r="I279" s="45">
        <v>7.4</v>
      </c>
      <c r="J279" s="45">
        <v>8.8000000000000007</v>
      </c>
      <c r="K279" s="45">
        <v>15.6</v>
      </c>
      <c r="L279" s="121"/>
    </row>
    <row r="280" spans="1:12" ht="16.5" customHeight="1">
      <c r="A280" s="38"/>
      <c r="B280" s="39"/>
      <c r="C280" s="39"/>
      <c r="D280" s="40"/>
      <c r="E280" s="66" t="s">
        <v>279</v>
      </c>
      <c r="F280" s="42" t="s">
        <v>9</v>
      </c>
      <c r="G280" s="43" t="s">
        <v>110</v>
      </c>
      <c r="H280" s="44">
        <v>1</v>
      </c>
      <c r="I280" s="45">
        <v>25.9</v>
      </c>
      <c r="J280" s="45">
        <v>24.6</v>
      </c>
      <c r="K280" s="122" t="s">
        <v>394</v>
      </c>
      <c r="L280" s="121"/>
    </row>
    <row r="281" spans="1:12" ht="16.5" customHeight="1">
      <c r="A281" s="38"/>
      <c r="B281" s="39"/>
      <c r="C281" s="39"/>
      <c r="D281" s="40"/>
      <c r="E281" s="66" t="s">
        <v>280</v>
      </c>
      <c r="F281" s="42" t="s">
        <v>9</v>
      </c>
      <c r="G281" s="43" t="s">
        <v>110</v>
      </c>
      <c r="H281" s="44">
        <v>1</v>
      </c>
      <c r="I281" s="45">
        <v>7.1</v>
      </c>
      <c r="J281" s="45">
        <v>26.5</v>
      </c>
      <c r="K281" s="45">
        <v>2</v>
      </c>
      <c r="L281" s="121"/>
    </row>
    <row r="282" spans="1:12" ht="16.5" customHeight="1">
      <c r="A282" s="38"/>
      <c r="B282" s="39"/>
      <c r="C282" s="39"/>
      <c r="D282" s="40"/>
      <c r="E282" s="66" t="s">
        <v>281</v>
      </c>
      <c r="F282" s="42" t="s">
        <v>393</v>
      </c>
      <c r="G282" s="43" t="s">
        <v>110</v>
      </c>
      <c r="H282" s="44">
        <v>1</v>
      </c>
      <c r="I282" s="45">
        <v>4.5999999999999996</v>
      </c>
      <c r="J282" s="45">
        <v>2.6</v>
      </c>
      <c r="K282" s="122" t="s">
        <v>394</v>
      </c>
      <c r="L282" s="121"/>
    </row>
    <row r="283" spans="1:12" ht="16.5" customHeight="1">
      <c r="A283" s="38"/>
      <c r="B283" s="39"/>
      <c r="C283" s="39"/>
      <c r="D283" s="40"/>
      <c r="E283" s="66" t="s">
        <v>282</v>
      </c>
      <c r="F283" s="42" t="s">
        <v>84</v>
      </c>
      <c r="G283" s="43" t="s">
        <v>110</v>
      </c>
      <c r="H283" s="44">
        <v>1</v>
      </c>
      <c r="I283" s="45">
        <v>52.9</v>
      </c>
      <c r="J283" s="45">
        <v>27.5</v>
      </c>
      <c r="K283" s="45">
        <v>5.8</v>
      </c>
      <c r="L283" s="121"/>
    </row>
    <row r="284" spans="1:12" ht="16.5" customHeight="1">
      <c r="A284" s="38"/>
      <c r="B284" s="39"/>
      <c r="C284" s="39"/>
      <c r="D284" s="40"/>
      <c r="E284" s="66" t="s">
        <v>283</v>
      </c>
      <c r="F284" s="42" t="s">
        <v>363</v>
      </c>
      <c r="G284" s="43" t="s">
        <v>110</v>
      </c>
      <c r="H284" s="44">
        <v>1</v>
      </c>
      <c r="I284" s="45">
        <v>85.4</v>
      </c>
      <c r="J284" s="45">
        <v>105.2</v>
      </c>
      <c r="K284" s="122" t="s">
        <v>394</v>
      </c>
      <c r="L284" s="121"/>
    </row>
    <row r="285" spans="1:12" ht="16.5" customHeight="1">
      <c r="A285" s="38"/>
      <c r="B285" s="39"/>
      <c r="C285" s="39"/>
      <c r="D285" s="40"/>
      <c r="E285" s="66" t="s">
        <v>284</v>
      </c>
      <c r="F285" s="42" t="s">
        <v>84</v>
      </c>
      <c r="G285" s="43" t="s">
        <v>110</v>
      </c>
      <c r="H285" s="44">
        <v>1</v>
      </c>
      <c r="I285" s="45">
        <v>0.6</v>
      </c>
      <c r="J285" s="45">
        <v>0.7</v>
      </c>
      <c r="K285" s="45">
        <v>0.1</v>
      </c>
      <c r="L285" s="121"/>
    </row>
    <row r="286" spans="1:12" ht="16.5" customHeight="1">
      <c r="A286" s="38"/>
      <c r="B286" s="39"/>
      <c r="C286" s="39"/>
      <c r="D286" s="40"/>
      <c r="E286" s="66" t="s">
        <v>285</v>
      </c>
      <c r="F286" s="42" t="s">
        <v>9</v>
      </c>
      <c r="G286" s="43" t="s">
        <v>110</v>
      </c>
      <c r="H286" s="44">
        <v>1</v>
      </c>
      <c r="I286" s="45">
        <v>7.3</v>
      </c>
      <c r="J286" s="45">
        <v>17.399999999999999</v>
      </c>
      <c r="K286" s="45">
        <v>8.9</v>
      </c>
      <c r="L286" s="121"/>
    </row>
    <row r="287" spans="1:12" ht="16.5" customHeight="1">
      <c r="A287" s="38"/>
      <c r="B287" s="39"/>
      <c r="C287" s="39"/>
      <c r="D287" s="40"/>
      <c r="E287" s="97" t="s">
        <v>286</v>
      </c>
      <c r="F287" s="42" t="s">
        <v>386</v>
      </c>
      <c r="G287" s="43" t="s">
        <v>110</v>
      </c>
      <c r="H287" s="44">
        <v>1</v>
      </c>
      <c r="I287" s="45">
        <v>11.4</v>
      </c>
      <c r="J287" s="45">
        <v>10.4</v>
      </c>
      <c r="K287" s="45">
        <v>91.2</v>
      </c>
      <c r="L287" s="121"/>
    </row>
    <row r="288" spans="1:12" ht="16.5" customHeight="1">
      <c r="A288" s="38"/>
      <c r="B288" s="39"/>
      <c r="C288" s="39"/>
      <c r="D288" s="40"/>
      <c r="E288" s="66" t="s">
        <v>287</v>
      </c>
      <c r="F288" s="42" t="s">
        <v>385</v>
      </c>
      <c r="G288" s="43" t="s">
        <v>10</v>
      </c>
      <c r="H288" s="44">
        <v>1</v>
      </c>
      <c r="I288" s="45">
        <v>6.9</v>
      </c>
      <c r="J288" s="45">
        <v>12.3</v>
      </c>
      <c r="K288" s="45">
        <v>36.4</v>
      </c>
      <c r="L288" s="121"/>
    </row>
    <row r="289" spans="1:26" ht="16.5" customHeight="1">
      <c r="A289" s="38"/>
      <c r="B289" s="39"/>
      <c r="C289" s="39"/>
      <c r="D289" s="40"/>
      <c r="E289" s="66" t="s">
        <v>288</v>
      </c>
      <c r="F289" s="42" t="s">
        <v>9</v>
      </c>
      <c r="G289" s="43" t="s">
        <v>132</v>
      </c>
      <c r="H289" s="44">
        <v>1</v>
      </c>
      <c r="I289" s="45">
        <v>1.7</v>
      </c>
      <c r="J289" s="45">
        <v>0.9</v>
      </c>
      <c r="K289" s="45">
        <v>0.3</v>
      </c>
      <c r="L289" s="121"/>
    </row>
    <row r="290" spans="1:26" ht="16.5" customHeight="1">
      <c r="A290" s="38"/>
      <c r="B290" s="39"/>
      <c r="C290" s="39"/>
      <c r="D290" s="40"/>
      <c r="E290" s="66" t="s">
        <v>289</v>
      </c>
      <c r="F290" s="42" t="s">
        <v>9</v>
      </c>
      <c r="G290" s="43" t="s">
        <v>10</v>
      </c>
      <c r="H290" s="44">
        <v>1</v>
      </c>
      <c r="I290" s="45">
        <v>11.8</v>
      </c>
      <c r="J290" s="45">
        <v>10.5</v>
      </c>
      <c r="K290" s="45">
        <v>10.199999999999999</v>
      </c>
      <c r="L290" s="121"/>
    </row>
    <row r="291" spans="1:26" ht="16.5" customHeight="1">
      <c r="A291" s="38"/>
      <c r="B291" s="39"/>
      <c r="C291" s="39"/>
      <c r="D291" s="40"/>
      <c r="E291" s="66" t="s">
        <v>290</v>
      </c>
      <c r="F291" s="42" t="s">
        <v>9</v>
      </c>
      <c r="G291" s="43" t="s">
        <v>132</v>
      </c>
      <c r="H291" s="44">
        <v>1</v>
      </c>
      <c r="I291" s="45">
        <v>20.3</v>
      </c>
      <c r="J291" s="45">
        <v>20.9</v>
      </c>
      <c r="K291" s="45">
        <v>12.2</v>
      </c>
      <c r="L291" s="121"/>
    </row>
    <row r="292" spans="1:26" ht="16.5" customHeight="1">
      <c r="A292" s="38"/>
      <c r="B292" s="39"/>
      <c r="C292" s="39"/>
      <c r="D292" s="40"/>
      <c r="E292" s="66" t="s">
        <v>291</v>
      </c>
      <c r="F292" s="42" t="s">
        <v>9</v>
      </c>
      <c r="G292" s="43" t="s">
        <v>132</v>
      </c>
      <c r="H292" s="44">
        <v>1</v>
      </c>
      <c r="I292" s="45">
        <v>2.1</v>
      </c>
      <c r="J292" s="45">
        <v>1.1000000000000001</v>
      </c>
      <c r="K292" s="45">
        <v>30.3</v>
      </c>
      <c r="L292" s="121"/>
    </row>
    <row r="293" spans="1:26" s="32" customFormat="1" ht="16.5" customHeight="1">
      <c r="A293" s="51"/>
      <c r="B293" s="52"/>
      <c r="C293" s="34" t="s">
        <v>364</v>
      </c>
      <c r="D293" s="54"/>
      <c r="E293" s="37"/>
      <c r="F293" s="59"/>
      <c r="G293" s="56"/>
      <c r="H293" s="57"/>
      <c r="I293" s="31">
        <f>SUM(I294:I296,I298:I299)</f>
        <v>263.89999999999998</v>
      </c>
      <c r="J293" s="31">
        <f>SUM(J294:J296,J298:J299)</f>
        <v>195.3</v>
      </c>
      <c r="K293" s="31">
        <f>SUM(K294:K296,K298:K299)</f>
        <v>119</v>
      </c>
      <c r="L293" s="121"/>
    </row>
    <row r="294" spans="1:26" ht="16.5" customHeight="1">
      <c r="A294" s="38"/>
      <c r="B294" s="39"/>
      <c r="C294" s="39"/>
      <c r="E294" s="41" t="s">
        <v>292</v>
      </c>
      <c r="F294" s="42" t="s">
        <v>390</v>
      </c>
      <c r="G294" s="48" t="s">
        <v>10</v>
      </c>
      <c r="H294" s="44">
        <v>1</v>
      </c>
      <c r="I294" s="45">
        <v>1.1000000000000001</v>
      </c>
      <c r="J294" s="45">
        <v>1.9</v>
      </c>
      <c r="K294" s="122" t="s">
        <v>394</v>
      </c>
      <c r="L294" s="121"/>
    </row>
    <row r="295" spans="1:26" ht="16.5" customHeight="1">
      <c r="A295" s="38"/>
      <c r="B295" s="39"/>
      <c r="C295" s="39"/>
      <c r="E295" s="41" t="s">
        <v>293</v>
      </c>
      <c r="F295" s="50" t="s">
        <v>366</v>
      </c>
      <c r="G295" s="48" t="s">
        <v>10</v>
      </c>
      <c r="H295" s="44">
        <v>1</v>
      </c>
      <c r="I295" s="45">
        <v>1.2</v>
      </c>
      <c r="J295" s="45">
        <v>1.2</v>
      </c>
      <c r="K295" s="45">
        <v>1.3</v>
      </c>
      <c r="L295" s="121"/>
    </row>
    <row r="296" spans="1:26" ht="16.5" customHeight="1">
      <c r="A296" s="38"/>
      <c r="B296" s="39"/>
      <c r="C296" s="39"/>
      <c r="D296" s="40"/>
      <c r="E296" s="49" t="s">
        <v>294</v>
      </c>
      <c r="F296" s="42" t="s">
        <v>365</v>
      </c>
      <c r="G296" s="43" t="s">
        <v>10</v>
      </c>
      <c r="H296" s="44">
        <v>1</v>
      </c>
      <c r="I296" s="45">
        <v>13.7</v>
      </c>
      <c r="J296" s="45">
        <v>20.2</v>
      </c>
      <c r="K296" s="45">
        <v>51.7</v>
      </c>
      <c r="L296" s="121"/>
    </row>
    <row r="297" spans="1:26" ht="16.5" customHeight="1">
      <c r="A297" s="38"/>
      <c r="B297" s="39"/>
      <c r="C297" s="39"/>
      <c r="D297" s="40"/>
      <c r="E297" s="66" t="s">
        <v>295</v>
      </c>
      <c r="F297" s="50" t="s">
        <v>296</v>
      </c>
      <c r="G297" s="43"/>
      <c r="H297" s="44"/>
      <c r="I297" s="45">
        <v>247.9</v>
      </c>
      <c r="J297" s="45">
        <v>172</v>
      </c>
      <c r="K297" s="45">
        <v>66</v>
      </c>
      <c r="L297" s="121"/>
    </row>
    <row r="298" spans="1:26" ht="16.5" customHeight="1">
      <c r="A298" s="38"/>
      <c r="B298" s="39"/>
      <c r="C298" s="39"/>
      <c r="D298" s="40"/>
      <c r="E298" s="66" t="s">
        <v>297</v>
      </c>
      <c r="F298" s="50" t="s">
        <v>296</v>
      </c>
      <c r="G298" s="43" t="s">
        <v>45</v>
      </c>
      <c r="H298" s="44">
        <v>0.5</v>
      </c>
      <c r="I298" s="45">
        <v>139.6</v>
      </c>
      <c r="J298" s="45">
        <v>86</v>
      </c>
      <c r="K298" s="45">
        <v>33</v>
      </c>
      <c r="L298" s="121"/>
    </row>
    <row r="299" spans="1:26" ht="16.5" customHeight="1">
      <c r="A299" s="38"/>
      <c r="B299" s="39"/>
      <c r="C299" s="39"/>
      <c r="D299" s="40"/>
      <c r="E299" s="66" t="s">
        <v>298</v>
      </c>
      <c r="F299" s="50" t="s">
        <v>296</v>
      </c>
      <c r="G299" s="43" t="s">
        <v>10</v>
      </c>
      <c r="H299" s="44">
        <v>0.5</v>
      </c>
      <c r="I299" s="45">
        <v>108.3</v>
      </c>
      <c r="J299" s="45">
        <v>86</v>
      </c>
      <c r="K299" s="45">
        <v>33</v>
      </c>
      <c r="L299" s="121"/>
    </row>
    <row r="300" spans="1:26" s="32" customFormat="1" ht="16.5" customHeight="1">
      <c r="A300" s="51"/>
      <c r="B300" s="52"/>
      <c r="C300" s="34" t="s">
        <v>367</v>
      </c>
      <c r="D300" s="54"/>
      <c r="E300" s="37"/>
      <c r="F300" s="55"/>
      <c r="G300" s="56"/>
      <c r="H300" s="57"/>
      <c r="I300" s="31">
        <f>SUM(I302:I304,I306:I307)</f>
        <v>129.80000000000001</v>
      </c>
      <c r="J300" s="31">
        <f>SUM(J302:J304,J306:J307)</f>
        <v>148.4</v>
      </c>
      <c r="K300" s="31">
        <f>SUM(K302:K304,K306:K307)</f>
        <v>151.4</v>
      </c>
      <c r="L300" s="121"/>
    </row>
    <row r="301" spans="1:26" ht="16.5" customHeight="1">
      <c r="A301" s="38"/>
      <c r="B301" s="39"/>
      <c r="C301" s="39"/>
      <c r="D301" s="40"/>
      <c r="E301" s="41" t="s">
        <v>299</v>
      </c>
      <c r="F301" s="42" t="s">
        <v>59</v>
      </c>
      <c r="G301" s="43"/>
      <c r="H301" s="44"/>
      <c r="I301" s="45">
        <v>10.199999999999999</v>
      </c>
      <c r="J301" s="45">
        <v>7.9</v>
      </c>
      <c r="K301" s="45">
        <v>2.5</v>
      </c>
      <c r="L301" s="121"/>
    </row>
    <row r="302" spans="1:26" ht="16.5" customHeight="1">
      <c r="A302" s="38"/>
      <c r="B302" s="39"/>
      <c r="C302" s="39"/>
      <c r="D302" s="40"/>
      <c r="E302" s="41" t="s">
        <v>300</v>
      </c>
      <c r="F302" s="42" t="s">
        <v>59</v>
      </c>
      <c r="G302" s="43" t="s">
        <v>15</v>
      </c>
      <c r="H302" s="44">
        <v>0.35</v>
      </c>
      <c r="I302" s="45">
        <v>3.6</v>
      </c>
      <c r="J302" s="45">
        <v>2.8</v>
      </c>
      <c r="K302" s="45">
        <v>0.9</v>
      </c>
      <c r="L302" s="121"/>
    </row>
    <row r="303" spans="1:26" ht="16.5" customHeight="1">
      <c r="A303" s="38"/>
      <c r="B303" s="39"/>
      <c r="C303" s="39"/>
      <c r="D303" s="40"/>
      <c r="E303" s="41" t="s">
        <v>301</v>
      </c>
      <c r="F303" s="42" t="s">
        <v>59</v>
      </c>
      <c r="G303" s="43" t="s">
        <v>10</v>
      </c>
      <c r="H303" s="44">
        <v>0.65</v>
      </c>
      <c r="I303" s="45">
        <v>6.6</v>
      </c>
      <c r="J303" s="45">
        <v>5.0999999999999996</v>
      </c>
      <c r="K303" s="45">
        <v>1.6</v>
      </c>
      <c r="L303" s="121"/>
    </row>
    <row r="304" spans="1:26" ht="16.5" customHeight="1">
      <c r="A304" s="38"/>
      <c r="B304" s="39"/>
      <c r="D304" s="40"/>
      <c r="E304" s="99" t="s">
        <v>302</v>
      </c>
      <c r="F304" s="42" t="s" ph="1">
        <v>368</v>
      </c>
      <c r="G304" s="43" t="s">
        <v>15</v>
      </c>
      <c r="H304" s="44">
        <v>1</v>
      </c>
      <c r="I304" s="45">
        <v>44.6</v>
      </c>
      <c r="J304" s="45">
        <v>47.1</v>
      </c>
      <c r="K304" s="45">
        <v>55.7</v>
      </c>
      <c r="L304" s="121"/>
      <c r="M304" s="46" ph="1"/>
      <c r="N304" s="46" ph="1"/>
      <c r="O304" s="46" ph="1"/>
      <c r="P304" s="46" ph="1"/>
      <c r="Q304" s="46" ph="1"/>
      <c r="R304" s="46" ph="1"/>
      <c r="S304" s="46" ph="1"/>
      <c r="T304" s="46" ph="1"/>
      <c r="U304" s="46" ph="1"/>
      <c r="V304" s="46" ph="1"/>
      <c r="W304" s="46" ph="1"/>
      <c r="X304" s="46" ph="1"/>
      <c r="Y304" s="46" ph="1"/>
      <c r="Z304" s="46" ph="1"/>
    </row>
    <row r="305" spans="1:12" ht="16.5" customHeight="1">
      <c r="A305" s="38"/>
      <c r="B305" s="39"/>
      <c r="C305" s="39"/>
      <c r="D305" s="40"/>
      <c r="E305" s="97" t="s">
        <v>303</v>
      </c>
      <c r="F305" s="42" t="s" ph="1">
        <v>368</v>
      </c>
      <c r="G305" s="43"/>
      <c r="H305" s="44"/>
      <c r="I305" s="45">
        <v>75</v>
      </c>
      <c r="J305" s="45">
        <v>93.4</v>
      </c>
      <c r="K305" s="45">
        <v>93.2</v>
      </c>
      <c r="L305" s="121"/>
    </row>
    <row r="306" spans="1:12" ht="16.5" customHeight="1">
      <c r="A306" s="38"/>
      <c r="B306" s="39"/>
      <c r="C306" s="39"/>
      <c r="D306" s="40"/>
      <c r="E306" s="97" t="s">
        <v>304</v>
      </c>
      <c r="F306" s="42" t="s" ph="1">
        <v>368</v>
      </c>
      <c r="G306" s="43" t="s">
        <v>15</v>
      </c>
      <c r="H306" s="44">
        <v>0.5</v>
      </c>
      <c r="I306" s="45">
        <v>37.5</v>
      </c>
      <c r="J306" s="45">
        <v>46.7</v>
      </c>
      <c r="K306" s="45">
        <v>46.6</v>
      </c>
      <c r="L306" s="121"/>
    </row>
    <row r="307" spans="1:12" ht="16.5" customHeight="1">
      <c r="A307" s="38"/>
      <c r="B307" s="39"/>
      <c r="C307" s="39"/>
      <c r="D307" s="40"/>
      <c r="E307" s="97" t="s">
        <v>305</v>
      </c>
      <c r="F307" s="42" t="s" ph="1">
        <v>384</v>
      </c>
      <c r="G307" s="43" t="s">
        <v>10</v>
      </c>
      <c r="H307" s="44">
        <v>0.5</v>
      </c>
      <c r="I307" s="45">
        <v>37.5</v>
      </c>
      <c r="J307" s="45">
        <v>46.7</v>
      </c>
      <c r="K307" s="45">
        <v>46.6</v>
      </c>
      <c r="L307" s="121"/>
    </row>
    <row r="308" spans="1:12" s="32" customFormat="1" ht="16.5" customHeight="1">
      <c r="A308" s="51"/>
      <c r="B308" s="100" t="s">
        <v>369</v>
      </c>
      <c r="D308" s="54"/>
      <c r="E308" s="37"/>
      <c r="F308" s="59" ph="1"/>
      <c r="G308" s="56"/>
      <c r="H308" s="57"/>
      <c r="I308" s="31">
        <f>SUM(I310:I311,I313:I314)</f>
        <v>56.2</v>
      </c>
      <c r="J308" s="31">
        <f>SUM(J310:J311,J313:J314)</f>
        <v>32</v>
      </c>
      <c r="K308" s="31">
        <f>SUM(K310:K311,K313:K314)</f>
        <v>48.7</v>
      </c>
      <c r="L308" s="121"/>
    </row>
    <row r="309" spans="1:12" ht="16.5" customHeight="1">
      <c r="A309" s="38"/>
      <c r="B309" s="39"/>
      <c r="C309" s="39"/>
      <c r="D309" s="40"/>
      <c r="E309" s="41" t="s">
        <v>306</v>
      </c>
      <c r="F309" s="42" t="s">
        <v>9</v>
      </c>
      <c r="G309" s="43"/>
      <c r="H309" s="44"/>
      <c r="I309" s="45">
        <v>4</v>
      </c>
      <c r="J309" s="45">
        <v>2</v>
      </c>
      <c r="K309" s="45">
        <v>0.7</v>
      </c>
      <c r="L309" s="121"/>
    </row>
    <row r="310" spans="1:12" ht="16.5" customHeight="1">
      <c r="A310" s="38"/>
      <c r="B310" s="39"/>
      <c r="C310" s="39"/>
      <c r="D310" s="40"/>
      <c r="E310" s="41" t="s">
        <v>307</v>
      </c>
      <c r="F310" s="42" t="s">
        <v>9</v>
      </c>
      <c r="G310" s="43" t="s">
        <v>15</v>
      </c>
      <c r="H310" s="44">
        <v>0.6</v>
      </c>
      <c r="I310" s="45">
        <v>2.4</v>
      </c>
      <c r="J310" s="45">
        <v>1.2</v>
      </c>
      <c r="K310" s="45">
        <v>0.4</v>
      </c>
      <c r="L310" s="121"/>
    </row>
    <row r="311" spans="1:12" ht="16.5" customHeight="1">
      <c r="A311" s="123"/>
      <c r="B311" s="124"/>
      <c r="C311" s="124"/>
      <c r="D311" s="125"/>
      <c r="E311" s="126" t="s">
        <v>308</v>
      </c>
      <c r="F311" s="127" t="s">
        <v>9</v>
      </c>
      <c r="G311" s="128" t="s">
        <v>10</v>
      </c>
      <c r="H311" s="129">
        <v>0.4</v>
      </c>
      <c r="I311" s="130">
        <v>1.6</v>
      </c>
      <c r="J311" s="130">
        <v>0.8</v>
      </c>
      <c r="K311" s="130">
        <v>0.3</v>
      </c>
      <c r="L311" s="121"/>
    </row>
    <row r="312" spans="1:12" ht="16.5" customHeight="1">
      <c r="A312" s="38"/>
      <c r="B312" s="39"/>
      <c r="C312" s="39"/>
      <c r="D312" s="40"/>
      <c r="E312" s="49" t="s">
        <v>309</v>
      </c>
      <c r="F312" s="42" t="s">
        <v>342</v>
      </c>
      <c r="G312" s="43"/>
      <c r="H312" s="44"/>
      <c r="I312" s="45">
        <v>52.2</v>
      </c>
      <c r="J312" s="45">
        <v>30</v>
      </c>
      <c r="K312" s="45">
        <v>48</v>
      </c>
      <c r="L312" s="121"/>
    </row>
    <row r="313" spans="1:12" ht="16.5" customHeight="1">
      <c r="A313" s="38"/>
      <c r="B313" s="39"/>
      <c r="C313" s="39"/>
      <c r="D313" s="40"/>
      <c r="E313" s="49" t="s">
        <v>310</v>
      </c>
      <c r="F313" s="42" t="s">
        <v>342</v>
      </c>
      <c r="G313" s="43" t="s">
        <v>15</v>
      </c>
      <c r="H313" s="44">
        <v>0.3</v>
      </c>
      <c r="I313" s="45">
        <v>15.7</v>
      </c>
      <c r="J313" s="45">
        <v>9</v>
      </c>
      <c r="K313" s="45">
        <v>14.4</v>
      </c>
      <c r="L313" s="121"/>
    </row>
    <row r="314" spans="1:12" ht="16.5" customHeight="1">
      <c r="A314" s="38"/>
      <c r="B314" s="39"/>
      <c r="C314" s="39"/>
      <c r="D314" s="40"/>
      <c r="E314" s="49" t="s">
        <v>311</v>
      </c>
      <c r="F314" s="42" t="s">
        <v>342</v>
      </c>
      <c r="G314" s="43" t="s">
        <v>10</v>
      </c>
      <c r="H314" s="44">
        <v>0.7</v>
      </c>
      <c r="I314" s="45">
        <v>36.5</v>
      </c>
      <c r="J314" s="45">
        <v>21</v>
      </c>
      <c r="K314" s="45">
        <v>33.6</v>
      </c>
      <c r="L314" s="121"/>
    </row>
    <row r="315" spans="1:12" s="32" customFormat="1" ht="16.5" customHeight="1">
      <c r="A315" s="137" t="s">
        <v>398</v>
      </c>
      <c r="B315" s="138"/>
      <c r="C315" s="138"/>
      <c r="D315" s="138"/>
      <c r="E315" s="139"/>
      <c r="F315" s="117"/>
      <c r="G315" s="62"/>
      <c r="H315" s="101"/>
      <c r="I315" s="31">
        <f>SUM(I318,I4)</f>
        <v>11297.2</v>
      </c>
      <c r="J315" s="31">
        <f>SUM(J318,J4)</f>
        <v>10968.499999999998</v>
      </c>
      <c r="K315" s="31">
        <f>SUM(K318,K4)</f>
        <v>10000.000000000002</v>
      </c>
      <c r="L315" s="121"/>
    </row>
    <row r="316" spans="1:12" s="32" customFormat="1" ht="16.5" customHeight="1">
      <c r="A316" s="51"/>
      <c r="C316" s="53" t="s">
        <v>370</v>
      </c>
      <c r="D316" s="61"/>
      <c r="E316" s="37"/>
      <c r="F316" s="55"/>
      <c r="G316" s="62"/>
      <c r="H316" s="57"/>
      <c r="I316" s="31">
        <f>SUM(I53,I78,I81,I87)</f>
        <v>1996.6</v>
      </c>
      <c r="J316" s="31">
        <f>SUM(J53,J78,J81,J87)</f>
        <v>2198.6999999999998</v>
      </c>
      <c r="K316" s="31">
        <f>SUM(K53,K78,K81,K87)</f>
        <v>889.7</v>
      </c>
      <c r="L316" s="121"/>
    </row>
    <row r="317" spans="1:12" s="32" customFormat="1" ht="16.5" customHeight="1">
      <c r="A317" s="51"/>
      <c r="B317" s="52"/>
      <c r="C317" s="53" t="s">
        <v>371</v>
      </c>
      <c r="D317" s="61"/>
      <c r="E317" s="37"/>
      <c r="F317" s="65"/>
      <c r="G317" s="62"/>
      <c r="H317" s="57"/>
      <c r="I317" s="31">
        <f>SUM(I81,I78)</f>
        <v>581.4</v>
      </c>
      <c r="J317" s="31">
        <f>SUM(J81,J78)</f>
        <v>582</v>
      </c>
      <c r="K317" s="31">
        <f>SUM(K81,K78)</f>
        <v>217</v>
      </c>
      <c r="L317" s="121"/>
    </row>
    <row r="318" spans="1:12" s="32" customFormat="1" ht="16.5" customHeight="1">
      <c r="A318" s="51"/>
      <c r="B318" s="52"/>
      <c r="C318" s="58" t="s">
        <v>396</v>
      </c>
      <c r="D318" s="54"/>
      <c r="E318" s="37"/>
      <c r="F318" s="59"/>
      <c r="G318" s="56"/>
      <c r="H318" s="57"/>
      <c r="I318" s="31">
        <f>SUM(I319:I320)</f>
        <v>1297.2</v>
      </c>
      <c r="J318" s="31">
        <f>SUM(J319:J320)</f>
        <v>968.5</v>
      </c>
      <c r="K318" s="122" t="s">
        <v>394</v>
      </c>
      <c r="L318" s="121"/>
    </row>
    <row r="319" spans="1:12" ht="16.5" customHeight="1">
      <c r="A319" s="38"/>
      <c r="B319" s="39"/>
      <c r="C319" s="39"/>
      <c r="E319" s="97" t="s">
        <v>312</v>
      </c>
      <c r="F319" s="42" t="s">
        <v>372</v>
      </c>
      <c r="G319" s="48"/>
      <c r="H319" s="44">
        <v>1</v>
      </c>
      <c r="I319" s="45">
        <v>1290.9000000000001</v>
      </c>
      <c r="J319" s="45">
        <v>944.6</v>
      </c>
      <c r="K319" s="122" t="s">
        <v>394</v>
      </c>
      <c r="L319" s="121"/>
    </row>
    <row r="320" spans="1:12" ht="16.5" customHeight="1">
      <c r="A320" s="38"/>
      <c r="B320" s="39"/>
      <c r="C320" s="39"/>
      <c r="E320" s="66" t="s">
        <v>313</v>
      </c>
      <c r="F320" s="42" t="s">
        <v>373</v>
      </c>
      <c r="G320" s="48"/>
      <c r="H320" s="44">
        <v>1</v>
      </c>
      <c r="I320" s="45">
        <v>6.3</v>
      </c>
      <c r="J320" s="45">
        <v>23.9</v>
      </c>
      <c r="K320" s="122" t="s">
        <v>394</v>
      </c>
      <c r="L320" s="121"/>
    </row>
    <row r="321" spans="1:12" s="32" customFormat="1" ht="16.5" customHeight="1">
      <c r="A321" s="33"/>
      <c r="B321" s="34" t="s">
        <v>374</v>
      </c>
      <c r="C321" s="35"/>
      <c r="D321" s="36"/>
      <c r="E321" s="37"/>
      <c r="F321" s="117"/>
      <c r="G321" s="102"/>
      <c r="H321" s="28"/>
      <c r="I321" s="103">
        <f>SUM(I322,I325)</f>
        <v>3431.4</v>
      </c>
      <c r="J321" s="103">
        <f>SUM(J322,J325)</f>
        <v>3817.2</v>
      </c>
      <c r="K321" s="103">
        <f>SUM(K322,K325)</f>
        <v>2301.6999999999998</v>
      </c>
    </row>
    <row r="322" spans="1:12" s="32" customFormat="1" ht="16.5" customHeight="1">
      <c r="A322" s="33"/>
      <c r="B322" s="35"/>
      <c r="C322" s="34" t="s">
        <v>375</v>
      </c>
      <c r="D322" s="36"/>
      <c r="E322" s="37"/>
      <c r="F322" s="117"/>
      <c r="G322" s="102"/>
      <c r="H322" s="28"/>
      <c r="I322" s="103">
        <f>SUM(I323:I324)</f>
        <v>1904.4</v>
      </c>
      <c r="J322" s="103">
        <f>SUM(J323:J324)</f>
        <v>1745.5</v>
      </c>
      <c r="K322" s="103">
        <f>SUM(K323:K324)</f>
        <v>1045.3</v>
      </c>
      <c r="L322" s="121"/>
    </row>
    <row r="323" spans="1:12" s="32" customFormat="1" ht="16.5" customHeight="1">
      <c r="A323" s="51"/>
      <c r="B323" s="52"/>
      <c r="C323" s="52"/>
      <c r="D323" s="34" t="s">
        <v>376</v>
      </c>
      <c r="E323" s="37"/>
      <c r="F323" s="59"/>
      <c r="G323" s="62"/>
      <c r="H323" s="57"/>
      <c r="I323" s="31">
        <v>1124.9000000000001</v>
      </c>
      <c r="J323" s="31">
        <v>1052.9000000000001</v>
      </c>
      <c r="K323" s="31">
        <v>380.8</v>
      </c>
      <c r="L323" s="121"/>
    </row>
    <row r="324" spans="1:12" s="32" customFormat="1" ht="16.5" customHeight="1">
      <c r="A324" s="51"/>
      <c r="B324" s="52"/>
      <c r="C324" s="52"/>
      <c r="D324" s="34" t="s">
        <v>377</v>
      </c>
      <c r="E324" s="37"/>
      <c r="F324" s="59"/>
      <c r="G324" s="62"/>
      <c r="H324" s="57"/>
      <c r="I324" s="31">
        <v>779.5</v>
      </c>
      <c r="J324" s="31">
        <v>692.6</v>
      </c>
      <c r="K324" s="31">
        <v>664.5</v>
      </c>
      <c r="L324" s="121"/>
    </row>
    <row r="325" spans="1:12" s="32" customFormat="1" ht="16.5" customHeight="1">
      <c r="A325" s="33"/>
      <c r="B325" s="35"/>
      <c r="C325" s="34" t="s">
        <v>378</v>
      </c>
      <c r="D325" s="36"/>
      <c r="E325" s="37"/>
      <c r="F325" s="117"/>
      <c r="G325" s="102"/>
      <c r="H325" s="28"/>
      <c r="I325" s="103">
        <f>SUM(I326:I327)</f>
        <v>1527</v>
      </c>
      <c r="J325" s="103">
        <f>SUM(J326:J327)</f>
        <v>2071.6999999999998</v>
      </c>
      <c r="K325" s="103">
        <f>SUM(K326:K327)</f>
        <v>1256.4000000000001</v>
      </c>
      <c r="L325" s="121"/>
    </row>
    <row r="326" spans="1:12" s="32" customFormat="1" ht="16.5" customHeight="1">
      <c r="A326" s="51"/>
      <c r="B326" s="52"/>
      <c r="C326" s="52"/>
      <c r="D326" s="72" t="s">
        <v>379</v>
      </c>
      <c r="E326" s="37"/>
      <c r="F326" s="59"/>
      <c r="G326" s="62"/>
      <c r="H326" s="57"/>
      <c r="I326" s="31">
        <v>325</v>
      </c>
      <c r="J326" s="31">
        <v>520.79999999999995</v>
      </c>
      <c r="K326" s="31">
        <v>450.6</v>
      </c>
      <c r="L326" s="121"/>
    </row>
    <row r="327" spans="1:12" s="32" customFormat="1" ht="16.5" customHeight="1">
      <c r="A327" s="51"/>
      <c r="B327" s="52"/>
      <c r="C327" s="52"/>
      <c r="D327" s="72" t="s">
        <v>380</v>
      </c>
      <c r="E327" s="37"/>
      <c r="F327" s="59"/>
      <c r="G327" s="62"/>
      <c r="H327" s="57"/>
      <c r="I327" s="31">
        <v>1202</v>
      </c>
      <c r="J327" s="31">
        <v>1550.9</v>
      </c>
      <c r="K327" s="31">
        <v>805.8</v>
      </c>
      <c r="L327" s="121"/>
    </row>
    <row r="328" spans="1:12" s="32" customFormat="1" ht="16.5" customHeight="1">
      <c r="A328" s="33"/>
      <c r="B328" s="34" t="s">
        <v>381</v>
      </c>
      <c r="C328" s="35"/>
      <c r="D328" s="36"/>
      <c r="E328" s="37"/>
      <c r="F328" s="117"/>
      <c r="G328" s="102"/>
      <c r="H328" s="28"/>
      <c r="I328" s="103">
        <f>SUM(I329:I330)</f>
        <v>6568.5999999999995</v>
      </c>
      <c r="J328" s="103">
        <f>SUM(J329:J330)</f>
        <v>6182.8</v>
      </c>
      <c r="K328" s="103">
        <f>SUM(K329:K330)</f>
        <v>7698.3</v>
      </c>
      <c r="L328" s="121"/>
    </row>
    <row r="329" spans="1:12" s="32" customFormat="1" ht="16.5" customHeight="1">
      <c r="A329" s="33"/>
      <c r="B329" s="35"/>
      <c r="D329" s="34" t="s">
        <v>382</v>
      </c>
      <c r="E329" s="37"/>
      <c r="F329" s="117"/>
      <c r="G329" s="102"/>
      <c r="H329" s="28"/>
      <c r="I329" s="103">
        <v>6209.9</v>
      </c>
      <c r="J329" s="103">
        <v>5635.1</v>
      </c>
      <c r="K329" s="103">
        <v>7051.3</v>
      </c>
      <c r="L329" s="121"/>
    </row>
    <row r="330" spans="1:12" s="32" customFormat="1" ht="16.5" customHeight="1">
      <c r="A330" s="104"/>
      <c r="B330" s="105"/>
      <c r="C330" s="106"/>
      <c r="D330" s="107" t="s">
        <v>383</v>
      </c>
      <c r="E330" s="108"/>
      <c r="F330" s="118"/>
      <c r="G330" s="109"/>
      <c r="H330" s="110"/>
      <c r="I330" s="111">
        <v>358.7</v>
      </c>
      <c r="J330" s="111">
        <v>547.70000000000005</v>
      </c>
      <c r="K330" s="111">
        <v>647</v>
      </c>
      <c r="L330" s="121"/>
    </row>
    <row r="331" spans="1:12" ht="16.5" customHeight="1">
      <c r="I331" s="115"/>
      <c r="J331" s="115"/>
      <c r="K331" s="115"/>
    </row>
    <row r="332" spans="1:12" ht="16.5" customHeight="1">
      <c r="I332" s="115"/>
      <c r="J332" s="115"/>
      <c r="K332" s="115"/>
    </row>
    <row r="333" spans="1:12" ht="16.5" customHeight="1">
      <c r="I333" s="115"/>
      <c r="J333" s="115"/>
      <c r="K333" s="115"/>
    </row>
    <row r="334" spans="1:12" ht="16.5" customHeight="1">
      <c r="I334" s="115"/>
      <c r="J334" s="115"/>
      <c r="K334" s="115"/>
    </row>
    <row r="335" spans="1:12" ht="16.5" customHeight="1">
      <c r="I335" s="115"/>
      <c r="J335" s="115"/>
      <c r="K335" s="115"/>
    </row>
    <row r="336" spans="1:12" ht="16.5" customHeight="1">
      <c r="I336" s="115"/>
      <c r="J336" s="115"/>
      <c r="K336" s="115"/>
    </row>
    <row r="337" spans="9:11" ht="16.5" customHeight="1">
      <c r="I337" s="115"/>
      <c r="J337" s="115"/>
      <c r="K337" s="115"/>
    </row>
    <row r="338" spans="9:11" ht="16.5" customHeight="1">
      <c r="I338" s="115"/>
      <c r="J338" s="115"/>
      <c r="K338" s="115"/>
    </row>
    <row r="339" spans="9:11" ht="16.5" customHeight="1">
      <c r="I339" s="115"/>
      <c r="J339" s="115"/>
      <c r="K339" s="115"/>
    </row>
    <row r="340" spans="9:11" ht="16.5" customHeight="1">
      <c r="I340" s="115"/>
      <c r="J340" s="115"/>
      <c r="K340" s="115"/>
    </row>
    <row r="341" spans="9:11" ht="16.5" customHeight="1">
      <c r="I341" s="115"/>
      <c r="J341" s="115"/>
      <c r="K341" s="115"/>
    </row>
    <row r="342" spans="9:11" ht="16.5" customHeight="1">
      <c r="I342" s="115"/>
      <c r="J342" s="115"/>
      <c r="K342" s="115"/>
    </row>
    <row r="343" spans="9:11" ht="16.5" customHeight="1">
      <c r="I343" s="115"/>
      <c r="J343" s="115"/>
      <c r="K343" s="115"/>
    </row>
    <row r="344" spans="9:11" ht="16.5" customHeight="1">
      <c r="I344" s="115"/>
      <c r="J344" s="115"/>
      <c r="K344" s="115"/>
    </row>
    <row r="345" spans="9:11" ht="16.5" customHeight="1">
      <c r="I345" s="115"/>
      <c r="J345" s="115"/>
      <c r="K345" s="115"/>
    </row>
    <row r="346" spans="9:11" ht="16.5" customHeight="1">
      <c r="I346" s="115"/>
      <c r="J346" s="115"/>
      <c r="K346" s="115"/>
    </row>
    <row r="347" spans="9:11" ht="16.5" customHeight="1">
      <c r="I347" s="115"/>
      <c r="J347" s="115"/>
      <c r="K347" s="115"/>
    </row>
    <row r="348" spans="9:11" ht="16.5" customHeight="1">
      <c r="I348" s="115"/>
      <c r="J348" s="115"/>
      <c r="K348" s="115"/>
    </row>
    <row r="349" spans="9:11" ht="16.5" customHeight="1">
      <c r="I349" s="115"/>
      <c r="J349" s="115"/>
      <c r="K349" s="115"/>
    </row>
    <row r="350" spans="9:11" ht="16.5" customHeight="1">
      <c r="I350" s="115"/>
      <c r="J350" s="115"/>
      <c r="K350" s="115"/>
    </row>
    <row r="351" spans="9:11" ht="16.5" customHeight="1">
      <c r="I351" s="115"/>
      <c r="J351" s="115"/>
      <c r="K351" s="115"/>
    </row>
    <row r="352" spans="9:11" ht="16.5" customHeight="1">
      <c r="I352" s="115"/>
      <c r="J352" s="115"/>
      <c r="K352" s="115"/>
    </row>
    <row r="353" spans="9:11" ht="16.5" customHeight="1">
      <c r="I353" s="115"/>
      <c r="J353" s="115"/>
      <c r="K353" s="115"/>
    </row>
    <row r="354" spans="9:11" ht="16.5" customHeight="1">
      <c r="I354" s="115"/>
      <c r="J354" s="115"/>
      <c r="K354" s="115"/>
    </row>
    <row r="355" spans="9:11" ht="16.5" customHeight="1">
      <c r="I355" s="115"/>
      <c r="J355" s="115"/>
      <c r="K355" s="115"/>
    </row>
    <row r="356" spans="9:11" ht="16.5" customHeight="1">
      <c r="I356" s="115"/>
      <c r="J356" s="115"/>
      <c r="K356" s="115"/>
    </row>
    <row r="357" spans="9:11" ht="16.5" customHeight="1">
      <c r="I357" s="115"/>
      <c r="J357" s="115"/>
      <c r="K357" s="115"/>
    </row>
    <row r="358" spans="9:11" ht="16.5" customHeight="1">
      <c r="I358" s="115"/>
      <c r="J358" s="115"/>
      <c r="K358" s="115"/>
    </row>
    <row r="359" spans="9:11" ht="16.5" customHeight="1">
      <c r="I359" s="115"/>
      <c r="J359" s="115"/>
      <c r="K359" s="115"/>
    </row>
    <row r="360" spans="9:11" ht="16.5" customHeight="1">
      <c r="I360" s="115"/>
      <c r="J360" s="115"/>
      <c r="K360" s="115"/>
    </row>
    <row r="361" spans="9:11" ht="16.5" customHeight="1">
      <c r="I361" s="115"/>
      <c r="J361" s="115"/>
      <c r="K361" s="115"/>
    </row>
    <row r="362" spans="9:11" ht="16.5" customHeight="1">
      <c r="I362" s="115"/>
      <c r="J362" s="115"/>
      <c r="K362" s="115"/>
    </row>
    <row r="363" spans="9:11" ht="16.5" customHeight="1">
      <c r="I363" s="115"/>
      <c r="J363" s="115"/>
      <c r="K363" s="115"/>
    </row>
    <row r="364" spans="9:11" ht="16.5" customHeight="1">
      <c r="I364" s="115"/>
      <c r="J364" s="115"/>
      <c r="K364" s="115"/>
    </row>
    <row r="365" spans="9:11" ht="16.5" customHeight="1">
      <c r="I365" s="115"/>
      <c r="J365" s="115"/>
      <c r="K365" s="115"/>
    </row>
    <row r="366" spans="9:11" ht="16.5" customHeight="1">
      <c r="I366" s="115"/>
      <c r="J366" s="115"/>
      <c r="K366" s="115"/>
    </row>
    <row r="367" spans="9:11" ht="16.5" customHeight="1">
      <c r="I367" s="115"/>
      <c r="J367" s="115"/>
      <c r="K367" s="115"/>
    </row>
    <row r="368" spans="9:11" ht="16.5" customHeight="1">
      <c r="I368" s="115"/>
      <c r="J368" s="115"/>
      <c r="K368" s="115"/>
    </row>
    <row r="369" spans="9:11" ht="16.5" customHeight="1">
      <c r="I369" s="115"/>
      <c r="J369" s="115"/>
      <c r="K369" s="115"/>
    </row>
    <row r="370" spans="9:11" ht="16.5" customHeight="1">
      <c r="I370" s="115"/>
      <c r="J370" s="115"/>
      <c r="K370" s="115"/>
    </row>
    <row r="371" spans="9:11" ht="16.5" customHeight="1">
      <c r="I371" s="115"/>
      <c r="J371" s="115"/>
      <c r="K371" s="115"/>
    </row>
    <row r="372" spans="9:11" ht="16.5" customHeight="1">
      <c r="I372" s="115"/>
      <c r="J372" s="115"/>
      <c r="K372" s="115"/>
    </row>
    <row r="373" spans="9:11" ht="16.5" customHeight="1">
      <c r="I373" s="115"/>
      <c r="J373" s="115"/>
      <c r="K373" s="115"/>
    </row>
    <row r="374" spans="9:11" ht="16.5" customHeight="1">
      <c r="I374" s="115"/>
      <c r="J374" s="115"/>
      <c r="K374" s="115"/>
    </row>
    <row r="375" spans="9:11" ht="16.5" customHeight="1">
      <c r="I375" s="115"/>
      <c r="J375" s="115"/>
      <c r="K375" s="115"/>
    </row>
    <row r="376" spans="9:11" ht="16.5" customHeight="1">
      <c r="I376" s="115"/>
      <c r="J376" s="115"/>
      <c r="K376" s="115"/>
    </row>
    <row r="377" spans="9:11" ht="16.5" customHeight="1">
      <c r="I377" s="115"/>
      <c r="J377" s="115"/>
      <c r="K377" s="115"/>
    </row>
    <row r="378" spans="9:11" ht="16.5" customHeight="1">
      <c r="I378" s="115"/>
      <c r="J378" s="115"/>
      <c r="K378" s="115"/>
    </row>
    <row r="379" spans="9:11" ht="16.5" customHeight="1">
      <c r="I379" s="115"/>
      <c r="J379" s="115"/>
      <c r="K379" s="115"/>
    </row>
    <row r="380" spans="9:11" ht="16.5" customHeight="1">
      <c r="I380" s="115"/>
      <c r="J380" s="115"/>
      <c r="K380" s="115"/>
    </row>
    <row r="381" spans="9:11" ht="16.5" customHeight="1">
      <c r="I381" s="115"/>
      <c r="J381" s="115"/>
      <c r="K381" s="115"/>
    </row>
    <row r="382" spans="9:11" ht="16.5" customHeight="1">
      <c r="I382" s="115"/>
      <c r="J382" s="115"/>
      <c r="K382" s="115"/>
    </row>
    <row r="383" spans="9:11" ht="16.5" customHeight="1">
      <c r="I383" s="115"/>
      <c r="J383" s="115"/>
      <c r="K383" s="115"/>
    </row>
    <row r="384" spans="9:11" ht="16.5" customHeight="1">
      <c r="I384" s="115"/>
      <c r="J384" s="115"/>
      <c r="K384" s="115"/>
    </row>
    <row r="385" spans="9:11" ht="16.5" customHeight="1">
      <c r="I385" s="115"/>
      <c r="J385" s="115"/>
      <c r="K385" s="115"/>
    </row>
    <row r="386" spans="9:11" ht="16.5" customHeight="1">
      <c r="I386" s="115"/>
      <c r="J386" s="115"/>
      <c r="K386" s="115"/>
    </row>
    <row r="387" spans="9:11" ht="16.5" customHeight="1">
      <c r="I387" s="115"/>
      <c r="J387" s="115"/>
      <c r="K387" s="115"/>
    </row>
    <row r="388" spans="9:11" ht="16.5" customHeight="1">
      <c r="I388" s="115"/>
      <c r="J388" s="115"/>
      <c r="K388" s="115"/>
    </row>
  </sheetData>
  <mergeCells count="1">
    <mergeCell ref="A315:E315"/>
  </mergeCells>
  <phoneticPr fontId="3"/>
  <pageMargins left="0.78740157480314965" right="0.51181102362204722" top="0.78740157480314965" bottom="0.69" header="0.51181102362204722" footer="0.3"/>
  <pageSetup paperSize="9" orientation="portrait" r:id="rId1"/>
  <headerFooter alignWithMargins="0">
    <oddHeader>&amp;R&amp;A</oddHeader>
    <oddFooter>&amp;C－&amp;P－</oddFooter>
  </headerFooter>
  <rowBreaks count="7" manualBreakCount="7">
    <brk id="47" max="10" man="1"/>
    <brk id="91" max="10" man="1"/>
    <brk id="135" max="10" man="1"/>
    <brk id="179" max="10" man="1"/>
    <brk id="223" max="10" man="1"/>
    <brk id="267" max="10" man="1"/>
    <brk id="31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H12（2000）採用品目一覧表</vt:lpstr>
      <vt:lpstr>'H12（2000）採用品目一覧表'!Print_Area</vt:lpstr>
      <vt:lpstr>'H12（2000）採用品目一覧表'!Print_Titles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山崎　明子</cp:lastModifiedBy>
  <cp:lastPrinted>2019-02-14T00:20:24Z</cp:lastPrinted>
  <dcterms:created xsi:type="dcterms:W3CDTF">2003-07-24T04:59:40Z</dcterms:created>
  <dcterms:modified xsi:type="dcterms:W3CDTF">2019-02-14T00:21:14Z</dcterms:modified>
</cp:coreProperties>
</file>