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341" windowWidth="17880" windowHeight="9375" activeTab="0"/>
  </bookViews>
  <sheets>
    <sheet name="簡易水道（施設及び業務概況）" sheetId="1" r:id="rId1"/>
    <sheet name="簡易水道（収支の状況）" sheetId="2" r:id="rId2"/>
    <sheet name="簡易水道（地方債の状況）" sheetId="3" r:id="rId3"/>
  </sheets>
  <definedNames>
    <definedName name="_xlnm.Print_Area" localSheetId="0">'簡易水道（施設及び業務概況）'!$C$1:$Y$21</definedName>
    <definedName name="_xlnm.Print_Area" localSheetId="1">'簡易水道（収支の状況）'!$C$1:$BF$19</definedName>
    <definedName name="_xlnm.Print_Area" localSheetId="2">'簡易水道（地方債の状況）'!$C$1:$Y$20</definedName>
    <definedName name="_xlnm.Print_Titles" localSheetId="0">'簡易水道（施設及び業務概況）'!$B:$B</definedName>
    <definedName name="_xlnm.Print_Titles" localSheetId="1">'簡易水道（収支の状況）'!$B:$B</definedName>
    <definedName name="_xlnm.Print_Titles" localSheetId="2">'簡易水道（地方債の状況）'!$B:$B</definedName>
  </definedNames>
  <calcPr fullCalcOnLoad="1"/>
</workbook>
</file>

<file path=xl/sharedStrings.xml><?xml version="1.0" encoding="utf-8"?>
<sst xmlns="http://schemas.openxmlformats.org/spreadsheetml/2006/main" count="352" uniqueCount="247">
  <si>
    <t>(簡易水道事業)</t>
  </si>
  <si>
    <t>岩国市</t>
  </si>
  <si>
    <t>光市</t>
  </si>
  <si>
    <t>柳井市</t>
  </si>
  <si>
    <t>和木町</t>
  </si>
  <si>
    <t>上関町</t>
  </si>
  <si>
    <t>平生町</t>
  </si>
  <si>
    <t>阿武町</t>
  </si>
  <si>
    <t>合計</t>
  </si>
  <si>
    <t>配水能力</t>
  </si>
  <si>
    <t>一日最大</t>
  </si>
  <si>
    <t>給水原価</t>
  </si>
  <si>
    <t>供給単価</t>
  </si>
  <si>
    <t>団体名</t>
  </si>
  <si>
    <t>(円・銭)</t>
  </si>
  <si>
    <t>実施年月日</t>
  </si>
  <si>
    <t>(1)</t>
  </si>
  <si>
    <t>(2)</t>
  </si>
  <si>
    <t>(3)</t>
  </si>
  <si>
    <t>(4)</t>
  </si>
  <si>
    <t>(1)</t>
  </si>
  <si>
    <t>(2)</t>
  </si>
  <si>
    <t>(3)</t>
  </si>
  <si>
    <t>(4)</t>
  </si>
  <si>
    <t>(4)</t>
  </si>
  <si>
    <t>S31.03.01</t>
  </si>
  <si>
    <t>S29.03.01</t>
  </si>
  <si>
    <t>S37.08.15</t>
  </si>
  <si>
    <t>S30.03.31</t>
  </si>
  <si>
    <t>S53.10.02</t>
  </si>
  <si>
    <t>S31.12.15</t>
  </si>
  <si>
    <t>S28.05.30</t>
  </si>
  <si>
    <t>S33.12.20</t>
  </si>
  <si>
    <t>S32.03.27</t>
  </si>
  <si>
    <t>S29.04.01</t>
  </si>
  <si>
    <t>S38.03.31</t>
  </si>
  <si>
    <t>H12.08.01</t>
  </si>
  <si>
    <t>S38.02.01</t>
  </si>
  <si>
    <t>S31.04.01</t>
  </si>
  <si>
    <t>S55.06.01</t>
  </si>
  <si>
    <t>S32.09.01</t>
  </si>
  <si>
    <t>S29.01.01</t>
  </si>
  <si>
    <t>H12.10.01</t>
  </si>
  <si>
    <t>普　及　率</t>
  </si>
  <si>
    <t>(4)/(2)
×100 (%)</t>
  </si>
  <si>
    <t>有収率</t>
  </si>
  <si>
    <t>現行料金</t>
  </si>
  <si>
    <t>２　法非適用公営企業会計決算の状況</t>
  </si>
  <si>
    <t>　（１）簡易水道事業</t>
  </si>
  <si>
    <t>　　　第3-10表　施設及び業務概況</t>
  </si>
  <si>
    <t>項目</t>
  </si>
  <si>
    <t>H10.04.01</t>
  </si>
  <si>
    <t>H14.04.01</t>
  </si>
  <si>
    <t>H18.09.01</t>
  </si>
  <si>
    <t>H20.04.01</t>
  </si>
  <si>
    <t>山口市</t>
  </si>
  <si>
    <t>萩市</t>
  </si>
  <si>
    <t>周南市</t>
  </si>
  <si>
    <t>周防大島町</t>
  </si>
  <si>
    <t>H10.03.24</t>
  </si>
  <si>
    <t>H11.04.01</t>
  </si>
  <si>
    <t>S35.06.01</t>
  </si>
  <si>
    <t>H23.10.01</t>
  </si>
  <si>
    <t>H22.04.01</t>
  </si>
  <si>
    <t>合　計</t>
  </si>
  <si>
    <t>比　率</t>
  </si>
  <si>
    <t>(Q)</t>
  </si>
  <si>
    <t>(O)</t>
  </si>
  <si>
    <t>(N)</t>
  </si>
  <si>
    <t>(M)</t>
  </si>
  <si>
    <t>(G)+(K) (L)</t>
  </si>
  <si>
    <t>(H)-(I) (K)</t>
  </si>
  <si>
    <t>繰出金</t>
  </si>
  <si>
    <t>返　還　金</t>
  </si>
  <si>
    <t>(J)</t>
  </si>
  <si>
    <t>(I)</t>
  </si>
  <si>
    <t>(H)</t>
  </si>
  <si>
    <t>(A)-(D) (G)</t>
  </si>
  <si>
    <t>(F)</t>
  </si>
  <si>
    <t>(E)</t>
  </si>
  <si>
    <t>(E)+(F) (D)</t>
  </si>
  <si>
    <t>(C)</t>
  </si>
  <si>
    <t>(B)</t>
  </si>
  <si>
    <t>(B)+(C) (A)</t>
  </si>
  <si>
    <t>収　支</t>
  </si>
  <si>
    <t>黒　字</t>
  </si>
  <si>
    <t>すべき財源</t>
  </si>
  <si>
    <t>その他</t>
  </si>
  <si>
    <t>地方債</t>
  </si>
  <si>
    <t>国庫（県）</t>
  </si>
  <si>
    <t>繰上充用金</t>
  </si>
  <si>
    <t>へ  の</t>
  </si>
  <si>
    <t>長期借入金</t>
  </si>
  <si>
    <t>収益的</t>
  </si>
  <si>
    <t>実質収支 (P)-(Q)</t>
  </si>
  <si>
    <t>翌年度に繰越</t>
  </si>
  <si>
    <t>形式収支</t>
  </si>
  <si>
    <t>う  ち</t>
  </si>
  <si>
    <t>積立金</t>
  </si>
  <si>
    <t>他会計</t>
  </si>
  <si>
    <t>他  会  計</t>
  </si>
  <si>
    <t>う　　  ち</t>
  </si>
  <si>
    <t>地 方 債</t>
  </si>
  <si>
    <t>収支差引</t>
  </si>
  <si>
    <t>内   　　訳</t>
  </si>
  <si>
    <t>総 費 用</t>
  </si>
  <si>
    <t>料金収入</t>
  </si>
  <si>
    <t>営業収益</t>
  </si>
  <si>
    <t>総 収 益</t>
  </si>
  <si>
    <t>項　目</t>
  </si>
  <si>
    <t>　　　第3-11表　収支の状況</t>
  </si>
  <si>
    <t>２　法非適用公営企業会計決算の状況</t>
  </si>
  <si>
    <t>合計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</si>
  <si>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</si>
  <si>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</si>
  <si>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</si>
  <si>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</si>
  <si>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</si>
  <si>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</si>
  <si>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</si>
  <si>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</si>
  <si>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</si>
  <si>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</si>
  <si>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</si>
  <si>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その他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</si>
  <si>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</si>
  <si>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</si>
  <si>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</si>
  <si>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</si>
  <si>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</si>
  <si>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</si>
  <si>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財政融資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</si>
  <si>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</si>
  <si>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</si>
  <si>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</si>
  <si>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</si>
  <si>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</si>
  <si>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　（１）簡易水道事業</t>
  </si>
  <si>
    <t>（単位　千円、％）</t>
  </si>
  <si>
    <t>H24.04.01</t>
  </si>
  <si>
    <t>H25.05.01</t>
  </si>
  <si>
    <t>収益的支出に</t>
  </si>
  <si>
    <t>充てた地方債</t>
  </si>
  <si>
    <t>(X)</t>
  </si>
  <si>
    <t>(L)-(M)+(N)</t>
  </si>
  <si>
    <t>-(O)+(X) (P)</t>
  </si>
  <si>
    <t>(3)/(2)
×100 (%)</t>
  </si>
  <si>
    <t>事業創設
認可年月日</t>
  </si>
  <si>
    <t>供用開始
年 月 日</t>
  </si>
  <si>
    <t>(3) 料　　　　金</t>
  </si>
  <si>
    <t>赤　字</t>
  </si>
  <si>
    <t>比　率</t>
  </si>
  <si>
    <t>収　　益</t>
  </si>
  <si>
    <t>受託工事</t>
  </si>
  <si>
    <t>収　益</t>
  </si>
  <si>
    <t>営業外</t>
  </si>
  <si>
    <t>補助金</t>
  </si>
  <si>
    <t>国　庫</t>
  </si>
  <si>
    <t>県</t>
  </si>
  <si>
    <t>他会計</t>
  </si>
  <si>
    <t>繰入金</t>
  </si>
  <si>
    <t>営　業</t>
  </si>
  <si>
    <t>費　用</t>
  </si>
  <si>
    <t>未 収 入</t>
  </si>
  <si>
    <t>特定財源</t>
  </si>
  <si>
    <t>前年度から</t>
  </si>
  <si>
    <t>の繰越金</t>
  </si>
  <si>
    <t>職　員</t>
  </si>
  <si>
    <t>給与費</t>
  </si>
  <si>
    <t>受　託</t>
  </si>
  <si>
    <t>工事費</t>
  </si>
  <si>
    <t>営業外</t>
  </si>
  <si>
    <t>支　払</t>
  </si>
  <si>
    <t>利　息</t>
  </si>
  <si>
    <t>そ  の  他</t>
  </si>
  <si>
    <t>借入金利息</t>
  </si>
  <si>
    <t>資本的</t>
  </si>
  <si>
    <t>収　入</t>
  </si>
  <si>
    <t>借入金</t>
  </si>
  <si>
    <t>固定資産</t>
  </si>
  <si>
    <t>売却代金</t>
  </si>
  <si>
    <t>工　事</t>
  </si>
  <si>
    <t>負担金</t>
  </si>
  <si>
    <t>支　出</t>
  </si>
  <si>
    <t>建　設</t>
  </si>
  <si>
    <t>改良費</t>
  </si>
  <si>
    <t>職　員</t>
  </si>
  <si>
    <t>償還金</t>
  </si>
  <si>
    <t>支 出 金</t>
  </si>
  <si>
    <t>収　支</t>
  </si>
  <si>
    <t>差　引</t>
  </si>
  <si>
    <t>再差引</t>
  </si>
  <si>
    <t>前  年  度</t>
  </si>
  <si>
    <t>地    方
公共団体
金融機構</t>
  </si>
  <si>
    <t>1. 事業開始年月日</t>
  </si>
  <si>
    <t>2. 施　　　　　　　　　　設</t>
  </si>
  <si>
    <t>3. 業　　　　　　務</t>
  </si>
  <si>
    <t>4. 料　　　　　　　　　　金</t>
  </si>
  <si>
    <t>1. 政 府 資 金</t>
  </si>
  <si>
    <t>2.</t>
  </si>
  <si>
    <t>3.</t>
  </si>
  <si>
    <t>4.</t>
  </si>
  <si>
    <t>5.</t>
  </si>
  <si>
    <t>6.</t>
  </si>
  <si>
    <t>7.</t>
  </si>
  <si>
    <t>8.</t>
  </si>
  <si>
    <t>9.</t>
  </si>
  <si>
    <t>1.</t>
  </si>
  <si>
    <t>10.</t>
  </si>
  <si>
    <t>11.</t>
  </si>
  <si>
    <t>（単位　千円）</t>
  </si>
  <si>
    <t>赤　字(△)</t>
  </si>
  <si>
    <t>郵便貯金</t>
  </si>
  <si>
    <t>簡易生命
保　　険</t>
  </si>
  <si>
    <t>(人)</t>
  </si>
  <si>
    <t>現在人口</t>
  </si>
  <si>
    <t>行政区域内</t>
  </si>
  <si>
    <t>計画給水</t>
  </si>
  <si>
    <t>人　　口</t>
  </si>
  <si>
    <t>現在給水</t>
  </si>
  <si>
    <t>(ｍ)</t>
  </si>
  <si>
    <t>導送配水</t>
  </si>
  <si>
    <t>総配水量</t>
  </si>
  <si>
    <t>年　　間</t>
  </si>
  <si>
    <t>配 水 量</t>
  </si>
  <si>
    <t>総有収水量</t>
  </si>
  <si>
    <t>年　　　間</t>
  </si>
  <si>
    <t xml:space="preserve">(ｱ) </t>
  </si>
  <si>
    <r>
      <t>(ｍ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/日)</t>
    </r>
  </si>
  <si>
    <r>
      <t>(ｍ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</si>
  <si>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基本水量</t>
  </si>
  <si>
    <t>基本料金</t>
  </si>
  <si>
    <t>(ｲ)</t>
  </si>
  <si>
    <r>
      <t>(ｍ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</si>
  <si>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(円)</t>
  </si>
  <si>
    <t xml:space="preserve">(ｳ) </t>
  </si>
  <si>
    <t>超過料金</t>
  </si>
  <si>
    <r>
      <t>(円/ｍ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</si>
  <si>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損益勘定</t>
  </si>
  <si>
    <t>資本勘定</t>
  </si>
  <si>
    <t>所属職員</t>
  </si>
  <si>
    <t>(3)/(1)
×100 (%)</t>
  </si>
  <si>
    <t>計</t>
  </si>
  <si>
    <t xml:space="preserve"> 管延長</t>
  </si>
  <si>
    <r>
      <t>(ｴ) 家庭用
1ヶ月20m</t>
    </r>
    <r>
      <rPr>
        <vertAlign val="superscript"/>
        <sz val="11"/>
        <rFont val="ＭＳ ゴシック"/>
        <family val="3"/>
      </rPr>
      <t xml:space="preserve">3
</t>
    </r>
    <r>
      <rPr>
        <sz val="11"/>
        <rFont val="ＭＳ ゴシック"/>
        <family val="3"/>
      </rPr>
      <t>当たり料金　　　　　  
       (円)</t>
    </r>
  </si>
  <si>
    <t>内　　　訳</t>
  </si>
  <si>
    <t>5. 職　員　数 (人)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</si>
</sst>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#,##0.0_ "/>
    <numFmt numFmtId="187" formatCode="#,##0.0"/>
    <numFmt numFmtId="188" formatCode="#,##0_);[Red]\(#,##0\)"/>
    <numFmt numFmtId="189" formatCode="#,##0.00_ "/>
    <numFmt numFmtId="190" formatCode="0_ "/>
    <numFmt numFmtId="191" formatCode="#,##0_ "/>
    <numFmt numFmtId="192" formatCode="#,##0.0;[Red]\-#,##0.0"/>
    <numFmt numFmtId="193" formatCode="_(* #,##0.0_);_(* \(#,##0.0\);_(* &quot;-&quot;_);_(@_)"/>
    <numFmt numFmtId="194" formatCode="_(* #,##0.00_);_(* \(#,##0.00\);_(* &quot;-&quot;_);_(@_)"/>
    <numFmt numFmtId="195" formatCode="_(* #,##0_);_(* &quot;△&quot;#,##0\ ;_(* &quot;-&quot;_);_(@_)"/>
    <numFmt numFmtId="196" formatCode="_(* #,##0.0_);_(* &quot;△&quot;#,##0.0\ ;_(* &quot;-&quot;_);_(@_)"/>
  </numFmts>
  <fonts count="49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vertAlign val="superscript"/>
      <sz val="12"/>
      <name val="ＭＳ ゴシック"/>
      <family val="3"/>
    </font>
    <font>
      <sz val="14"/>
      <color indexed="8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vertAlign val="superscript"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181" fontId="3" fillId="0" borderId="0" xfId="49" applyFont="1" applyAlignment="1">
      <alignment vertical="center" shrinkToFit="1"/>
    </xf>
    <xf numFmtId="181" fontId="3" fillId="0" borderId="0" xfId="49" applyFont="1" applyAlignment="1">
      <alignment vertical="center"/>
    </xf>
    <xf numFmtId="181" fontId="3" fillId="0" borderId="10" xfId="49" applyFont="1" applyFill="1" applyBorder="1" applyAlignment="1">
      <alignment horizontal="left" vertical="center" shrinkToFit="1"/>
    </xf>
    <xf numFmtId="181" fontId="3" fillId="0" borderId="11" xfId="49" applyFont="1" applyFill="1" applyBorder="1" applyAlignment="1">
      <alignment horizontal="left" vertical="center" shrinkToFit="1"/>
    </xf>
    <xf numFmtId="49" fontId="8" fillId="0" borderId="0" xfId="64" applyNumberFormat="1" applyFont="1" applyAlignment="1">
      <alignment vertical="center" shrinkToFit="1"/>
      <protection/>
    </xf>
    <xf numFmtId="49" fontId="8" fillId="0" borderId="12" xfId="64" applyNumberFormat="1" applyFont="1" applyBorder="1" applyAlignment="1">
      <alignment vertical="center" shrinkToFit="1"/>
      <protection/>
    </xf>
    <xf numFmtId="49" fontId="8" fillId="0" borderId="13" xfId="64" applyNumberFormat="1" applyFont="1" applyBorder="1" applyAlignment="1">
      <alignment vertical="center" shrinkToFit="1"/>
      <protection/>
    </xf>
    <xf numFmtId="49" fontId="8" fillId="0" borderId="0" xfId="64" applyNumberFormat="1" applyFont="1" applyBorder="1" applyAlignment="1">
      <alignment vertical="center" shrinkToFit="1"/>
      <protection/>
    </xf>
    <xf numFmtId="49" fontId="8" fillId="0" borderId="14" xfId="64" applyNumberFormat="1" applyFont="1" applyBorder="1" applyAlignment="1">
      <alignment vertical="center" shrinkToFit="1"/>
      <protection/>
    </xf>
    <xf numFmtId="49" fontId="8" fillId="0" borderId="12" xfId="64" applyNumberFormat="1" applyFont="1" applyBorder="1" applyAlignment="1">
      <alignment horizontal="center" vertical="center" shrinkToFit="1"/>
      <protection/>
    </xf>
    <xf numFmtId="49" fontId="8" fillId="0" borderId="0" xfId="64" applyNumberFormat="1" applyFont="1" applyBorder="1" applyAlignment="1">
      <alignment horizontal="center" vertical="center" shrinkToFit="1"/>
      <protection/>
    </xf>
    <xf numFmtId="49" fontId="8" fillId="0" borderId="14" xfId="64" applyNumberFormat="1" applyFont="1" applyBorder="1" applyAlignment="1">
      <alignment horizontal="center" vertical="center" shrinkToFit="1"/>
      <protection/>
    </xf>
    <xf numFmtId="49" fontId="8" fillId="0" borderId="15" xfId="64" applyNumberFormat="1" applyFont="1" applyBorder="1" applyAlignment="1">
      <alignment horizontal="right" vertical="center" shrinkToFit="1"/>
      <protection/>
    </xf>
    <xf numFmtId="49" fontId="8" fillId="0" borderId="16" xfId="64" applyNumberFormat="1" applyFont="1" applyBorder="1" applyAlignment="1">
      <alignment horizontal="center" vertical="center" shrinkToFit="1"/>
      <protection/>
    </xf>
    <xf numFmtId="49" fontId="10" fillId="0" borderId="0" xfId="49" applyNumberFormat="1" applyFont="1" applyAlignment="1">
      <alignment vertical="center"/>
    </xf>
    <xf numFmtId="49" fontId="3" fillId="0" borderId="0" xfId="49" applyNumberFormat="1" applyFont="1" applyAlignment="1">
      <alignment vertical="center" shrinkToFit="1"/>
    </xf>
    <xf numFmtId="49" fontId="8" fillId="0" borderId="17" xfId="64" applyNumberFormat="1" applyFont="1" applyBorder="1" applyAlignment="1">
      <alignment horizontal="right" vertical="center" shrinkToFit="1"/>
      <protection/>
    </xf>
    <xf numFmtId="49" fontId="8" fillId="0" borderId="18" xfId="64" applyNumberFormat="1" applyFont="1" applyBorder="1" applyAlignment="1">
      <alignment vertical="center" shrinkToFit="1"/>
      <protection/>
    </xf>
    <xf numFmtId="49" fontId="8" fillId="0" borderId="19" xfId="64" applyNumberFormat="1" applyFont="1" applyBorder="1" applyAlignment="1">
      <alignment vertical="center" shrinkToFit="1"/>
      <protection/>
    </xf>
    <xf numFmtId="49" fontId="3" fillId="0" borderId="18" xfId="49" applyNumberFormat="1" applyFont="1" applyFill="1" applyBorder="1" applyAlignment="1">
      <alignment horizontal="distributed" vertical="center" shrinkToFit="1"/>
    </xf>
    <xf numFmtId="49" fontId="3" fillId="0" borderId="20" xfId="49" applyNumberFormat="1" applyFont="1" applyBorder="1" applyAlignment="1">
      <alignment horizontal="distributed" vertical="center" shrinkToFit="1"/>
    </xf>
    <xf numFmtId="181" fontId="3" fillId="0" borderId="0" xfId="49" applyFont="1" applyBorder="1" applyAlignment="1">
      <alignment vertical="center"/>
    </xf>
    <xf numFmtId="181" fontId="3" fillId="0" borderId="21" xfId="49" applyFont="1" applyFill="1" applyBorder="1" applyAlignment="1">
      <alignment horizontal="left" vertical="center" shrinkToFit="1"/>
    </xf>
    <xf numFmtId="0" fontId="0" fillId="0" borderId="0" xfId="0" applyBorder="1" applyAlignment="1">
      <alignment/>
    </xf>
    <xf numFmtId="195" fontId="3" fillId="0" borderId="0" xfId="52" applyNumberFormat="1" applyFont="1" applyAlignment="1">
      <alignment vertical="center" shrinkToFit="1"/>
    </xf>
    <xf numFmtId="49" fontId="3" fillId="0" borderId="0" xfId="52" applyNumberFormat="1" applyFont="1" applyAlignment="1">
      <alignment vertical="center" shrinkToFit="1"/>
    </xf>
    <xf numFmtId="195" fontId="3" fillId="0" borderId="0" xfId="52" applyNumberFormat="1" applyFont="1" applyAlignment="1">
      <alignment vertical="center"/>
    </xf>
    <xf numFmtId="196" fontId="8" fillId="0" borderId="22" xfId="63" applyNumberFormat="1" applyFont="1" applyBorder="1" applyAlignment="1">
      <alignment vertical="center" shrinkToFit="1"/>
      <protection/>
    </xf>
    <xf numFmtId="196" fontId="8" fillId="0" borderId="23" xfId="63" applyNumberFormat="1" applyFont="1" applyBorder="1" applyAlignment="1">
      <alignment vertical="center" shrinkToFit="1"/>
      <protection/>
    </xf>
    <xf numFmtId="195" fontId="3" fillId="0" borderId="23" xfId="52" applyNumberFormat="1" applyFont="1" applyFill="1" applyBorder="1" applyAlignment="1">
      <alignment vertical="center" shrinkToFit="1"/>
    </xf>
    <xf numFmtId="195" fontId="3" fillId="33" borderId="23" xfId="52" applyNumberFormat="1" applyFont="1" applyFill="1" applyBorder="1" applyAlignment="1">
      <alignment vertical="center" shrinkToFit="1"/>
    </xf>
    <xf numFmtId="49" fontId="3" fillId="0" borderId="20" xfId="52" applyNumberFormat="1" applyFont="1" applyFill="1" applyBorder="1" applyAlignment="1">
      <alignment horizontal="distributed" vertical="center" shrinkToFit="1"/>
    </xf>
    <xf numFmtId="49" fontId="3" fillId="0" borderId="11" xfId="52" applyNumberFormat="1" applyFont="1" applyFill="1" applyBorder="1" applyAlignment="1">
      <alignment horizontal="left" vertical="center" shrinkToFit="1"/>
    </xf>
    <xf numFmtId="195" fontId="8" fillId="0" borderId="24" xfId="63" applyNumberFormat="1" applyFont="1" applyBorder="1" applyAlignment="1">
      <alignment vertical="center" shrinkToFit="1"/>
      <protection/>
    </xf>
    <xf numFmtId="196" fontId="8" fillId="0" borderId="12" xfId="63" applyNumberFormat="1" applyFont="1" applyBorder="1" applyAlignment="1">
      <alignment vertical="center" shrinkToFit="1"/>
      <protection/>
    </xf>
    <xf numFmtId="195" fontId="3" fillId="0" borderId="12" xfId="52" applyNumberFormat="1" applyFont="1" applyFill="1" applyBorder="1" applyAlignment="1">
      <alignment vertical="center" shrinkToFit="1"/>
    </xf>
    <xf numFmtId="195" fontId="3" fillId="33" borderId="12" xfId="52" applyNumberFormat="1" applyFont="1" applyFill="1" applyBorder="1" applyAlignment="1">
      <alignment vertical="center" shrinkToFit="1"/>
    </xf>
    <xf numFmtId="49" fontId="3" fillId="0" borderId="18" xfId="52" applyNumberFormat="1" applyFont="1" applyFill="1" applyBorder="1" applyAlignment="1">
      <alignment horizontal="distributed" vertical="center" shrinkToFit="1"/>
    </xf>
    <xf numFmtId="49" fontId="3" fillId="0" borderId="10" xfId="52" applyNumberFormat="1" applyFont="1" applyFill="1" applyBorder="1" applyAlignment="1">
      <alignment horizontal="left" vertical="center" shrinkToFit="1"/>
    </xf>
    <xf numFmtId="195" fontId="3" fillId="0" borderId="0" xfId="52" applyNumberFormat="1" applyFont="1" applyBorder="1" applyAlignment="1">
      <alignment vertical="center"/>
    </xf>
    <xf numFmtId="49" fontId="3" fillId="0" borderId="25" xfId="52" applyNumberFormat="1" applyFont="1" applyFill="1" applyBorder="1" applyAlignment="1">
      <alignment horizontal="left" vertical="center" shrinkToFit="1"/>
    </xf>
    <xf numFmtId="49" fontId="3" fillId="0" borderId="21" xfId="52" applyNumberFormat="1" applyFont="1" applyFill="1" applyBorder="1" applyAlignment="1">
      <alignment horizontal="left" vertical="center" shrinkToFit="1"/>
    </xf>
    <xf numFmtId="49" fontId="8" fillId="0" borderId="24" xfId="63" applyNumberFormat="1" applyFont="1" applyBorder="1" applyAlignment="1">
      <alignment horizontal="center" vertical="center" shrinkToFit="1"/>
      <protection/>
    </xf>
    <xf numFmtId="49" fontId="8" fillId="0" borderId="12" xfId="63" applyNumberFormat="1" applyFont="1" applyBorder="1" applyAlignment="1">
      <alignment horizontal="center" vertical="center" shrinkToFit="1"/>
      <protection/>
    </xf>
    <xf numFmtId="49" fontId="8" fillId="0" borderId="13" xfId="63" applyNumberFormat="1" applyFont="1" applyBorder="1" applyAlignment="1">
      <alignment horizontal="center" vertical="center" shrinkToFit="1"/>
      <protection/>
    </xf>
    <xf numFmtId="49" fontId="8" fillId="0" borderId="18" xfId="63" applyNumberFormat="1" applyFont="1" applyBorder="1" applyAlignment="1">
      <alignment horizontal="center" vertical="center" shrinkToFit="1"/>
      <protection/>
    </xf>
    <xf numFmtId="49" fontId="8" fillId="0" borderId="26" xfId="63" applyNumberFormat="1" applyFont="1" applyBorder="1" applyAlignment="1">
      <alignment horizontal="center" vertical="center" shrinkToFit="1"/>
      <protection/>
    </xf>
    <xf numFmtId="49" fontId="8" fillId="0" borderId="27" xfId="63" applyNumberFormat="1" applyFont="1" applyBorder="1" applyAlignment="1">
      <alignment horizontal="center" vertical="center" shrinkToFit="1"/>
      <protection/>
    </xf>
    <xf numFmtId="49" fontId="8" fillId="0" borderId="27" xfId="63" applyNumberFormat="1" applyFont="1" applyBorder="1" applyAlignment="1">
      <alignment vertical="center" shrinkToFit="1"/>
      <protection/>
    </xf>
    <xf numFmtId="49" fontId="8" fillId="0" borderId="28" xfId="63" applyNumberFormat="1" applyFont="1" applyBorder="1" applyAlignment="1">
      <alignment horizontal="center" vertical="center" shrinkToFit="1"/>
      <protection/>
    </xf>
    <xf numFmtId="49" fontId="8" fillId="0" borderId="17" xfId="63" applyNumberFormat="1" applyFont="1" applyBorder="1" applyAlignment="1">
      <alignment horizontal="right" vertical="center" shrinkToFit="1"/>
      <protection/>
    </xf>
    <xf numFmtId="49" fontId="3" fillId="0" borderId="0" xfId="52" applyNumberFormat="1" applyFont="1" applyAlignment="1">
      <alignment horizontal="right" vertical="center"/>
    </xf>
    <xf numFmtId="49" fontId="10" fillId="0" borderId="0" xfId="52" applyNumberFormat="1" applyFont="1" applyAlignment="1">
      <alignment vertical="center"/>
    </xf>
    <xf numFmtId="195" fontId="12" fillId="0" borderId="0" xfId="51" applyNumberFormat="1" applyFont="1" applyAlignment="1">
      <alignment vertical="center"/>
    </xf>
    <xf numFmtId="195" fontId="3" fillId="0" borderId="0" xfId="51" applyNumberFormat="1" applyFont="1" applyAlignment="1">
      <alignment vertical="center" shrinkToFit="1"/>
    </xf>
    <xf numFmtId="49" fontId="3" fillId="0" borderId="0" xfId="51" applyNumberFormat="1" applyFont="1" applyAlignment="1">
      <alignment horizontal="distributed" vertical="center" shrinkToFit="1"/>
    </xf>
    <xf numFmtId="195" fontId="12" fillId="0" borderId="0" xfId="51" applyNumberFormat="1" applyFont="1" applyAlignment="1">
      <alignment vertical="center" shrinkToFit="1"/>
    </xf>
    <xf numFmtId="195" fontId="3" fillId="0" borderId="0" xfId="51" applyNumberFormat="1" applyFont="1" applyBorder="1" applyAlignment="1">
      <alignment vertical="center" shrinkToFit="1"/>
    </xf>
    <xf numFmtId="49" fontId="3" fillId="0" borderId="0" xfId="51" applyNumberFormat="1" applyFont="1" applyBorder="1" applyAlignment="1">
      <alignment horizontal="distributed" vertical="center" shrinkToFit="1"/>
    </xf>
    <xf numFmtId="195" fontId="3" fillId="0" borderId="0" xfId="51" applyNumberFormat="1" applyFont="1" applyFill="1" applyBorder="1" applyAlignment="1">
      <alignment vertical="center" wrapText="1"/>
    </xf>
    <xf numFmtId="49" fontId="3" fillId="0" borderId="0" xfId="51" applyNumberFormat="1" applyFont="1" applyFill="1" applyBorder="1" applyAlignment="1">
      <alignment horizontal="distributed" vertical="center" shrinkToFit="1"/>
    </xf>
    <xf numFmtId="49" fontId="3" fillId="0" borderId="20" xfId="51" applyNumberFormat="1" applyFont="1" applyFill="1" applyBorder="1" applyAlignment="1">
      <alignment horizontal="distributed" vertical="center" shrinkToFit="1"/>
    </xf>
    <xf numFmtId="49" fontId="3" fillId="0" borderId="18" xfId="51" applyNumberFormat="1" applyFont="1" applyFill="1" applyBorder="1" applyAlignment="1">
      <alignment horizontal="distributed" vertical="center" shrinkToFit="1"/>
    </xf>
    <xf numFmtId="49" fontId="12" fillId="0" borderId="0" xfId="51" applyNumberFormat="1" applyFont="1" applyAlignment="1">
      <alignment vertical="center"/>
    </xf>
    <xf numFmtId="49" fontId="8" fillId="0" borderId="0" xfId="51" applyNumberFormat="1" applyFont="1" applyFill="1" applyBorder="1" applyAlignment="1">
      <alignment horizontal="center" vertical="center" wrapText="1"/>
    </xf>
    <xf numFmtId="49" fontId="8" fillId="0" borderId="29" xfId="51" applyNumberFormat="1" applyFont="1" applyBorder="1" applyAlignment="1">
      <alignment horizontal="center" vertical="center" wrapText="1"/>
    </xf>
    <xf numFmtId="49" fontId="8" fillId="0" borderId="15" xfId="51" applyNumberFormat="1" applyFont="1" applyBorder="1" applyAlignment="1">
      <alignment horizontal="center" vertical="center" wrapText="1"/>
    </xf>
    <xf numFmtId="49" fontId="8" fillId="0" borderId="30" xfId="51" applyNumberFormat="1" applyFont="1" applyBorder="1" applyAlignment="1">
      <alignment horizontal="center" vertical="center" wrapText="1"/>
    </xf>
    <xf numFmtId="49" fontId="8" fillId="0" borderId="31" xfId="51" applyNumberFormat="1" applyFont="1" applyBorder="1" applyAlignment="1">
      <alignment horizontal="center" vertical="center" wrapText="1"/>
    </xf>
    <xf numFmtId="49" fontId="12" fillId="0" borderId="0" xfId="51" applyNumberFormat="1" applyFont="1" applyAlignment="1">
      <alignment vertical="center" shrinkToFit="1"/>
    </xf>
    <xf numFmtId="49" fontId="8" fillId="0" borderId="32" xfId="51" applyNumberFormat="1" applyFont="1" applyBorder="1" applyAlignment="1">
      <alignment vertical="center"/>
    </xf>
    <xf numFmtId="49" fontId="8" fillId="0" borderId="13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49" fontId="14" fillId="0" borderId="0" xfId="51" applyNumberFormat="1" applyFont="1" applyAlignment="1">
      <alignment vertical="center"/>
    </xf>
    <xf numFmtId="49" fontId="10" fillId="0" borderId="0" xfId="51" applyNumberFormat="1" applyFont="1" applyAlignment="1">
      <alignment vertical="center" shrinkToFit="1"/>
    </xf>
    <xf numFmtId="49" fontId="10" fillId="0" borderId="0" xfId="51" applyNumberFormat="1" applyFont="1" applyAlignment="1">
      <alignment vertical="center"/>
    </xf>
    <xf numFmtId="49" fontId="10" fillId="0" borderId="0" xfId="51" applyNumberFormat="1" applyFont="1" applyFill="1" applyBorder="1" applyAlignment="1">
      <alignment horizontal="distributed" vertical="center"/>
    </xf>
    <xf numFmtId="49" fontId="14" fillId="0" borderId="0" xfId="51" applyNumberFormat="1" applyFont="1" applyAlignment="1">
      <alignment vertical="center" shrinkToFit="1"/>
    </xf>
    <xf numFmtId="49" fontId="10" fillId="0" borderId="0" xfId="51" applyNumberFormat="1" applyFont="1" applyAlignment="1">
      <alignment horizontal="distributed" vertical="center"/>
    </xf>
    <xf numFmtId="49" fontId="3" fillId="0" borderId="0" xfId="51" applyNumberFormat="1" applyFont="1" applyAlignment="1">
      <alignment vertical="center" shrinkToFit="1"/>
    </xf>
    <xf numFmtId="195" fontId="8" fillId="0" borderId="12" xfId="51" applyNumberFormat="1" applyFont="1" applyFill="1" applyBorder="1" applyAlignment="1">
      <alignment vertical="center" shrinkToFit="1"/>
    </xf>
    <xf numFmtId="195" fontId="8" fillId="0" borderId="12" xfId="63" applyNumberFormat="1" applyFont="1" applyBorder="1" applyAlignment="1">
      <alignment vertical="center" shrinkToFit="1"/>
      <protection/>
    </xf>
    <xf numFmtId="49" fontId="8" fillId="0" borderId="27" xfId="0" applyNumberFormat="1" applyFont="1" applyBorder="1" applyAlignment="1">
      <alignment horizontal="center" vertical="center" shrinkToFit="1"/>
    </xf>
    <xf numFmtId="49" fontId="8" fillId="0" borderId="12" xfId="0" applyNumberFormat="1" applyFont="1" applyBorder="1" applyAlignment="1">
      <alignment horizontal="center" vertical="center" shrinkToFit="1"/>
    </xf>
    <xf numFmtId="49" fontId="8" fillId="0" borderId="12" xfId="0" applyNumberFormat="1" applyFont="1" applyBorder="1" applyAlignment="1">
      <alignment horizontal="right" vertical="center" shrinkToFit="1"/>
    </xf>
    <xf numFmtId="49" fontId="3" fillId="0" borderId="33" xfId="49" applyNumberFormat="1" applyFont="1" applyFill="1" applyBorder="1" applyAlignment="1">
      <alignment horizontal="center" vertical="center" shrinkToFit="1"/>
    </xf>
    <xf numFmtId="49" fontId="3" fillId="0" borderId="34" xfId="49" applyNumberFormat="1" applyFont="1" applyFill="1" applyBorder="1" applyAlignment="1">
      <alignment horizontal="center" vertical="center" shrinkToFit="1"/>
    </xf>
    <xf numFmtId="181" fontId="3" fillId="0" borderId="35" xfId="49" applyNumberFormat="1" applyFont="1" applyBorder="1" applyAlignment="1">
      <alignment vertical="center" shrinkToFit="1"/>
    </xf>
    <xf numFmtId="181" fontId="3" fillId="0" borderId="12" xfId="49" applyNumberFormat="1" applyFont="1" applyBorder="1" applyAlignment="1">
      <alignment vertical="center" shrinkToFit="1"/>
    </xf>
    <xf numFmtId="181" fontId="3" fillId="0" borderId="36" xfId="49" applyNumberFormat="1" applyFont="1" applyBorder="1" applyAlignment="1">
      <alignment vertical="center" shrinkToFit="1"/>
    </xf>
    <xf numFmtId="186" fontId="8" fillId="0" borderId="34" xfId="64" applyNumberFormat="1" applyFont="1" applyBorder="1" applyAlignment="1">
      <alignment horizontal="right" vertical="center" shrinkToFit="1"/>
      <protection/>
    </xf>
    <xf numFmtId="181" fontId="3" fillId="0" borderId="35" xfId="49" applyFont="1" applyBorder="1" applyAlignment="1">
      <alignment vertical="center" shrinkToFit="1"/>
    </xf>
    <xf numFmtId="181" fontId="3" fillId="0" borderId="12" xfId="49" applyFont="1" applyBorder="1" applyAlignment="1">
      <alignment vertical="center" shrinkToFit="1"/>
    </xf>
    <xf numFmtId="181" fontId="3" fillId="0" borderId="36" xfId="49" applyFont="1" applyBorder="1" applyAlignment="1">
      <alignment vertical="center" shrinkToFit="1"/>
    </xf>
    <xf numFmtId="193" fontId="3" fillId="0" borderId="34" xfId="49" applyNumberFormat="1" applyFont="1" applyFill="1" applyBorder="1" applyAlignment="1">
      <alignment horizontal="center" vertical="center" shrinkToFit="1"/>
    </xf>
    <xf numFmtId="194" fontId="3" fillId="0" borderId="34" xfId="49" applyNumberFormat="1" applyFont="1" applyFill="1" applyBorder="1" applyAlignment="1">
      <alignment horizontal="center" vertical="center" shrinkToFit="1"/>
    </xf>
    <xf numFmtId="181" fontId="3" fillId="0" borderId="24" xfId="49" applyFont="1" applyBorder="1" applyAlignment="1">
      <alignment vertical="center" shrinkToFit="1"/>
    </xf>
    <xf numFmtId="195" fontId="8" fillId="0" borderId="12" xfId="51" applyNumberFormat="1" applyFont="1" applyFill="1" applyBorder="1" applyAlignment="1">
      <alignment horizontal="center" vertical="center" shrinkToFit="1"/>
    </xf>
    <xf numFmtId="49" fontId="8" fillId="0" borderId="27" xfId="63" applyNumberFormat="1" applyFont="1" applyBorder="1" applyAlignment="1">
      <alignment horizontal="center" vertical="center" wrapText="1" shrinkToFit="1"/>
      <protection/>
    </xf>
    <xf numFmtId="49" fontId="8" fillId="0" borderId="13" xfId="63" applyNumberFormat="1" applyFont="1" applyBorder="1" applyAlignment="1">
      <alignment horizontal="center" vertical="center" wrapText="1" shrinkToFit="1"/>
      <protection/>
    </xf>
    <xf numFmtId="195" fontId="8" fillId="0" borderId="13" xfId="63" applyNumberFormat="1" applyFont="1" applyBorder="1" applyAlignment="1">
      <alignment vertical="center" shrinkToFit="1"/>
      <protection/>
    </xf>
    <xf numFmtId="195" fontId="8" fillId="0" borderId="37" xfId="63" applyNumberFormat="1" applyFont="1" applyBorder="1" applyAlignment="1">
      <alignment vertical="center" shrinkToFit="1"/>
      <protection/>
    </xf>
    <xf numFmtId="49" fontId="8" fillId="0" borderId="18" xfId="63" applyNumberFormat="1" applyFont="1" applyBorder="1" applyAlignment="1">
      <alignment horizontal="left" vertical="center" shrinkToFit="1"/>
      <protection/>
    </xf>
    <xf numFmtId="49" fontId="8" fillId="0" borderId="12" xfId="63" applyNumberFormat="1" applyFont="1" applyBorder="1" applyAlignment="1">
      <alignment horizontal="right" vertical="center" shrinkToFit="1"/>
      <protection/>
    </xf>
    <xf numFmtId="49" fontId="8" fillId="34" borderId="12" xfId="63" applyNumberFormat="1" applyFont="1" applyFill="1" applyBorder="1" applyAlignment="1">
      <alignment horizontal="right" vertical="center" shrinkToFit="1"/>
      <protection/>
    </xf>
    <xf numFmtId="49" fontId="8" fillId="0" borderId="12" xfId="63" applyNumberFormat="1" applyFont="1" applyBorder="1" applyAlignment="1">
      <alignment horizontal="center" vertical="center" wrapText="1" shrinkToFit="1"/>
      <protection/>
    </xf>
    <xf numFmtId="49" fontId="8" fillId="0" borderId="12" xfId="0" applyNumberFormat="1" applyFont="1" applyBorder="1" applyAlignment="1" quotePrefix="1">
      <alignment horizontal="right" vertical="center" shrinkToFit="1"/>
    </xf>
    <xf numFmtId="49" fontId="3" fillId="0" borderId="38" xfId="52" applyNumberFormat="1" applyFont="1" applyFill="1" applyBorder="1" applyAlignment="1">
      <alignment horizontal="distributed" vertical="center" shrinkToFit="1"/>
    </xf>
    <xf numFmtId="195" fontId="3" fillId="0" borderId="13" xfId="52" applyNumberFormat="1" applyFont="1" applyFill="1" applyBorder="1" applyAlignment="1">
      <alignment vertical="center" shrinkToFit="1"/>
    </xf>
    <xf numFmtId="195" fontId="8" fillId="0" borderId="13" xfId="51" applyNumberFormat="1" applyFont="1" applyFill="1" applyBorder="1" applyAlignment="1">
      <alignment vertical="center" shrinkToFit="1"/>
    </xf>
    <xf numFmtId="195" fontId="3" fillId="33" borderId="13" xfId="52" applyNumberFormat="1" applyFont="1" applyFill="1" applyBorder="1" applyAlignment="1">
      <alignment vertical="center" shrinkToFit="1"/>
    </xf>
    <xf numFmtId="195" fontId="8" fillId="0" borderId="13" xfId="51" applyNumberFormat="1" applyFont="1" applyFill="1" applyBorder="1" applyAlignment="1">
      <alignment horizontal="center" vertical="center" shrinkToFit="1"/>
    </xf>
    <xf numFmtId="196" fontId="8" fillId="0" borderId="13" xfId="63" applyNumberFormat="1" applyFont="1" applyBorder="1" applyAlignment="1">
      <alignment vertical="center" shrinkToFit="1"/>
      <protection/>
    </xf>
    <xf numFmtId="181" fontId="3" fillId="0" borderId="39" xfId="49" applyFont="1" applyFill="1" applyBorder="1" applyAlignment="1">
      <alignment vertical="center" shrinkToFit="1"/>
    </xf>
    <xf numFmtId="186" fontId="8" fillId="0" borderId="39" xfId="64" applyNumberFormat="1" applyFont="1" applyBorder="1" applyAlignment="1">
      <alignment vertical="center" shrinkToFit="1"/>
      <protection/>
    </xf>
    <xf numFmtId="193" fontId="3" fillId="0" borderId="39" xfId="49" applyNumberFormat="1" applyFont="1" applyFill="1" applyBorder="1" applyAlignment="1">
      <alignment vertical="center" shrinkToFit="1"/>
    </xf>
    <xf numFmtId="194" fontId="3" fillId="0" borderId="39" xfId="49" applyNumberFormat="1" applyFont="1" applyFill="1" applyBorder="1" applyAlignment="1">
      <alignment vertical="center" shrinkToFit="1"/>
    </xf>
    <xf numFmtId="181" fontId="3" fillId="0" borderId="40" xfId="49" applyFont="1" applyFill="1" applyBorder="1" applyAlignment="1">
      <alignment vertical="center" shrinkToFit="1"/>
    </xf>
    <xf numFmtId="195" fontId="3" fillId="0" borderId="23" xfId="51" applyNumberFormat="1" applyFont="1" applyFill="1" applyBorder="1" applyAlignment="1">
      <alignment vertical="center" shrinkToFit="1"/>
    </xf>
    <xf numFmtId="195" fontId="3" fillId="0" borderId="22" xfId="51" applyNumberFormat="1" applyFont="1" applyFill="1" applyBorder="1" applyAlignment="1">
      <alignment vertical="center" shrinkToFit="1"/>
    </xf>
    <xf numFmtId="195" fontId="3" fillId="0" borderId="12" xfId="51" applyNumberFormat="1" applyFont="1" applyFill="1" applyBorder="1" applyAlignment="1">
      <alignment vertical="center" shrinkToFit="1"/>
    </xf>
    <xf numFmtId="195" fontId="8" fillId="0" borderId="12" xfId="51" applyNumberFormat="1" applyFont="1" applyBorder="1" applyAlignment="1">
      <alignment vertical="center" shrinkToFit="1"/>
    </xf>
    <xf numFmtId="181" fontId="3" fillId="0" borderId="41" xfId="49" applyFont="1" applyBorder="1" applyAlignment="1">
      <alignment horizontal="center" vertical="center" shrinkToFit="1"/>
    </xf>
    <xf numFmtId="181" fontId="3" fillId="0" borderId="42" xfId="49" applyFont="1" applyBorder="1" applyAlignment="1">
      <alignment horizontal="center" vertical="center" shrinkToFit="1"/>
    </xf>
    <xf numFmtId="49" fontId="3" fillId="0" borderId="39" xfId="49" applyNumberFormat="1" applyFont="1" applyFill="1" applyBorder="1" applyAlignment="1">
      <alignment horizontal="center" vertical="center" shrinkToFit="1"/>
    </xf>
    <xf numFmtId="49" fontId="8" fillId="0" borderId="12" xfId="64" applyNumberFormat="1" applyFont="1" applyBorder="1" applyAlignment="1">
      <alignment horizontal="center" vertical="center" wrapText="1" shrinkToFit="1"/>
      <protection/>
    </xf>
    <xf numFmtId="49" fontId="8" fillId="0" borderId="15" xfId="64" applyNumberFormat="1" applyFont="1" applyBorder="1" applyAlignment="1">
      <alignment horizontal="right" vertical="center" wrapText="1" shrinkToFit="1"/>
      <protection/>
    </xf>
    <xf numFmtId="49" fontId="8" fillId="0" borderId="12" xfId="64" applyNumberFormat="1" applyFont="1" applyBorder="1" applyAlignment="1">
      <alignment horizontal="left" vertical="center" wrapText="1" shrinkToFit="1"/>
      <protection/>
    </xf>
    <xf numFmtId="49" fontId="8" fillId="0" borderId="13" xfId="64" applyNumberFormat="1" applyFont="1" applyBorder="1" applyAlignment="1">
      <alignment horizontal="left" vertical="center" shrinkToFit="1"/>
      <protection/>
    </xf>
    <xf numFmtId="49" fontId="8" fillId="0" borderId="15" xfId="0" applyNumberFormat="1" applyFont="1" applyFill="1" applyBorder="1" applyAlignment="1">
      <alignment horizontal="right" vertical="center" shrinkToFit="1"/>
    </xf>
    <xf numFmtId="49" fontId="8" fillId="0" borderId="31" xfId="64" applyNumberFormat="1" applyFont="1" applyBorder="1" applyAlignment="1">
      <alignment horizontal="right" vertical="center" shrinkToFit="1"/>
      <protection/>
    </xf>
    <xf numFmtId="49" fontId="8" fillId="0" borderId="13" xfId="0" applyNumberFormat="1" applyFont="1" applyBorder="1" applyAlignment="1">
      <alignment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43" xfId="64" applyNumberFormat="1" applyFont="1" applyBorder="1" applyAlignment="1">
      <alignment horizontal="center" vertical="center" shrinkToFit="1"/>
      <protection/>
    </xf>
    <xf numFmtId="49" fontId="8" fillId="0" borderId="44" xfId="64" applyNumberFormat="1" applyFont="1" applyBorder="1" applyAlignment="1">
      <alignment horizontal="center" vertical="center" shrinkToFit="1"/>
      <protection/>
    </xf>
    <xf numFmtId="49" fontId="8" fillId="0" borderId="45" xfId="64" applyNumberFormat="1" applyFont="1" applyBorder="1" applyAlignment="1">
      <alignment horizontal="center" vertical="center" shrinkToFit="1"/>
      <protection/>
    </xf>
    <xf numFmtId="49" fontId="8" fillId="0" borderId="43" xfId="64" applyNumberFormat="1" applyFont="1" applyBorder="1" applyAlignment="1">
      <alignment horizontal="center" vertical="center"/>
      <protection/>
    </xf>
    <xf numFmtId="0" fontId="0" fillId="0" borderId="44" xfId="0" applyBorder="1" applyAlignment="1">
      <alignment vertical="center"/>
    </xf>
    <xf numFmtId="0" fontId="0" fillId="0" borderId="46" xfId="0" applyBorder="1" applyAlignment="1">
      <alignment vertical="center"/>
    </xf>
    <xf numFmtId="49" fontId="8" fillId="0" borderId="47" xfId="64" applyNumberFormat="1" applyFont="1" applyBorder="1" applyAlignment="1">
      <alignment horizontal="center" vertical="center" shrinkToFit="1"/>
      <protection/>
    </xf>
    <xf numFmtId="49" fontId="8" fillId="0" borderId="48" xfId="64" applyNumberFormat="1" applyFont="1" applyBorder="1" applyAlignment="1">
      <alignment horizontal="center" vertical="center" shrinkToFit="1"/>
      <protection/>
    </xf>
    <xf numFmtId="49" fontId="8" fillId="0" borderId="12" xfId="64" applyNumberFormat="1" applyFont="1" applyBorder="1" applyAlignment="1">
      <alignment horizontal="center" vertical="center" wrapText="1" shrinkToFit="1"/>
      <protection/>
    </xf>
    <xf numFmtId="49" fontId="8" fillId="0" borderId="15" xfId="64" applyNumberFormat="1" applyFont="1" applyBorder="1" applyAlignment="1">
      <alignment horizontal="center" vertical="center" wrapText="1" shrinkToFit="1"/>
      <protection/>
    </xf>
    <xf numFmtId="49" fontId="8" fillId="0" borderId="13" xfId="64" applyNumberFormat="1" applyFont="1" applyBorder="1" applyAlignment="1">
      <alignment horizontal="center" vertical="center" wrapText="1" shrinkToFit="1"/>
      <protection/>
    </xf>
    <xf numFmtId="49" fontId="8" fillId="0" borderId="15" xfId="64" applyNumberFormat="1" applyFont="1" applyBorder="1" applyAlignment="1">
      <alignment horizontal="center" vertical="center" shrinkToFit="1"/>
      <protection/>
    </xf>
    <xf numFmtId="49" fontId="11" fillId="0" borderId="13" xfId="64" applyNumberFormat="1" applyFont="1" applyBorder="1" applyAlignment="1">
      <alignment horizontal="center" vertical="center" wrapText="1" shrinkToFit="1"/>
      <protection/>
    </xf>
    <xf numFmtId="49" fontId="11" fillId="0" borderId="12" xfId="64" applyNumberFormat="1" applyFont="1" applyBorder="1" applyAlignment="1">
      <alignment horizontal="center" vertical="center" wrapText="1" shrinkToFit="1"/>
      <protection/>
    </xf>
    <xf numFmtId="49" fontId="11" fillId="0" borderId="15" xfId="64" applyNumberFormat="1" applyFont="1" applyBorder="1" applyAlignment="1">
      <alignment horizontal="center" vertical="center" shrinkToFit="1"/>
      <protection/>
    </xf>
    <xf numFmtId="49" fontId="8" fillId="0" borderId="46" xfId="64" applyNumberFormat="1" applyFont="1" applyBorder="1" applyAlignment="1">
      <alignment horizontal="center" vertical="center" shrinkToFit="1"/>
      <protection/>
    </xf>
    <xf numFmtId="49" fontId="8" fillId="0" borderId="37" xfId="64" applyNumberFormat="1" applyFont="1" applyBorder="1" applyAlignment="1">
      <alignment horizontal="center" vertical="center" shrinkToFit="1"/>
      <protection/>
    </xf>
    <xf numFmtId="49" fontId="8" fillId="0" borderId="24" xfId="64" applyNumberFormat="1" applyFont="1" applyBorder="1" applyAlignment="1">
      <alignment horizontal="center" vertical="center" shrinkToFit="1"/>
      <protection/>
    </xf>
    <xf numFmtId="49" fontId="8" fillId="0" borderId="49" xfId="64" applyNumberFormat="1" applyFont="1" applyBorder="1" applyAlignment="1">
      <alignment horizontal="center" vertical="center" shrinkToFit="1"/>
      <protection/>
    </xf>
    <xf numFmtId="49" fontId="8" fillId="0" borderId="28" xfId="64" applyNumberFormat="1" applyFont="1" applyBorder="1" applyAlignment="1">
      <alignment horizontal="center" vertical="center" wrapText="1" shrinkToFit="1"/>
      <protection/>
    </xf>
    <xf numFmtId="0" fontId="0" fillId="0" borderId="28" xfId="0" applyBorder="1" applyAlignment="1">
      <alignment horizontal="center" vertical="center" wrapText="1" shrinkToFit="1"/>
    </xf>
    <xf numFmtId="49" fontId="8" fillId="0" borderId="12" xfId="64" applyNumberFormat="1" applyFont="1" applyBorder="1" applyAlignment="1">
      <alignment horizontal="center" vertical="center" shrinkToFit="1"/>
      <protection/>
    </xf>
    <xf numFmtId="49" fontId="8" fillId="0" borderId="27" xfId="64" applyNumberFormat="1" applyFont="1" applyBorder="1" applyAlignment="1">
      <alignment horizontal="center" vertical="center" shrinkToFit="1"/>
      <protection/>
    </xf>
    <xf numFmtId="49" fontId="8" fillId="0" borderId="50" xfId="64" applyNumberFormat="1" applyFont="1" applyBorder="1" applyAlignment="1">
      <alignment horizontal="center" vertical="center" shrinkToFit="1"/>
      <protection/>
    </xf>
    <xf numFmtId="49" fontId="11" fillId="0" borderId="13" xfId="64" applyNumberFormat="1" applyFont="1" applyBorder="1" applyAlignment="1">
      <alignment vertical="center" wrapText="1" shrinkToFit="1"/>
      <protection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49" fontId="8" fillId="0" borderId="27" xfId="63" applyNumberFormat="1" applyFont="1" applyBorder="1" applyAlignment="1">
      <alignment horizontal="center" vertical="center" shrinkToFit="1"/>
      <protection/>
    </xf>
    <xf numFmtId="49" fontId="8" fillId="0" borderId="12" xfId="63" applyNumberFormat="1" applyFont="1" applyBorder="1" applyAlignment="1">
      <alignment horizontal="center" vertical="center" shrinkToFit="1"/>
      <protection/>
    </xf>
    <xf numFmtId="49" fontId="8" fillId="0" borderId="43" xfId="63" applyNumberFormat="1" applyFont="1" applyBorder="1" applyAlignment="1">
      <alignment horizontal="center" vertical="center" shrinkToFit="1"/>
      <protection/>
    </xf>
    <xf numFmtId="49" fontId="8" fillId="0" borderId="46" xfId="63" applyNumberFormat="1" applyFont="1" applyBorder="1" applyAlignment="1">
      <alignment horizontal="center" vertical="center" shrinkToFit="1"/>
      <protection/>
    </xf>
    <xf numFmtId="49" fontId="8" fillId="34" borderId="27" xfId="63" applyNumberFormat="1" applyFont="1" applyFill="1" applyBorder="1" applyAlignment="1">
      <alignment horizontal="center" vertical="center" wrapText="1" shrinkToFit="1"/>
      <protection/>
    </xf>
    <xf numFmtId="49" fontId="8" fillId="34" borderId="12" xfId="63" applyNumberFormat="1" applyFont="1" applyFill="1" applyBorder="1" applyAlignment="1">
      <alignment horizontal="center" vertical="center" wrapText="1" shrinkToFit="1"/>
      <protection/>
    </xf>
    <xf numFmtId="49" fontId="8" fillId="0" borderId="44" xfId="63" applyNumberFormat="1" applyFont="1" applyBorder="1" applyAlignment="1">
      <alignment horizontal="center" vertical="center" shrinkToFit="1"/>
      <protection/>
    </xf>
    <xf numFmtId="49" fontId="8" fillId="0" borderId="13" xfId="63" applyNumberFormat="1" applyFont="1" applyBorder="1" applyAlignment="1">
      <alignment horizontal="center" vertical="center" shrinkToFit="1"/>
      <protection/>
    </xf>
    <xf numFmtId="49" fontId="8" fillId="0" borderId="17" xfId="51" applyNumberFormat="1" applyFont="1" applyBorder="1" applyAlignment="1">
      <alignment horizontal="center" vertical="center"/>
    </xf>
    <xf numFmtId="49" fontId="8" fillId="0" borderId="18" xfId="51" applyNumberFormat="1" applyFont="1" applyBorder="1" applyAlignment="1">
      <alignment horizontal="center" vertical="center"/>
    </xf>
    <xf numFmtId="49" fontId="8" fillId="0" borderId="51" xfId="51" applyNumberFormat="1" applyFont="1" applyBorder="1" applyAlignment="1">
      <alignment horizontal="center" vertical="center"/>
    </xf>
    <xf numFmtId="49" fontId="8" fillId="0" borderId="27" xfId="51" applyNumberFormat="1" applyFont="1" applyBorder="1" applyAlignment="1">
      <alignment horizontal="center" vertical="center" wrapText="1"/>
    </xf>
    <xf numFmtId="49" fontId="8" fillId="0" borderId="12" xfId="51" applyNumberFormat="1" applyFont="1" applyBorder="1" applyAlignment="1">
      <alignment horizontal="center" vertical="center" wrapText="1"/>
    </xf>
    <xf numFmtId="49" fontId="8" fillId="0" borderId="52" xfId="51" applyNumberFormat="1" applyFont="1" applyBorder="1" applyAlignment="1">
      <alignment horizontal="center" vertical="center" wrapText="1"/>
    </xf>
    <xf numFmtId="49" fontId="8" fillId="0" borderId="43" xfId="51" applyNumberFormat="1" applyFont="1" applyBorder="1" applyAlignment="1">
      <alignment horizontal="center" vertical="center"/>
    </xf>
    <xf numFmtId="49" fontId="8" fillId="0" borderId="44" xfId="51" applyNumberFormat="1" applyFont="1" applyBorder="1" applyAlignment="1">
      <alignment horizontal="center" vertical="center"/>
    </xf>
    <xf numFmtId="49" fontId="8" fillId="0" borderId="46" xfId="51" applyNumberFormat="1" applyFont="1" applyBorder="1" applyAlignment="1">
      <alignment horizontal="center" vertical="center"/>
    </xf>
    <xf numFmtId="49" fontId="8" fillId="0" borderId="45" xfId="51" applyNumberFormat="1" applyFont="1" applyBorder="1" applyAlignment="1">
      <alignment horizontal="center" vertical="center"/>
    </xf>
    <xf numFmtId="49" fontId="8" fillId="0" borderId="47" xfId="51" applyNumberFormat="1" applyFont="1" applyBorder="1" applyAlignment="1">
      <alignment horizontal="center" vertical="center"/>
    </xf>
    <xf numFmtId="49" fontId="8" fillId="0" borderId="50" xfId="51" applyNumberFormat="1" applyFont="1" applyBorder="1" applyAlignment="1">
      <alignment horizontal="center" vertical="center"/>
    </xf>
    <xf numFmtId="49" fontId="8" fillId="0" borderId="48" xfId="51" applyNumberFormat="1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44表（施設・業務概況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2</xdr:col>
      <xdr:colOff>0</xdr:colOff>
      <xdr:row>9</xdr:row>
      <xdr:rowOff>0</xdr:rowOff>
    </xdr:to>
    <xdr:sp>
      <xdr:nvSpPr>
        <xdr:cNvPr id="1" name="Line 3"/>
        <xdr:cNvSpPr>
          <a:spLocks/>
        </xdr:cNvSpPr>
      </xdr:nvSpPr>
      <xdr:spPr>
        <a:xfrm>
          <a:off x="38100" y="1143000"/>
          <a:ext cx="99060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8575" y="1143000"/>
          <a:ext cx="10001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2"/>
  <sheetViews>
    <sheetView showGridLines="0" tabSelected="1" view="pageBreakPreview" zoomScaleSheetLayoutView="100" zoomScalePageLayoutView="0" workbookViewId="0" topLeftCell="A1">
      <selection activeCell="H3" sqref="H3"/>
    </sheetView>
  </sheetViews>
  <sheetFormatPr defaultColWidth="9.00390625" defaultRowHeight="15" customHeight="1"/>
  <cols>
    <col min="1" max="1" width="0.37109375" style="1" customWidth="1"/>
    <col min="2" max="2" width="13.125" style="1" customWidth="1"/>
    <col min="3" max="25" width="11.875" style="1" customWidth="1"/>
    <col min="26" max="42" width="13.875" style="1" customWidth="1"/>
    <col min="43" max="16384" width="9.00390625" style="1" customWidth="1"/>
  </cols>
  <sheetData>
    <row r="1" s="16" customFormat="1" ht="22.5" customHeight="1">
      <c r="C1" s="15" t="s">
        <v>47</v>
      </c>
    </row>
    <row r="2" spans="3:5" s="16" customFormat="1" ht="22.5" customHeight="1">
      <c r="C2" s="15" t="s">
        <v>48</v>
      </c>
      <c r="E2" s="15"/>
    </row>
    <row r="3" spans="3:5" s="16" customFormat="1" ht="22.5" customHeight="1">
      <c r="C3" s="15" t="s">
        <v>49</v>
      </c>
      <c r="E3" s="15"/>
    </row>
    <row r="4" spans="3:5" s="16" customFormat="1" ht="22.5" customHeight="1" thickBot="1">
      <c r="C4" s="15"/>
      <c r="E4" s="15"/>
    </row>
    <row r="5" spans="2:25" s="5" customFormat="1" ht="22.5" customHeight="1">
      <c r="B5" s="17" t="s">
        <v>50</v>
      </c>
      <c r="C5" s="153" t="s">
        <v>194</v>
      </c>
      <c r="D5" s="154"/>
      <c r="E5" s="134" t="s">
        <v>195</v>
      </c>
      <c r="F5" s="135"/>
      <c r="G5" s="135"/>
      <c r="H5" s="135"/>
      <c r="I5" s="135"/>
      <c r="J5" s="149"/>
      <c r="K5" s="137" t="s">
        <v>196</v>
      </c>
      <c r="L5" s="138"/>
      <c r="M5" s="138"/>
      <c r="N5" s="139"/>
      <c r="O5" s="156" t="s">
        <v>45</v>
      </c>
      <c r="P5" s="135" t="s">
        <v>197</v>
      </c>
      <c r="Q5" s="135"/>
      <c r="R5" s="135"/>
      <c r="S5" s="135"/>
      <c r="T5" s="135"/>
      <c r="U5" s="135"/>
      <c r="V5" s="149"/>
      <c r="W5" s="134" t="s">
        <v>246</v>
      </c>
      <c r="X5" s="135"/>
      <c r="Y5" s="136"/>
    </row>
    <row r="6" spans="2:25" s="5" customFormat="1" ht="22.5" customHeight="1">
      <c r="B6" s="18"/>
      <c r="C6" s="144" t="s">
        <v>147</v>
      </c>
      <c r="D6" s="144" t="s">
        <v>148</v>
      </c>
      <c r="E6" s="6" t="s">
        <v>16</v>
      </c>
      <c r="F6" s="6" t="s">
        <v>17</v>
      </c>
      <c r="G6" s="6" t="s">
        <v>18</v>
      </c>
      <c r="H6" s="6" t="s">
        <v>19</v>
      </c>
      <c r="I6" s="140" t="s">
        <v>43</v>
      </c>
      <c r="J6" s="141"/>
      <c r="K6" s="7" t="s">
        <v>20</v>
      </c>
      <c r="L6" s="7" t="s">
        <v>21</v>
      </c>
      <c r="M6" s="7" t="s">
        <v>22</v>
      </c>
      <c r="N6" s="7" t="s">
        <v>23</v>
      </c>
      <c r="O6" s="155"/>
      <c r="P6" s="8" t="s">
        <v>20</v>
      </c>
      <c r="Q6" s="7" t="s">
        <v>21</v>
      </c>
      <c r="R6" s="140" t="s">
        <v>149</v>
      </c>
      <c r="S6" s="157"/>
      <c r="T6" s="157"/>
      <c r="U6" s="141"/>
      <c r="V6" s="9" t="s">
        <v>24</v>
      </c>
      <c r="W6" s="132" t="s">
        <v>16</v>
      </c>
      <c r="X6" s="132" t="s">
        <v>17</v>
      </c>
      <c r="Y6" s="150" t="s">
        <v>242</v>
      </c>
    </row>
    <row r="7" spans="2:25" s="5" customFormat="1" ht="22.5" customHeight="1">
      <c r="B7" s="18"/>
      <c r="C7" s="155"/>
      <c r="D7" s="142"/>
      <c r="E7" s="126" t="s">
        <v>216</v>
      </c>
      <c r="F7" s="126" t="s">
        <v>217</v>
      </c>
      <c r="G7" s="126" t="s">
        <v>219</v>
      </c>
      <c r="H7" s="126" t="s">
        <v>221</v>
      </c>
      <c r="I7" s="146" t="s">
        <v>241</v>
      </c>
      <c r="J7" s="144" t="s">
        <v>146</v>
      </c>
      <c r="K7" s="10" t="s">
        <v>9</v>
      </c>
      <c r="L7" s="10" t="s">
        <v>223</v>
      </c>
      <c r="M7" s="10" t="s">
        <v>10</v>
      </c>
      <c r="N7" s="10" t="s">
        <v>226</v>
      </c>
      <c r="O7" s="142" t="s">
        <v>44</v>
      </c>
      <c r="P7" s="11" t="s">
        <v>11</v>
      </c>
      <c r="Q7" s="10" t="s">
        <v>12</v>
      </c>
      <c r="R7" s="129" t="s">
        <v>227</v>
      </c>
      <c r="S7" s="7" t="s">
        <v>232</v>
      </c>
      <c r="T7" s="129" t="s">
        <v>235</v>
      </c>
      <c r="U7" s="158" t="s">
        <v>244</v>
      </c>
      <c r="V7" s="12" t="s">
        <v>46</v>
      </c>
      <c r="W7" s="84" t="s">
        <v>238</v>
      </c>
      <c r="X7" s="84" t="s">
        <v>239</v>
      </c>
      <c r="Y7" s="151"/>
    </row>
    <row r="8" spans="2:25" s="5" customFormat="1" ht="22.5" customHeight="1">
      <c r="B8" s="18"/>
      <c r="C8" s="155"/>
      <c r="D8" s="142"/>
      <c r="E8" s="126" t="s">
        <v>215</v>
      </c>
      <c r="F8" s="126" t="s">
        <v>218</v>
      </c>
      <c r="G8" s="126" t="s">
        <v>218</v>
      </c>
      <c r="H8" s="128" t="s">
        <v>243</v>
      </c>
      <c r="I8" s="147"/>
      <c r="J8" s="142"/>
      <c r="K8" s="10"/>
      <c r="L8" s="10" t="s">
        <v>222</v>
      </c>
      <c r="M8" s="10" t="s">
        <v>224</v>
      </c>
      <c r="N8" s="10" t="s">
        <v>225</v>
      </c>
      <c r="O8" s="142"/>
      <c r="P8" s="11"/>
      <c r="Q8" s="10"/>
      <c r="R8" s="10" t="s">
        <v>230</v>
      </c>
      <c r="S8" s="10" t="s">
        <v>231</v>
      </c>
      <c r="T8" s="10" t="s">
        <v>236</v>
      </c>
      <c r="U8" s="159"/>
      <c r="V8" s="12" t="s">
        <v>15</v>
      </c>
      <c r="W8" s="84" t="s">
        <v>240</v>
      </c>
      <c r="X8" s="84" t="s">
        <v>240</v>
      </c>
      <c r="Y8" s="151"/>
    </row>
    <row r="9" spans="2:25" s="5" customFormat="1" ht="22.5" customHeight="1">
      <c r="B9" s="19" t="s">
        <v>13</v>
      </c>
      <c r="C9" s="145"/>
      <c r="D9" s="143"/>
      <c r="E9" s="127" t="s">
        <v>214</v>
      </c>
      <c r="F9" s="127" t="s">
        <v>214</v>
      </c>
      <c r="G9" s="127" t="s">
        <v>214</v>
      </c>
      <c r="H9" s="127" t="s">
        <v>220</v>
      </c>
      <c r="I9" s="148"/>
      <c r="J9" s="145"/>
      <c r="K9" s="130" t="s">
        <v>228</v>
      </c>
      <c r="L9" s="130" t="s">
        <v>229</v>
      </c>
      <c r="M9" s="130" t="s">
        <v>229</v>
      </c>
      <c r="N9" s="130" t="s">
        <v>229</v>
      </c>
      <c r="O9" s="143"/>
      <c r="P9" s="131" t="s">
        <v>14</v>
      </c>
      <c r="Q9" s="13" t="s">
        <v>14</v>
      </c>
      <c r="R9" s="130" t="s">
        <v>233</v>
      </c>
      <c r="S9" s="13" t="s">
        <v>234</v>
      </c>
      <c r="T9" s="130" t="s">
        <v>237</v>
      </c>
      <c r="U9" s="160"/>
      <c r="V9" s="14"/>
      <c r="W9" s="133"/>
      <c r="X9" s="133"/>
      <c r="Y9" s="152"/>
    </row>
    <row r="10" spans="1:30" s="22" customFormat="1" ht="33.75" customHeight="1">
      <c r="A10" s="23" t="s">
        <v>0</v>
      </c>
      <c r="B10" s="20" t="s">
        <v>55</v>
      </c>
      <c r="C10" s="86" t="s">
        <v>32</v>
      </c>
      <c r="D10" s="87" t="s">
        <v>61</v>
      </c>
      <c r="E10" s="88">
        <v>194419</v>
      </c>
      <c r="F10" s="89">
        <v>10330</v>
      </c>
      <c r="G10" s="89">
        <v>5192</v>
      </c>
      <c r="H10" s="90">
        <v>199694</v>
      </c>
      <c r="I10" s="91">
        <f>ROUND(G10/E10*100,3)</f>
        <v>2.671</v>
      </c>
      <c r="J10" s="91">
        <f>ROUND(G10/F10*100,3)</f>
        <v>50.261</v>
      </c>
      <c r="K10" s="92">
        <v>2937</v>
      </c>
      <c r="L10" s="93">
        <v>713103</v>
      </c>
      <c r="M10" s="93">
        <v>2591</v>
      </c>
      <c r="N10" s="94">
        <v>513572</v>
      </c>
      <c r="O10" s="95">
        <f>N10/L10*100</f>
        <v>72.01932960596154</v>
      </c>
      <c r="P10" s="96">
        <v>748.71</v>
      </c>
      <c r="Q10" s="96">
        <v>169.17</v>
      </c>
      <c r="R10" s="92">
        <v>10</v>
      </c>
      <c r="S10" s="93">
        <v>1400</v>
      </c>
      <c r="T10" s="93">
        <v>160</v>
      </c>
      <c r="U10" s="93">
        <v>3000</v>
      </c>
      <c r="V10" s="87" t="s">
        <v>53</v>
      </c>
      <c r="W10" s="92">
        <v>3</v>
      </c>
      <c r="X10" s="93">
        <v>0</v>
      </c>
      <c r="Y10" s="97">
        <v>3</v>
      </c>
      <c r="AA10" s="24"/>
      <c r="AB10" s="24"/>
      <c r="AC10" s="24"/>
      <c r="AD10" s="24"/>
    </row>
    <row r="11" spans="1:31" s="2" customFormat="1" ht="33.75" customHeight="1">
      <c r="A11" s="3" t="s">
        <v>0</v>
      </c>
      <c r="B11" s="20" t="s">
        <v>56</v>
      </c>
      <c r="C11" s="86" t="s">
        <v>28</v>
      </c>
      <c r="D11" s="86" t="s">
        <v>28</v>
      </c>
      <c r="E11" s="88">
        <v>52031</v>
      </c>
      <c r="F11" s="89">
        <v>15308</v>
      </c>
      <c r="G11" s="89">
        <v>9435</v>
      </c>
      <c r="H11" s="90">
        <v>353859</v>
      </c>
      <c r="I11" s="91">
        <f>ROUND(G11/E11*100,3)</f>
        <v>18.133</v>
      </c>
      <c r="J11" s="91">
        <f>ROUND(G11/F11*100,3)</f>
        <v>61.634</v>
      </c>
      <c r="K11" s="92">
        <v>7961</v>
      </c>
      <c r="L11" s="93">
        <v>1216308</v>
      </c>
      <c r="M11" s="93">
        <v>5280</v>
      </c>
      <c r="N11" s="94">
        <v>892350</v>
      </c>
      <c r="O11" s="95">
        <f>N11/L11*100</f>
        <v>73.36546335303228</v>
      </c>
      <c r="P11" s="96">
        <v>325.24</v>
      </c>
      <c r="Q11" s="96">
        <v>149.05</v>
      </c>
      <c r="R11" s="92">
        <v>10</v>
      </c>
      <c r="S11" s="93">
        <v>1260</v>
      </c>
      <c r="T11" s="93">
        <v>126</v>
      </c>
      <c r="U11" s="93">
        <v>2604</v>
      </c>
      <c r="V11" s="87" t="s">
        <v>62</v>
      </c>
      <c r="W11" s="92">
        <v>4</v>
      </c>
      <c r="X11" s="93">
        <v>0</v>
      </c>
      <c r="Y11" s="97">
        <v>4</v>
      </c>
      <c r="AA11"/>
      <c r="AB11"/>
      <c r="AC11"/>
      <c r="AD11"/>
      <c r="AE11" s="22"/>
    </row>
    <row r="12" spans="1:31" s="2" customFormat="1" ht="33.75" customHeight="1">
      <c r="A12" s="3" t="s">
        <v>0</v>
      </c>
      <c r="B12" s="20" t="s">
        <v>1</v>
      </c>
      <c r="C12" s="86" t="s">
        <v>27</v>
      </c>
      <c r="D12" s="87" t="s">
        <v>37</v>
      </c>
      <c r="E12" s="88">
        <v>142063</v>
      </c>
      <c r="F12" s="89">
        <v>5615</v>
      </c>
      <c r="G12" s="89">
        <v>2865</v>
      </c>
      <c r="H12" s="90">
        <v>86796</v>
      </c>
      <c r="I12" s="91">
        <f>ROUND(G12/E12*100,3)</f>
        <v>2.017</v>
      </c>
      <c r="J12" s="91">
        <f>ROUND(G12/F12*100,3)</f>
        <v>51.024</v>
      </c>
      <c r="K12" s="92">
        <v>2137</v>
      </c>
      <c r="L12" s="93">
        <v>403420</v>
      </c>
      <c r="M12" s="93">
        <v>1521</v>
      </c>
      <c r="N12" s="94">
        <v>352500</v>
      </c>
      <c r="O12" s="95">
        <f>N12/L12*100</f>
        <v>87.37791879430866</v>
      </c>
      <c r="P12" s="96">
        <v>522.33</v>
      </c>
      <c r="Q12" s="96">
        <v>132.77</v>
      </c>
      <c r="R12" s="92">
        <v>10</v>
      </c>
      <c r="S12" s="93">
        <v>1030</v>
      </c>
      <c r="T12" s="93">
        <v>100</v>
      </c>
      <c r="U12" s="93">
        <v>2030</v>
      </c>
      <c r="V12" s="87" t="s">
        <v>36</v>
      </c>
      <c r="W12" s="92">
        <v>3</v>
      </c>
      <c r="X12" s="93">
        <v>0</v>
      </c>
      <c r="Y12" s="97">
        <v>3</v>
      </c>
      <c r="AA12"/>
      <c r="AB12"/>
      <c r="AC12"/>
      <c r="AD12"/>
      <c r="AE12" s="22"/>
    </row>
    <row r="13" spans="1:31" s="2" customFormat="1" ht="33.75" customHeight="1">
      <c r="A13" s="4" t="s">
        <v>0</v>
      </c>
      <c r="B13" s="20" t="s">
        <v>2</v>
      </c>
      <c r="C13" s="86" t="s">
        <v>59</v>
      </c>
      <c r="D13" s="87" t="s">
        <v>60</v>
      </c>
      <c r="E13" s="88">
        <v>53326</v>
      </c>
      <c r="F13" s="89">
        <v>142</v>
      </c>
      <c r="G13" s="89">
        <v>58</v>
      </c>
      <c r="H13" s="90">
        <v>2748</v>
      </c>
      <c r="I13" s="91">
        <f>ROUND(G13/E13*100,3)</f>
        <v>0.109</v>
      </c>
      <c r="J13" s="91">
        <f>ROUND(G13/F13*100,3)</f>
        <v>40.845</v>
      </c>
      <c r="K13" s="92">
        <v>36</v>
      </c>
      <c r="L13" s="93">
        <v>3145</v>
      </c>
      <c r="M13" s="93">
        <v>25</v>
      </c>
      <c r="N13" s="94">
        <v>2782</v>
      </c>
      <c r="O13" s="95">
        <f aca="true" t="shared" si="0" ref="O13:O20">N13/L13*100</f>
        <v>88.45786963434023</v>
      </c>
      <c r="P13" s="96">
        <v>5359.09</v>
      </c>
      <c r="Q13" s="96">
        <v>186.56</v>
      </c>
      <c r="R13" s="92">
        <v>0</v>
      </c>
      <c r="S13" s="93">
        <v>546</v>
      </c>
      <c r="T13" s="93">
        <v>10</v>
      </c>
      <c r="U13" s="93">
        <v>2160</v>
      </c>
      <c r="V13" s="87" t="s">
        <v>139</v>
      </c>
      <c r="W13" s="92">
        <v>0</v>
      </c>
      <c r="X13" s="93">
        <v>0</v>
      </c>
      <c r="Y13" s="97">
        <v>0</v>
      </c>
      <c r="AA13"/>
      <c r="AB13"/>
      <c r="AC13"/>
      <c r="AD13"/>
      <c r="AE13" s="22"/>
    </row>
    <row r="14" spans="1:31" s="2" customFormat="1" ht="33.75" customHeight="1">
      <c r="A14" s="4" t="s">
        <v>0</v>
      </c>
      <c r="B14" s="20" t="s">
        <v>3</v>
      </c>
      <c r="C14" s="86" t="s">
        <v>25</v>
      </c>
      <c r="D14" s="87" t="s">
        <v>33</v>
      </c>
      <c r="E14" s="88">
        <v>34055</v>
      </c>
      <c r="F14" s="89">
        <v>7384</v>
      </c>
      <c r="G14" s="89">
        <v>5349</v>
      </c>
      <c r="H14" s="90">
        <v>75713</v>
      </c>
      <c r="I14" s="91">
        <f aca="true" t="shared" si="1" ref="I14:I20">ROUND(G14/E14*100,3)</f>
        <v>15.707</v>
      </c>
      <c r="J14" s="91">
        <f aca="true" t="shared" si="2" ref="J14:J20">ROUND(G14/F14*100,3)</f>
        <v>72.44</v>
      </c>
      <c r="K14" s="92">
        <v>2753</v>
      </c>
      <c r="L14" s="93">
        <v>643914</v>
      </c>
      <c r="M14" s="93">
        <v>2332</v>
      </c>
      <c r="N14" s="94">
        <v>599422</v>
      </c>
      <c r="O14" s="95">
        <f t="shared" si="0"/>
        <v>93.09038163481459</v>
      </c>
      <c r="P14" s="96">
        <v>504.61</v>
      </c>
      <c r="Q14" s="96">
        <v>229.97</v>
      </c>
      <c r="R14" s="92">
        <v>10</v>
      </c>
      <c r="S14" s="93">
        <v>1360</v>
      </c>
      <c r="T14" s="93">
        <v>250</v>
      </c>
      <c r="U14" s="93">
        <v>3880</v>
      </c>
      <c r="V14" s="87" t="s">
        <v>42</v>
      </c>
      <c r="W14" s="92">
        <v>0</v>
      </c>
      <c r="X14" s="93">
        <v>0</v>
      </c>
      <c r="Y14" s="97">
        <v>0</v>
      </c>
      <c r="AA14"/>
      <c r="AB14"/>
      <c r="AC14"/>
      <c r="AD14"/>
      <c r="AE14" s="22"/>
    </row>
    <row r="15" spans="1:31" s="2" customFormat="1" ht="33.75" customHeight="1">
      <c r="A15" s="4" t="s">
        <v>0</v>
      </c>
      <c r="B15" s="20" t="s">
        <v>57</v>
      </c>
      <c r="C15" s="86" t="s">
        <v>30</v>
      </c>
      <c r="D15" s="87" t="s">
        <v>40</v>
      </c>
      <c r="E15" s="88">
        <v>148908</v>
      </c>
      <c r="F15" s="89">
        <v>15443</v>
      </c>
      <c r="G15" s="89">
        <v>12484</v>
      </c>
      <c r="H15" s="90">
        <v>151366</v>
      </c>
      <c r="I15" s="91">
        <f t="shared" si="1"/>
        <v>8.384</v>
      </c>
      <c r="J15" s="91">
        <f t="shared" si="2"/>
        <v>80.839</v>
      </c>
      <c r="K15" s="92">
        <v>6675</v>
      </c>
      <c r="L15" s="93">
        <v>1505590</v>
      </c>
      <c r="M15" s="93">
        <v>5912</v>
      </c>
      <c r="N15" s="94">
        <v>1195019</v>
      </c>
      <c r="O15" s="95">
        <f t="shared" si="0"/>
        <v>79.37213982558332</v>
      </c>
      <c r="P15" s="96">
        <v>143.4</v>
      </c>
      <c r="Q15" s="96">
        <v>110.71</v>
      </c>
      <c r="R15" s="92">
        <v>20</v>
      </c>
      <c r="S15" s="93">
        <v>2072</v>
      </c>
      <c r="T15" s="93">
        <v>103</v>
      </c>
      <c r="U15" s="93">
        <v>2075</v>
      </c>
      <c r="V15" s="87" t="s">
        <v>51</v>
      </c>
      <c r="W15" s="92">
        <v>5</v>
      </c>
      <c r="X15" s="93">
        <v>0</v>
      </c>
      <c r="Y15" s="97">
        <v>5</v>
      </c>
      <c r="AA15"/>
      <c r="AB15"/>
      <c r="AC15"/>
      <c r="AD15"/>
      <c r="AE15" s="22"/>
    </row>
    <row r="16" spans="1:31" s="2" customFormat="1" ht="33.75" customHeight="1">
      <c r="A16" s="4" t="s">
        <v>0</v>
      </c>
      <c r="B16" s="20" t="s">
        <v>58</v>
      </c>
      <c r="C16" s="86" t="s">
        <v>26</v>
      </c>
      <c r="D16" s="87" t="s">
        <v>34</v>
      </c>
      <c r="E16" s="88">
        <v>18334</v>
      </c>
      <c r="F16" s="89">
        <v>22644</v>
      </c>
      <c r="G16" s="89">
        <v>16254</v>
      </c>
      <c r="H16" s="90">
        <v>383105</v>
      </c>
      <c r="I16" s="91">
        <f t="shared" si="1"/>
        <v>88.655</v>
      </c>
      <c r="J16" s="91">
        <f t="shared" si="2"/>
        <v>71.781</v>
      </c>
      <c r="K16" s="92">
        <v>11995</v>
      </c>
      <c r="L16" s="93">
        <v>2224253</v>
      </c>
      <c r="M16" s="93">
        <v>8485</v>
      </c>
      <c r="N16" s="94">
        <v>1688664</v>
      </c>
      <c r="O16" s="95">
        <f t="shared" si="0"/>
        <v>75.92050005102837</v>
      </c>
      <c r="P16" s="96">
        <v>481.02</v>
      </c>
      <c r="Q16" s="96">
        <v>253.34</v>
      </c>
      <c r="R16" s="92">
        <v>6</v>
      </c>
      <c r="S16" s="93">
        <v>1100</v>
      </c>
      <c r="T16" s="93">
        <v>250</v>
      </c>
      <c r="U16" s="93">
        <v>4600</v>
      </c>
      <c r="V16" s="87" t="s">
        <v>63</v>
      </c>
      <c r="W16" s="92">
        <v>7</v>
      </c>
      <c r="X16" s="93">
        <v>0</v>
      </c>
      <c r="Y16" s="97">
        <v>7</v>
      </c>
      <c r="AA16"/>
      <c r="AB16"/>
      <c r="AC16"/>
      <c r="AD16"/>
      <c r="AE16" s="22"/>
    </row>
    <row r="17" spans="1:31" s="2" customFormat="1" ht="33.75" customHeight="1">
      <c r="A17" s="4" t="s">
        <v>0</v>
      </c>
      <c r="B17" s="20" t="s">
        <v>4</v>
      </c>
      <c r="C17" s="86" t="s">
        <v>27</v>
      </c>
      <c r="D17" s="87" t="s">
        <v>35</v>
      </c>
      <c r="E17" s="88">
        <v>6476</v>
      </c>
      <c r="F17" s="89">
        <v>3710</v>
      </c>
      <c r="G17" s="89">
        <v>1981</v>
      </c>
      <c r="H17" s="90">
        <v>16668</v>
      </c>
      <c r="I17" s="91">
        <f t="shared" si="1"/>
        <v>30.59</v>
      </c>
      <c r="J17" s="91">
        <f t="shared" si="2"/>
        <v>53.396</v>
      </c>
      <c r="K17" s="92">
        <v>1224</v>
      </c>
      <c r="L17" s="93">
        <v>229356</v>
      </c>
      <c r="M17" s="93">
        <v>938</v>
      </c>
      <c r="N17" s="94">
        <v>182402</v>
      </c>
      <c r="O17" s="95">
        <f t="shared" si="0"/>
        <v>79.5278954987007</v>
      </c>
      <c r="P17" s="96">
        <v>446.66</v>
      </c>
      <c r="Q17" s="96">
        <v>103.81</v>
      </c>
      <c r="R17" s="92">
        <v>0</v>
      </c>
      <c r="S17" s="93">
        <v>420</v>
      </c>
      <c r="T17" s="93">
        <v>32</v>
      </c>
      <c r="U17" s="93">
        <v>1627</v>
      </c>
      <c r="V17" s="87" t="s">
        <v>140</v>
      </c>
      <c r="W17" s="92">
        <v>0</v>
      </c>
      <c r="X17" s="93">
        <v>0</v>
      </c>
      <c r="Y17" s="97">
        <v>0</v>
      </c>
      <c r="AA17"/>
      <c r="AB17"/>
      <c r="AC17"/>
      <c r="AD17"/>
      <c r="AE17" s="22"/>
    </row>
    <row r="18" spans="1:31" s="2" customFormat="1" ht="33.75" customHeight="1">
      <c r="A18" s="4" t="s">
        <v>0</v>
      </c>
      <c r="B18" s="20" t="s">
        <v>5</v>
      </c>
      <c r="C18" s="86" t="s">
        <v>28</v>
      </c>
      <c r="D18" s="87" t="s">
        <v>38</v>
      </c>
      <c r="E18" s="88">
        <v>3239</v>
      </c>
      <c r="F18" s="89">
        <v>5874</v>
      </c>
      <c r="G18" s="89">
        <v>3224</v>
      </c>
      <c r="H18" s="90">
        <v>95633</v>
      </c>
      <c r="I18" s="91">
        <f t="shared" si="1"/>
        <v>99.537</v>
      </c>
      <c r="J18" s="91">
        <f t="shared" si="2"/>
        <v>54.886</v>
      </c>
      <c r="K18" s="92">
        <v>2118</v>
      </c>
      <c r="L18" s="93">
        <v>337527</v>
      </c>
      <c r="M18" s="93">
        <v>1500</v>
      </c>
      <c r="N18" s="94">
        <v>271276</v>
      </c>
      <c r="O18" s="95">
        <f t="shared" si="0"/>
        <v>80.37164434252666</v>
      </c>
      <c r="P18" s="96">
        <v>491.85</v>
      </c>
      <c r="Q18" s="96">
        <v>258.3</v>
      </c>
      <c r="R18" s="92">
        <v>10</v>
      </c>
      <c r="S18" s="93">
        <v>2100</v>
      </c>
      <c r="T18" s="93">
        <v>231</v>
      </c>
      <c r="U18" s="93">
        <v>4410</v>
      </c>
      <c r="V18" s="87" t="s">
        <v>36</v>
      </c>
      <c r="W18" s="92">
        <v>2</v>
      </c>
      <c r="X18" s="93">
        <v>0</v>
      </c>
      <c r="Y18" s="97">
        <v>2</v>
      </c>
      <c r="AA18"/>
      <c r="AB18"/>
      <c r="AC18"/>
      <c r="AD18"/>
      <c r="AE18" s="22"/>
    </row>
    <row r="19" spans="1:31" s="2" customFormat="1" ht="33.75" customHeight="1">
      <c r="A19" s="4" t="s">
        <v>0</v>
      </c>
      <c r="B19" s="20" t="s">
        <v>6</v>
      </c>
      <c r="C19" s="86" t="s">
        <v>29</v>
      </c>
      <c r="D19" s="87" t="s">
        <v>39</v>
      </c>
      <c r="E19" s="88">
        <v>12916</v>
      </c>
      <c r="F19" s="89">
        <v>1997</v>
      </c>
      <c r="G19" s="89">
        <v>1454</v>
      </c>
      <c r="H19" s="90">
        <v>25401</v>
      </c>
      <c r="I19" s="91">
        <f t="shared" si="1"/>
        <v>11.257</v>
      </c>
      <c r="J19" s="91">
        <f t="shared" si="2"/>
        <v>72.809</v>
      </c>
      <c r="K19" s="92">
        <v>797</v>
      </c>
      <c r="L19" s="93">
        <v>23399</v>
      </c>
      <c r="M19" s="93">
        <v>701</v>
      </c>
      <c r="N19" s="94">
        <v>20500</v>
      </c>
      <c r="O19" s="95">
        <f t="shared" si="0"/>
        <v>87.61058164878841</v>
      </c>
      <c r="P19" s="96">
        <v>211.02</v>
      </c>
      <c r="Q19" s="96">
        <v>210.83</v>
      </c>
      <c r="R19" s="92">
        <v>8</v>
      </c>
      <c r="S19" s="93">
        <v>1260</v>
      </c>
      <c r="T19" s="93">
        <v>210</v>
      </c>
      <c r="U19" s="93">
        <v>3780</v>
      </c>
      <c r="V19" s="87" t="s">
        <v>54</v>
      </c>
      <c r="W19" s="92">
        <v>0</v>
      </c>
      <c r="X19" s="93">
        <v>0</v>
      </c>
      <c r="Y19" s="97">
        <v>0</v>
      </c>
      <c r="AA19"/>
      <c r="AB19"/>
      <c r="AC19"/>
      <c r="AD19"/>
      <c r="AE19" s="22"/>
    </row>
    <row r="20" spans="1:31" s="2" customFormat="1" ht="33.75" customHeight="1">
      <c r="A20" s="4" t="s">
        <v>0</v>
      </c>
      <c r="B20" s="20" t="s">
        <v>7</v>
      </c>
      <c r="C20" s="86" t="s">
        <v>31</v>
      </c>
      <c r="D20" s="87" t="s">
        <v>41</v>
      </c>
      <c r="E20" s="88">
        <v>3681</v>
      </c>
      <c r="F20" s="89">
        <v>3857</v>
      </c>
      <c r="G20" s="89">
        <v>2277</v>
      </c>
      <c r="H20" s="90">
        <v>63819</v>
      </c>
      <c r="I20" s="91">
        <f t="shared" si="1"/>
        <v>61.858</v>
      </c>
      <c r="J20" s="91">
        <f t="shared" si="2"/>
        <v>59.036</v>
      </c>
      <c r="K20" s="92">
        <v>1440</v>
      </c>
      <c r="L20" s="93">
        <v>359547</v>
      </c>
      <c r="M20" s="93">
        <v>1129</v>
      </c>
      <c r="N20" s="94">
        <v>230194</v>
      </c>
      <c r="O20" s="95">
        <f t="shared" si="0"/>
        <v>64.02334048121664</v>
      </c>
      <c r="P20" s="96">
        <v>199.58</v>
      </c>
      <c r="Q20" s="96">
        <v>154.57</v>
      </c>
      <c r="R20" s="92">
        <v>10</v>
      </c>
      <c r="S20" s="93">
        <v>1300</v>
      </c>
      <c r="T20" s="93">
        <v>130</v>
      </c>
      <c r="U20" s="93">
        <v>2810</v>
      </c>
      <c r="V20" s="87" t="s">
        <v>52</v>
      </c>
      <c r="W20" s="92">
        <v>0</v>
      </c>
      <c r="X20" s="93">
        <v>0</v>
      </c>
      <c r="Y20" s="97">
        <v>0</v>
      </c>
      <c r="AA20"/>
      <c r="AB20"/>
      <c r="AC20"/>
      <c r="AD20"/>
      <c r="AE20" s="22"/>
    </row>
    <row r="21" spans="2:25" ht="33.75" customHeight="1" thickBot="1">
      <c r="B21" s="21" t="s">
        <v>8</v>
      </c>
      <c r="C21" s="123"/>
      <c r="D21" s="124"/>
      <c r="E21" s="114">
        <f>SUM(E10:E20)</f>
        <v>669448</v>
      </c>
      <c r="F21" s="114">
        <f>SUM(F10:F20)</f>
        <v>92304</v>
      </c>
      <c r="G21" s="114">
        <f>SUM(G10:G20)</f>
        <v>60573</v>
      </c>
      <c r="H21" s="114">
        <f>SUM(H10:H20)</f>
        <v>1454802</v>
      </c>
      <c r="I21" s="115">
        <f>ROUND(G21/E21*100,3)</f>
        <v>9.048</v>
      </c>
      <c r="J21" s="115">
        <f>ROUND(G21/F21*100,3)</f>
        <v>65.623</v>
      </c>
      <c r="K21" s="114">
        <f>SUM(K10:K20)</f>
        <v>40073</v>
      </c>
      <c r="L21" s="114">
        <f>SUM(L10:L20)</f>
        <v>7659562</v>
      </c>
      <c r="M21" s="114">
        <f>SUM(M10:M20)</f>
        <v>30414</v>
      </c>
      <c r="N21" s="114">
        <f>SUM(N10:N20)</f>
        <v>5948681</v>
      </c>
      <c r="O21" s="116">
        <f>N21/L21*100</f>
        <v>77.66346169663487</v>
      </c>
      <c r="P21" s="117">
        <f>AVERAGE(P10:P20)</f>
        <v>857.5918181818182</v>
      </c>
      <c r="Q21" s="117">
        <f>AVERAGE(Q10:Q20)</f>
        <v>178.09818181818179</v>
      </c>
      <c r="R21" s="114"/>
      <c r="S21" s="114"/>
      <c r="T21" s="114"/>
      <c r="U21" s="114">
        <f>AVERAGE(U10:U20)</f>
        <v>2997.818181818182</v>
      </c>
      <c r="V21" s="125"/>
      <c r="W21" s="114">
        <f>SUM(W10:W20)</f>
        <v>24</v>
      </c>
      <c r="X21" s="114">
        <f>SUM(X10:X20)</f>
        <v>0</v>
      </c>
      <c r="Y21" s="118">
        <f>SUM(Y10:Y20)</f>
        <v>24</v>
      </c>
    </row>
    <row r="61" spans="10:11" ht="15" customHeight="1">
      <c r="J61" s="16"/>
      <c r="K61" s="16"/>
    </row>
    <row r="62" spans="10:11" ht="15" customHeight="1">
      <c r="J62" s="16"/>
      <c r="K62" s="16"/>
    </row>
  </sheetData>
  <sheetProtection/>
  <mergeCells count="15">
    <mergeCell ref="C5:D5"/>
    <mergeCell ref="C6:C9"/>
    <mergeCell ref="D6:D9"/>
    <mergeCell ref="O5:O6"/>
    <mergeCell ref="R6:U6"/>
    <mergeCell ref="U7:U9"/>
    <mergeCell ref="W5:Y5"/>
    <mergeCell ref="K5:N5"/>
    <mergeCell ref="I6:J6"/>
    <mergeCell ref="O7:O9"/>
    <mergeCell ref="J7:J9"/>
    <mergeCell ref="I7:I9"/>
    <mergeCell ref="E5:J5"/>
    <mergeCell ref="P5:V5"/>
    <mergeCell ref="Y6:Y9"/>
  </mergeCells>
  <printOptions/>
  <pageMargins left="0.7874015748031497" right="0.3937007874015748" top="0.7874015748031497" bottom="0.7874015748031497" header="0.5118110236220472" footer="0.5118110236220472"/>
  <pageSetup fitToHeight="0" fitToWidth="0" horizontalDpi="600" verticalDpi="600" orientation="landscape" paperSize="9" scale="80" r:id="rId2"/>
  <colBreaks count="1" manualBreakCount="1">
    <brk id="15" max="2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F19"/>
  <sheetViews>
    <sheetView showGridLines="0" zoomScaleSheetLayoutView="100" zoomScalePageLayoutView="0" workbookViewId="0" topLeftCell="A1">
      <selection activeCell="H3" sqref="H3"/>
    </sheetView>
  </sheetViews>
  <sheetFormatPr defaultColWidth="9.00390625" defaultRowHeight="18" customHeight="1"/>
  <cols>
    <col min="1" max="1" width="0.37109375" style="26" customWidth="1"/>
    <col min="2" max="2" width="13.125" style="26" customWidth="1"/>
    <col min="3" max="58" width="11.875" style="25" customWidth="1"/>
    <col min="59" max="16384" width="9.00390625" style="25" customWidth="1"/>
  </cols>
  <sheetData>
    <row r="1" ht="22.5" customHeight="1">
      <c r="C1" s="53" t="s">
        <v>111</v>
      </c>
    </row>
    <row r="2" s="26" customFormat="1" ht="22.5" customHeight="1">
      <c r="C2" s="53" t="s">
        <v>48</v>
      </c>
    </row>
    <row r="3" spans="3:58" s="26" customFormat="1" ht="22.5" customHeight="1">
      <c r="C3" s="53" t="s">
        <v>110</v>
      </c>
      <c r="BF3" s="52"/>
    </row>
    <row r="4" spans="3:58" s="26" customFormat="1" ht="22.5" customHeight="1" thickBot="1">
      <c r="C4" s="53"/>
      <c r="BF4" s="52" t="s">
        <v>138</v>
      </c>
    </row>
    <row r="5" spans="2:58" s="26" customFormat="1" ht="22.5" customHeight="1">
      <c r="B5" s="51" t="s">
        <v>109</v>
      </c>
      <c r="C5" s="161" t="s">
        <v>108</v>
      </c>
      <c r="D5" s="161" t="s">
        <v>107</v>
      </c>
      <c r="E5" s="161" t="s">
        <v>106</v>
      </c>
      <c r="F5" s="165"/>
      <c r="G5" s="99" t="s">
        <v>153</v>
      </c>
      <c r="H5" s="161" t="s">
        <v>87</v>
      </c>
      <c r="I5" s="99" t="s">
        <v>155</v>
      </c>
      <c r="J5" s="99" t="s">
        <v>157</v>
      </c>
      <c r="K5" s="99" t="s">
        <v>158</v>
      </c>
      <c r="L5" s="99" t="s">
        <v>159</v>
      </c>
      <c r="M5" s="161" t="s">
        <v>87</v>
      </c>
      <c r="N5" s="161" t="s">
        <v>105</v>
      </c>
      <c r="O5" s="99" t="s">
        <v>161</v>
      </c>
      <c r="P5" s="99" t="s">
        <v>167</v>
      </c>
      <c r="Q5" s="99" t="s">
        <v>169</v>
      </c>
      <c r="R5" s="161" t="s">
        <v>87</v>
      </c>
      <c r="S5" s="99" t="s">
        <v>171</v>
      </c>
      <c r="T5" s="99" t="s">
        <v>172</v>
      </c>
      <c r="U5" s="163" t="s">
        <v>104</v>
      </c>
      <c r="V5" s="164"/>
      <c r="W5" s="161" t="s">
        <v>87</v>
      </c>
      <c r="X5" s="161" t="s">
        <v>103</v>
      </c>
      <c r="Y5" s="99" t="s">
        <v>176</v>
      </c>
      <c r="Z5" s="161" t="s">
        <v>102</v>
      </c>
      <c r="AA5" s="99" t="s">
        <v>99</v>
      </c>
      <c r="AB5" s="99" t="s">
        <v>99</v>
      </c>
      <c r="AC5" s="99" t="s">
        <v>179</v>
      </c>
      <c r="AD5" s="99" t="s">
        <v>157</v>
      </c>
      <c r="AE5" s="99" t="s">
        <v>158</v>
      </c>
      <c r="AF5" s="99" t="s">
        <v>181</v>
      </c>
      <c r="AG5" s="161" t="s">
        <v>87</v>
      </c>
      <c r="AH5" s="99" t="s">
        <v>176</v>
      </c>
      <c r="AI5" s="99" t="s">
        <v>184</v>
      </c>
      <c r="AJ5" s="163" t="s">
        <v>101</v>
      </c>
      <c r="AK5" s="164"/>
      <c r="AL5" s="99" t="s">
        <v>88</v>
      </c>
      <c r="AM5" s="48" t="s">
        <v>100</v>
      </c>
      <c r="AN5" s="48" t="s">
        <v>99</v>
      </c>
      <c r="AO5" s="161" t="s">
        <v>87</v>
      </c>
      <c r="AP5" s="99" t="s">
        <v>189</v>
      </c>
      <c r="AQ5" s="99" t="s">
        <v>189</v>
      </c>
      <c r="AR5" s="161" t="s">
        <v>98</v>
      </c>
      <c r="AS5" s="48" t="s">
        <v>165</v>
      </c>
      <c r="AT5" s="50" t="s">
        <v>97</v>
      </c>
      <c r="AU5" s="48" t="s">
        <v>192</v>
      </c>
      <c r="AV5" s="83" t="s">
        <v>141</v>
      </c>
      <c r="AW5" s="83" t="s">
        <v>96</v>
      </c>
      <c r="AX5" s="99" t="s">
        <v>163</v>
      </c>
      <c r="AY5" s="167" t="s">
        <v>245</v>
      </c>
      <c r="AZ5" s="167"/>
      <c r="BA5" s="164"/>
      <c r="BB5" s="49" t="s">
        <v>95</v>
      </c>
      <c r="BC5" s="163" t="s">
        <v>94</v>
      </c>
      <c r="BD5" s="164"/>
      <c r="BE5" s="48" t="s">
        <v>93</v>
      </c>
      <c r="BF5" s="47" t="s">
        <v>150</v>
      </c>
    </row>
    <row r="6" spans="2:58" s="26" customFormat="1" ht="22.5" customHeight="1">
      <c r="B6" s="46"/>
      <c r="C6" s="162"/>
      <c r="D6" s="162"/>
      <c r="E6" s="162"/>
      <c r="F6" s="166"/>
      <c r="G6" s="44" t="s">
        <v>152</v>
      </c>
      <c r="H6" s="162"/>
      <c r="I6" s="44" t="s">
        <v>154</v>
      </c>
      <c r="J6" s="44" t="s">
        <v>156</v>
      </c>
      <c r="K6" s="44" t="s">
        <v>156</v>
      </c>
      <c r="L6" s="44" t="s">
        <v>160</v>
      </c>
      <c r="M6" s="162"/>
      <c r="N6" s="162"/>
      <c r="O6" s="44" t="s">
        <v>162</v>
      </c>
      <c r="P6" s="44" t="s">
        <v>168</v>
      </c>
      <c r="Q6" s="44" t="s">
        <v>170</v>
      </c>
      <c r="R6" s="162"/>
      <c r="S6" s="44" t="s">
        <v>162</v>
      </c>
      <c r="T6" s="44" t="s">
        <v>173</v>
      </c>
      <c r="U6" s="100" t="s">
        <v>88</v>
      </c>
      <c r="V6" s="100" t="s">
        <v>174</v>
      </c>
      <c r="W6" s="162"/>
      <c r="X6" s="162"/>
      <c r="Y6" s="44" t="s">
        <v>177</v>
      </c>
      <c r="Z6" s="162"/>
      <c r="AA6" s="44" t="s">
        <v>156</v>
      </c>
      <c r="AB6" s="44" t="s">
        <v>178</v>
      </c>
      <c r="AC6" s="44" t="s">
        <v>180</v>
      </c>
      <c r="AD6" s="44" t="s">
        <v>156</v>
      </c>
      <c r="AE6" s="44" t="s">
        <v>156</v>
      </c>
      <c r="AF6" s="44" t="s">
        <v>182</v>
      </c>
      <c r="AG6" s="162"/>
      <c r="AH6" s="44" t="s">
        <v>183</v>
      </c>
      <c r="AI6" s="44" t="s">
        <v>185</v>
      </c>
      <c r="AJ6" s="100" t="s">
        <v>186</v>
      </c>
      <c r="AK6" s="100" t="s">
        <v>184</v>
      </c>
      <c r="AL6" s="44" t="s">
        <v>187</v>
      </c>
      <c r="AM6" s="44" t="s">
        <v>92</v>
      </c>
      <c r="AN6" s="44" t="s">
        <v>91</v>
      </c>
      <c r="AO6" s="162"/>
      <c r="AP6" s="44" t="s">
        <v>190</v>
      </c>
      <c r="AQ6" s="44" t="s">
        <v>191</v>
      </c>
      <c r="AR6" s="162"/>
      <c r="AS6" s="44" t="s">
        <v>166</v>
      </c>
      <c r="AT6" s="44" t="s">
        <v>88</v>
      </c>
      <c r="AU6" s="44" t="s">
        <v>90</v>
      </c>
      <c r="AV6" s="84" t="s">
        <v>142</v>
      </c>
      <c r="AW6" s="85" t="s">
        <v>144</v>
      </c>
      <c r="AX6" s="44" t="s">
        <v>164</v>
      </c>
      <c r="AY6" s="45" t="s">
        <v>89</v>
      </c>
      <c r="AZ6" s="168" t="s">
        <v>88</v>
      </c>
      <c r="BA6" s="168" t="s">
        <v>87</v>
      </c>
      <c r="BB6" s="44" t="s">
        <v>86</v>
      </c>
      <c r="BC6" s="44" t="s">
        <v>85</v>
      </c>
      <c r="BD6" s="44" t="s">
        <v>211</v>
      </c>
      <c r="BE6" s="44" t="s">
        <v>84</v>
      </c>
      <c r="BF6" s="43" t="s">
        <v>151</v>
      </c>
    </row>
    <row r="7" spans="2:58" s="26" customFormat="1" ht="22.5" customHeight="1">
      <c r="B7" s="103" t="s">
        <v>13</v>
      </c>
      <c r="C7" s="104" t="s">
        <v>83</v>
      </c>
      <c r="D7" s="104" t="s">
        <v>82</v>
      </c>
      <c r="E7" s="104"/>
      <c r="F7" s="105"/>
      <c r="G7" s="104"/>
      <c r="H7" s="104"/>
      <c r="I7" s="104" t="s">
        <v>81</v>
      </c>
      <c r="J7" s="104"/>
      <c r="K7" s="104"/>
      <c r="L7" s="104"/>
      <c r="M7" s="104"/>
      <c r="N7" s="104" t="s">
        <v>80</v>
      </c>
      <c r="O7" s="104" t="s">
        <v>79</v>
      </c>
      <c r="P7" s="104"/>
      <c r="Q7" s="104"/>
      <c r="R7" s="104"/>
      <c r="S7" s="104" t="s">
        <v>78</v>
      </c>
      <c r="T7" s="104"/>
      <c r="U7" s="44" t="s">
        <v>173</v>
      </c>
      <c r="V7" s="44" t="s">
        <v>175</v>
      </c>
      <c r="W7" s="44"/>
      <c r="X7" s="104" t="s">
        <v>77</v>
      </c>
      <c r="Y7" s="104" t="s">
        <v>76</v>
      </c>
      <c r="Z7" s="104"/>
      <c r="AA7" s="104"/>
      <c r="AB7" s="104"/>
      <c r="AC7" s="104"/>
      <c r="AD7" s="104"/>
      <c r="AE7" s="104"/>
      <c r="AF7" s="104"/>
      <c r="AG7" s="104"/>
      <c r="AH7" s="104" t="s">
        <v>75</v>
      </c>
      <c r="AI7" s="104"/>
      <c r="AJ7" s="106" t="s">
        <v>168</v>
      </c>
      <c r="AK7" s="106" t="s">
        <v>173</v>
      </c>
      <c r="AL7" s="104" t="s">
        <v>74</v>
      </c>
      <c r="AM7" s="44" t="s">
        <v>73</v>
      </c>
      <c r="AN7" s="44" t="s">
        <v>72</v>
      </c>
      <c r="AO7" s="44"/>
      <c r="AP7" s="104" t="s">
        <v>71</v>
      </c>
      <c r="AQ7" s="104" t="s">
        <v>70</v>
      </c>
      <c r="AR7" s="104" t="s">
        <v>69</v>
      </c>
      <c r="AS7" s="104" t="s">
        <v>68</v>
      </c>
      <c r="AT7" s="44"/>
      <c r="AU7" s="104" t="s">
        <v>67</v>
      </c>
      <c r="AV7" s="85" t="s">
        <v>143</v>
      </c>
      <c r="AW7" s="107" t="s">
        <v>145</v>
      </c>
      <c r="AX7" s="44"/>
      <c r="AY7" s="44" t="s">
        <v>188</v>
      </c>
      <c r="AZ7" s="162"/>
      <c r="BA7" s="162"/>
      <c r="BB7" s="104" t="s">
        <v>66</v>
      </c>
      <c r="BC7" s="44"/>
      <c r="BD7" s="44"/>
      <c r="BE7" s="44" t="s">
        <v>65</v>
      </c>
      <c r="BF7" s="43"/>
    </row>
    <row r="8" spans="1:58" s="27" customFormat="1" ht="33.75" customHeight="1">
      <c r="A8" s="42" t="s">
        <v>0</v>
      </c>
      <c r="B8" s="108" t="s">
        <v>55</v>
      </c>
      <c r="C8" s="109">
        <v>262326</v>
      </c>
      <c r="D8" s="110">
        <v>87813</v>
      </c>
      <c r="E8" s="110">
        <v>86883</v>
      </c>
      <c r="F8" s="111"/>
      <c r="G8" s="112">
        <v>420</v>
      </c>
      <c r="H8" s="112">
        <v>510</v>
      </c>
      <c r="I8" s="112">
        <v>174513</v>
      </c>
      <c r="J8" s="112">
        <v>16045</v>
      </c>
      <c r="K8" s="110">
        <v>0</v>
      </c>
      <c r="L8" s="110">
        <v>155270</v>
      </c>
      <c r="M8" s="110">
        <v>3198</v>
      </c>
      <c r="N8" s="109">
        <f aca="true" t="shared" si="0" ref="N8:N18">O8+S8</f>
        <v>271538</v>
      </c>
      <c r="O8" s="110">
        <v>243429</v>
      </c>
      <c r="P8" s="110">
        <v>27551</v>
      </c>
      <c r="Q8" s="110">
        <v>630</v>
      </c>
      <c r="R8" s="110">
        <v>215248</v>
      </c>
      <c r="S8" s="110">
        <v>28109</v>
      </c>
      <c r="T8" s="109">
        <v>25789</v>
      </c>
      <c r="U8" s="110">
        <v>25789</v>
      </c>
      <c r="V8" s="110">
        <v>0</v>
      </c>
      <c r="W8" s="110">
        <v>2320</v>
      </c>
      <c r="X8" s="109">
        <f aca="true" t="shared" si="1" ref="X8:X18">C8-N8</f>
        <v>-9212</v>
      </c>
      <c r="Y8" s="110">
        <v>172253</v>
      </c>
      <c r="Z8" s="110">
        <v>49400</v>
      </c>
      <c r="AA8" s="110">
        <v>122853</v>
      </c>
      <c r="AB8" s="110">
        <v>0</v>
      </c>
      <c r="AC8" s="110">
        <v>0</v>
      </c>
      <c r="AD8" s="110">
        <v>0</v>
      </c>
      <c r="AE8" s="110">
        <v>0</v>
      </c>
      <c r="AF8" s="110">
        <v>0</v>
      </c>
      <c r="AG8" s="110">
        <v>0</v>
      </c>
      <c r="AH8" s="110">
        <v>174551</v>
      </c>
      <c r="AI8" s="110">
        <v>60943</v>
      </c>
      <c r="AJ8" s="110">
        <v>0</v>
      </c>
      <c r="AK8" s="110">
        <v>0</v>
      </c>
      <c r="AL8" s="110">
        <v>113608</v>
      </c>
      <c r="AM8" s="110">
        <v>0</v>
      </c>
      <c r="AN8" s="110">
        <v>0</v>
      </c>
      <c r="AO8" s="110">
        <v>0</v>
      </c>
      <c r="AP8" s="109">
        <f aca="true" t="shared" si="2" ref="AP8:AP18">Y8-AH8</f>
        <v>-2298</v>
      </c>
      <c r="AQ8" s="109">
        <f aca="true" t="shared" si="3" ref="AQ8:AQ18">X8+AP8</f>
        <v>-11510</v>
      </c>
      <c r="AR8" s="110">
        <v>0</v>
      </c>
      <c r="AS8" s="110">
        <v>7000</v>
      </c>
      <c r="AT8" s="110">
        <v>0</v>
      </c>
      <c r="AU8" s="110">
        <v>0</v>
      </c>
      <c r="AV8" s="109">
        <v>16100</v>
      </c>
      <c r="AW8" s="109">
        <f>AQ8-AR8+AS8-AU8+AV8</f>
        <v>11590</v>
      </c>
      <c r="AX8" s="109">
        <f aca="true" t="shared" si="4" ref="AX8:AX18">AY8+AZ8+BA8</f>
        <v>31080</v>
      </c>
      <c r="AY8" s="110">
        <v>4980</v>
      </c>
      <c r="AZ8" s="110">
        <v>26100</v>
      </c>
      <c r="BA8" s="110">
        <v>0</v>
      </c>
      <c r="BB8" s="110">
        <v>11590</v>
      </c>
      <c r="BC8" s="110">
        <v>0</v>
      </c>
      <c r="BD8" s="110">
        <v>0</v>
      </c>
      <c r="BE8" s="113">
        <f aca="true" t="shared" si="5" ref="BE8:BE19">IF(C8&gt;0,C8/(N8+AL8)*100,0)</f>
        <v>68.11079434811734</v>
      </c>
      <c r="BF8" s="102">
        <f aca="true" t="shared" si="6" ref="BF8:BF19">IF(BD8&gt;0,BD8/(D8-G8)*100,0)</f>
        <v>0</v>
      </c>
    </row>
    <row r="9" spans="1:58" s="40" customFormat="1" ht="33.75" customHeight="1">
      <c r="A9" s="41" t="s">
        <v>0</v>
      </c>
      <c r="B9" s="38" t="s">
        <v>56</v>
      </c>
      <c r="C9" s="36">
        <v>191269</v>
      </c>
      <c r="D9" s="81">
        <v>136443</v>
      </c>
      <c r="E9" s="81">
        <v>133001</v>
      </c>
      <c r="F9" s="37"/>
      <c r="G9" s="98">
        <v>0</v>
      </c>
      <c r="H9" s="98">
        <v>3442</v>
      </c>
      <c r="I9" s="98">
        <v>54826</v>
      </c>
      <c r="J9" s="98">
        <v>0</v>
      </c>
      <c r="K9" s="81">
        <v>0</v>
      </c>
      <c r="L9" s="81">
        <v>54796</v>
      </c>
      <c r="M9" s="81">
        <v>30</v>
      </c>
      <c r="N9" s="36">
        <f t="shared" si="0"/>
        <v>167266</v>
      </c>
      <c r="O9" s="81">
        <v>133357</v>
      </c>
      <c r="P9" s="81">
        <v>28313</v>
      </c>
      <c r="Q9" s="81">
        <v>0</v>
      </c>
      <c r="R9" s="81">
        <v>105044</v>
      </c>
      <c r="S9" s="81">
        <v>33909</v>
      </c>
      <c r="T9" s="36">
        <v>32212</v>
      </c>
      <c r="U9" s="81">
        <v>32212</v>
      </c>
      <c r="V9" s="81">
        <v>0</v>
      </c>
      <c r="W9" s="81">
        <v>1697</v>
      </c>
      <c r="X9" s="36">
        <f t="shared" si="1"/>
        <v>24003</v>
      </c>
      <c r="Y9" s="81">
        <v>168018</v>
      </c>
      <c r="Z9" s="81">
        <v>27500</v>
      </c>
      <c r="AA9" s="81">
        <v>130481</v>
      </c>
      <c r="AB9" s="81">
        <v>0</v>
      </c>
      <c r="AC9" s="81">
        <v>0</v>
      </c>
      <c r="AD9" s="81">
        <v>9871</v>
      </c>
      <c r="AE9" s="81">
        <v>0</v>
      </c>
      <c r="AF9" s="81">
        <v>0</v>
      </c>
      <c r="AG9" s="81">
        <v>166</v>
      </c>
      <c r="AH9" s="81">
        <v>192021</v>
      </c>
      <c r="AI9" s="81">
        <v>69061</v>
      </c>
      <c r="AJ9" s="81">
        <v>0</v>
      </c>
      <c r="AK9" s="81">
        <v>0</v>
      </c>
      <c r="AL9" s="81">
        <v>122960</v>
      </c>
      <c r="AM9" s="81">
        <v>0</v>
      </c>
      <c r="AN9" s="81">
        <v>0</v>
      </c>
      <c r="AO9" s="81">
        <v>0</v>
      </c>
      <c r="AP9" s="36">
        <f t="shared" si="2"/>
        <v>-24003</v>
      </c>
      <c r="AQ9" s="36">
        <f t="shared" si="3"/>
        <v>0</v>
      </c>
      <c r="AR9" s="81">
        <v>0</v>
      </c>
      <c r="AS9" s="81">
        <v>0</v>
      </c>
      <c r="AT9" s="81">
        <v>0</v>
      </c>
      <c r="AU9" s="81">
        <v>0</v>
      </c>
      <c r="AV9" s="36">
        <v>0</v>
      </c>
      <c r="AW9" s="36">
        <f>AQ9-AR9+AS9-AU9+AV9</f>
        <v>0</v>
      </c>
      <c r="AX9" s="36">
        <f t="shared" si="4"/>
        <v>0</v>
      </c>
      <c r="AY9" s="81">
        <v>0</v>
      </c>
      <c r="AZ9" s="81">
        <v>0</v>
      </c>
      <c r="BA9" s="81">
        <v>0</v>
      </c>
      <c r="BB9" s="81">
        <v>0</v>
      </c>
      <c r="BC9" s="81">
        <v>0</v>
      </c>
      <c r="BD9" s="81">
        <v>0</v>
      </c>
      <c r="BE9" s="35">
        <f t="shared" si="5"/>
        <v>65.9034683315761</v>
      </c>
      <c r="BF9" s="34">
        <f t="shared" si="6"/>
        <v>0</v>
      </c>
    </row>
    <row r="10" spans="1:58" s="40" customFormat="1" ht="33.75" customHeight="1">
      <c r="A10" s="41" t="s">
        <v>0</v>
      </c>
      <c r="B10" s="38" t="s">
        <v>1</v>
      </c>
      <c r="C10" s="36">
        <v>81935</v>
      </c>
      <c r="D10" s="81">
        <v>46853</v>
      </c>
      <c r="E10" s="81">
        <v>46803</v>
      </c>
      <c r="F10" s="37"/>
      <c r="G10" s="98">
        <v>0</v>
      </c>
      <c r="H10" s="98">
        <v>50</v>
      </c>
      <c r="I10" s="98">
        <v>35082</v>
      </c>
      <c r="J10" s="98">
        <v>0</v>
      </c>
      <c r="K10" s="81">
        <v>0</v>
      </c>
      <c r="L10" s="81">
        <v>34269</v>
      </c>
      <c r="M10" s="81">
        <v>813</v>
      </c>
      <c r="N10" s="36">
        <f t="shared" si="0"/>
        <v>81935</v>
      </c>
      <c r="O10" s="81">
        <v>60519</v>
      </c>
      <c r="P10" s="81">
        <v>18703</v>
      </c>
      <c r="Q10" s="81">
        <v>0</v>
      </c>
      <c r="R10" s="81">
        <v>41816</v>
      </c>
      <c r="S10" s="81">
        <v>21416</v>
      </c>
      <c r="T10" s="36">
        <v>21416</v>
      </c>
      <c r="U10" s="81">
        <v>21416</v>
      </c>
      <c r="V10" s="81">
        <v>0</v>
      </c>
      <c r="W10" s="81">
        <v>0</v>
      </c>
      <c r="X10" s="36">
        <f t="shared" si="1"/>
        <v>0</v>
      </c>
      <c r="Y10" s="81">
        <v>265037</v>
      </c>
      <c r="Z10" s="81">
        <v>54100</v>
      </c>
      <c r="AA10" s="81">
        <v>210647</v>
      </c>
      <c r="AB10" s="81">
        <v>0</v>
      </c>
      <c r="AC10" s="81">
        <v>0</v>
      </c>
      <c r="AD10" s="81">
        <v>290</v>
      </c>
      <c r="AE10" s="81">
        <v>0</v>
      </c>
      <c r="AF10" s="81">
        <v>0</v>
      </c>
      <c r="AG10" s="81">
        <v>0</v>
      </c>
      <c r="AH10" s="81">
        <v>260832</v>
      </c>
      <c r="AI10" s="81">
        <v>58646</v>
      </c>
      <c r="AJ10" s="81">
        <v>0</v>
      </c>
      <c r="AK10" s="81">
        <v>0</v>
      </c>
      <c r="AL10" s="81">
        <v>102186</v>
      </c>
      <c r="AM10" s="81">
        <v>0</v>
      </c>
      <c r="AN10" s="81">
        <v>0</v>
      </c>
      <c r="AO10" s="81">
        <v>100000</v>
      </c>
      <c r="AP10" s="36">
        <f t="shared" si="2"/>
        <v>4205</v>
      </c>
      <c r="AQ10" s="36">
        <f t="shared" si="3"/>
        <v>4205</v>
      </c>
      <c r="AR10" s="81">
        <v>0</v>
      </c>
      <c r="AS10" s="81">
        <v>30</v>
      </c>
      <c r="AT10" s="81">
        <v>0</v>
      </c>
      <c r="AU10" s="81">
        <v>0</v>
      </c>
      <c r="AV10" s="36">
        <v>0</v>
      </c>
      <c r="AW10" s="36">
        <f aca="true" t="shared" si="7" ref="AW10:AW17">AQ10-AR10+AS10-AU10+AV10</f>
        <v>4235</v>
      </c>
      <c r="AX10" s="36">
        <f t="shared" si="4"/>
        <v>13600</v>
      </c>
      <c r="AY10" s="81">
        <v>0</v>
      </c>
      <c r="AZ10" s="81">
        <v>13600</v>
      </c>
      <c r="BA10" s="81">
        <v>0</v>
      </c>
      <c r="BB10" s="81">
        <v>4200</v>
      </c>
      <c r="BC10" s="81">
        <v>35</v>
      </c>
      <c r="BD10" s="81">
        <v>0</v>
      </c>
      <c r="BE10" s="35">
        <f t="shared" si="5"/>
        <v>44.500627304870164</v>
      </c>
      <c r="BF10" s="34">
        <f t="shared" si="6"/>
        <v>0</v>
      </c>
    </row>
    <row r="11" spans="1:58" s="27" customFormat="1" ht="33.75" customHeight="1">
      <c r="A11" s="39" t="s">
        <v>0</v>
      </c>
      <c r="B11" s="38" t="s">
        <v>2</v>
      </c>
      <c r="C11" s="36">
        <v>5393</v>
      </c>
      <c r="D11" s="81">
        <v>519</v>
      </c>
      <c r="E11" s="81">
        <v>519</v>
      </c>
      <c r="F11" s="37"/>
      <c r="G11" s="98">
        <v>0</v>
      </c>
      <c r="H11" s="98">
        <v>0</v>
      </c>
      <c r="I11" s="98">
        <v>4874</v>
      </c>
      <c r="J11" s="98">
        <v>0</v>
      </c>
      <c r="K11" s="81">
        <v>0</v>
      </c>
      <c r="L11" s="81">
        <v>4873</v>
      </c>
      <c r="M11" s="81">
        <v>1</v>
      </c>
      <c r="N11" s="36">
        <f t="shared" si="0"/>
        <v>10773</v>
      </c>
      <c r="O11" s="81">
        <v>9510</v>
      </c>
      <c r="P11" s="81">
        <v>0</v>
      </c>
      <c r="Q11" s="81">
        <v>0</v>
      </c>
      <c r="R11" s="81">
        <v>9510</v>
      </c>
      <c r="S11" s="81">
        <v>1263</v>
      </c>
      <c r="T11" s="36">
        <v>1263</v>
      </c>
      <c r="U11" s="81">
        <v>1263</v>
      </c>
      <c r="V11" s="81">
        <v>0</v>
      </c>
      <c r="W11" s="81">
        <v>0</v>
      </c>
      <c r="X11" s="36">
        <f t="shared" si="1"/>
        <v>-5380</v>
      </c>
      <c r="Y11" s="81">
        <v>2187</v>
      </c>
      <c r="Z11" s="81">
        <v>0</v>
      </c>
      <c r="AA11" s="81">
        <v>2187</v>
      </c>
      <c r="AB11" s="81">
        <v>0</v>
      </c>
      <c r="AC11" s="81">
        <v>0</v>
      </c>
      <c r="AD11" s="81">
        <v>0</v>
      </c>
      <c r="AE11" s="81">
        <v>0</v>
      </c>
      <c r="AF11" s="81">
        <v>0</v>
      </c>
      <c r="AG11" s="81">
        <v>0</v>
      </c>
      <c r="AH11" s="81">
        <v>4136</v>
      </c>
      <c r="AI11" s="81">
        <v>0</v>
      </c>
      <c r="AJ11" s="81">
        <v>0</v>
      </c>
      <c r="AK11" s="81">
        <v>0</v>
      </c>
      <c r="AL11" s="81">
        <v>4136</v>
      </c>
      <c r="AM11" s="81">
        <v>0</v>
      </c>
      <c r="AN11" s="81">
        <v>0</v>
      </c>
      <c r="AO11" s="81">
        <v>0</v>
      </c>
      <c r="AP11" s="36">
        <f t="shared" si="2"/>
        <v>-1949</v>
      </c>
      <c r="AQ11" s="36">
        <f t="shared" si="3"/>
        <v>-7329</v>
      </c>
      <c r="AR11" s="81">
        <v>0</v>
      </c>
      <c r="AS11" s="81">
        <v>10978</v>
      </c>
      <c r="AT11" s="81">
        <v>0</v>
      </c>
      <c r="AU11" s="81">
        <v>0</v>
      </c>
      <c r="AV11" s="36">
        <v>0</v>
      </c>
      <c r="AW11" s="36">
        <f t="shared" si="7"/>
        <v>3649</v>
      </c>
      <c r="AX11" s="36">
        <f t="shared" si="4"/>
        <v>0</v>
      </c>
      <c r="AY11" s="81">
        <v>0</v>
      </c>
      <c r="AZ11" s="81">
        <v>0</v>
      </c>
      <c r="BA11" s="81">
        <v>0</v>
      </c>
      <c r="BB11" s="81">
        <v>0</v>
      </c>
      <c r="BC11" s="81">
        <v>3649</v>
      </c>
      <c r="BD11" s="81">
        <v>0</v>
      </c>
      <c r="BE11" s="35">
        <f t="shared" si="5"/>
        <v>36.172781541350865</v>
      </c>
      <c r="BF11" s="34">
        <f t="shared" si="6"/>
        <v>0</v>
      </c>
    </row>
    <row r="12" spans="1:58" s="27" customFormat="1" ht="33.75" customHeight="1">
      <c r="A12" s="33" t="s">
        <v>0</v>
      </c>
      <c r="B12" s="38" t="s">
        <v>3</v>
      </c>
      <c r="C12" s="36">
        <v>277658</v>
      </c>
      <c r="D12" s="81">
        <v>138461</v>
      </c>
      <c r="E12" s="81">
        <v>137852</v>
      </c>
      <c r="F12" s="37"/>
      <c r="G12" s="98">
        <v>0</v>
      </c>
      <c r="H12" s="98">
        <v>609</v>
      </c>
      <c r="I12" s="98">
        <v>139197</v>
      </c>
      <c r="J12" s="98">
        <v>0</v>
      </c>
      <c r="K12" s="81">
        <v>0</v>
      </c>
      <c r="L12" s="81">
        <v>138482</v>
      </c>
      <c r="M12" s="81">
        <v>715</v>
      </c>
      <c r="N12" s="36">
        <f t="shared" si="0"/>
        <v>254577</v>
      </c>
      <c r="O12" s="81">
        <v>246176</v>
      </c>
      <c r="P12" s="81">
        <v>0</v>
      </c>
      <c r="Q12" s="81">
        <v>0</v>
      </c>
      <c r="R12" s="81">
        <v>246176</v>
      </c>
      <c r="S12" s="81">
        <v>8401</v>
      </c>
      <c r="T12" s="36">
        <v>8401</v>
      </c>
      <c r="U12" s="81">
        <v>8395</v>
      </c>
      <c r="V12" s="81">
        <v>6</v>
      </c>
      <c r="W12" s="81">
        <v>0</v>
      </c>
      <c r="X12" s="36">
        <f t="shared" si="1"/>
        <v>23081</v>
      </c>
      <c r="Y12" s="81">
        <v>87293</v>
      </c>
      <c r="Z12" s="81">
        <v>54500</v>
      </c>
      <c r="AA12" s="81">
        <v>32793</v>
      </c>
      <c r="AB12" s="81">
        <v>0</v>
      </c>
      <c r="AC12" s="81">
        <v>0</v>
      </c>
      <c r="AD12" s="81">
        <v>0</v>
      </c>
      <c r="AE12" s="81">
        <v>0</v>
      </c>
      <c r="AF12" s="81">
        <v>0</v>
      </c>
      <c r="AG12" s="81">
        <v>0</v>
      </c>
      <c r="AH12" s="81">
        <v>110374</v>
      </c>
      <c r="AI12" s="81">
        <v>60874</v>
      </c>
      <c r="AJ12" s="81">
        <v>0</v>
      </c>
      <c r="AK12" s="81">
        <v>0</v>
      </c>
      <c r="AL12" s="81">
        <v>47896</v>
      </c>
      <c r="AM12" s="81">
        <v>0</v>
      </c>
      <c r="AN12" s="81">
        <v>0</v>
      </c>
      <c r="AO12" s="81">
        <v>1604</v>
      </c>
      <c r="AP12" s="36">
        <f t="shared" si="2"/>
        <v>-23081</v>
      </c>
      <c r="AQ12" s="36">
        <f t="shared" si="3"/>
        <v>0</v>
      </c>
      <c r="AR12" s="81">
        <v>0</v>
      </c>
      <c r="AS12" s="81">
        <v>0</v>
      </c>
      <c r="AT12" s="81">
        <v>0</v>
      </c>
      <c r="AU12" s="81">
        <v>0</v>
      </c>
      <c r="AV12" s="36">
        <v>0</v>
      </c>
      <c r="AW12" s="36">
        <f t="shared" si="7"/>
        <v>0</v>
      </c>
      <c r="AX12" s="36">
        <f t="shared" si="4"/>
        <v>0</v>
      </c>
      <c r="AY12" s="81">
        <v>0</v>
      </c>
      <c r="AZ12" s="81">
        <v>0</v>
      </c>
      <c r="BA12" s="81">
        <v>0</v>
      </c>
      <c r="BB12" s="81">
        <v>0</v>
      </c>
      <c r="BC12" s="81">
        <v>0</v>
      </c>
      <c r="BD12" s="81">
        <v>0</v>
      </c>
      <c r="BE12" s="35">
        <f t="shared" si="5"/>
        <v>91.79596195362892</v>
      </c>
      <c r="BF12" s="34">
        <f t="shared" si="6"/>
        <v>0</v>
      </c>
    </row>
    <row r="13" spans="1:58" s="27" customFormat="1" ht="33.75" customHeight="1">
      <c r="A13" s="33" t="s">
        <v>0</v>
      </c>
      <c r="B13" s="38" t="s">
        <v>57</v>
      </c>
      <c r="C13" s="36">
        <v>178237</v>
      </c>
      <c r="D13" s="81">
        <v>141235</v>
      </c>
      <c r="E13" s="81">
        <v>132298</v>
      </c>
      <c r="F13" s="37"/>
      <c r="G13" s="98">
        <v>0</v>
      </c>
      <c r="H13" s="98">
        <v>8937</v>
      </c>
      <c r="I13" s="98">
        <v>37002</v>
      </c>
      <c r="J13" s="98">
        <v>0</v>
      </c>
      <c r="K13" s="81">
        <v>0</v>
      </c>
      <c r="L13" s="81">
        <v>10071</v>
      </c>
      <c r="M13" s="81">
        <v>26931</v>
      </c>
      <c r="N13" s="36">
        <f t="shared" si="0"/>
        <v>133225</v>
      </c>
      <c r="O13" s="81">
        <v>109609</v>
      </c>
      <c r="P13" s="81">
        <v>24723</v>
      </c>
      <c r="Q13" s="81">
        <v>0</v>
      </c>
      <c r="R13" s="81">
        <v>84886</v>
      </c>
      <c r="S13" s="81">
        <v>23616</v>
      </c>
      <c r="T13" s="36">
        <v>19066</v>
      </c>
      <c r="U13" s="81">
        <v>19066</v>
      </c>
      <c r="V13" s="81">
        <v>0</v>
      </c>
      <c r="W13" s="81">
        <v>4550</v>
      </c>
      <c r="X13" s="36">
        <f t="shared" si="1"/>
        <v>45012</v>
      </c>
      <c r="Y13" s="81">
        <v>1494585</v>
      </c>
      <c r="Z13" s="81">
        <v>1040000</v>
      </c>
      <c r="AA13" s="81">
        <v>84483</v>
      </c>
      <c r="AB13" s="81">
        <v>0</v>
      </c>
      <c r="AC13" s="81">
        <v>0</v>
      </c>
      <c r="AD13" s="81">
        <v>352017</v>
      </c>
      <c r="AE13" s="81">
        <v>0</v>
      </c>
      <c r="AF13" s="81">
        <v>18085</v>
      </c>
      <c r="AG13" s="81">
        <v>0</v>
      </c>
      <c r="AH13" s="81">
        <v>1514131</v>
      </c>
      <c r="AI13" s="81">
        <v>1475988</v>
      </c>
      <c r="AJ13" s="81">
        <v>65363</v>
      </c>
      <c r="AK13" s="81">
        <v>0</v>
      </c>
      <c r="AL13" s="81">
        <v>38143</v>
      </c>
      <c r="AM13" s="81">
        <v>0</v>
      </c>
      <c r="AN13" s="81">
        <v>0</v>
      </c>
      <c r="AO13" s="81">
        <v>0</v>
      </c>
      <c r="AP13" s="36">
        <f t="shared" si="2"/>
        <v>-19546</v>
      </c>
      <c r="AQ13" s="36">
        <f t="shared" si="3"/>
        <v>25466</v>
      </c>
      <c r="AR13" s="81">
        <v>0</v>
      </c>
      <c r="AS13" s="81">
        <v>3832</v>
      </c>
      <c r="AT13" s="81">
        <v>0</v>
      </c>
      <c r="AU13" s="81">
        <v>0</v>
      </c>
      <c r="AV13" s="36">
        <v>0</v>
      </c>
      <c r="AW13" s="36">
        <f t="shared" si="7"/>
        <v>29298</v>
      </c>
      <c r="AX13" s="36">
        <f t="shared" si="4"/>
        <v>0</v>
      </c>
      <c r="AY13" s="81">
        <v>0</v>
      </c>
      <c r="AZ13" s="81">
        <v>0</v>
      </c>
      <c r="BA13" s="81">
        <v>0</v>
      </c>
      <c r="BB13" s="81">
        <v>29298</v>
      </c>
      <c r="BC13" s="81">
        <v>0</v>
      </c>
      <c r="BD13" s="81">
        <v>0</v>
      </c>
      <c r="BE13" s="35">
        <f t="shared" si="5"/>
        <v>104.00833294430699</v>
      </c>
      <c r="BF13" s="34">
        <f t="shared" si="6"/>
        <v>0</v>
      </c>
    </row>
    <row r="14" spans="1:58" s="27" customFormat="1" ht="33.75" customHeight="1">
      <c r="A14" s="33" t="s">
        <v>0</v>
      </c>
      <c r="B14" s="38" t="s">
        <v>58</v>
      </c>
      <c r="C14" s="36">
        <v>675368</v>
      </c>
      <c r="D14" s="81">
        <v>432264</v>
      </c>
      <c r="E14" s="81">
        <v>427814</v>
      </c>
      <c r="F14" s="37"/>
      <c r="G14" s="98">
        <v>0</v>
      </c>
      <c r="H14" s="98">
        <v>4450</v>
      </c>
      <c r="I14" s="98">
        <v>243104</v>
      </c>
      <c r="J14" s="98">
        <v>0</v>
      </c>
      <c r="K14" s="81">
        <v>0</v>
      </c>
      <c r="L14" s="81">
        <v>242962</v>
      </c>
      <c r="M14" s="81">
        <v>142</v>
      </c>
      <c r="N14" s="36">
        <f t="shared" si="0"/>
        <v>596119</v>
      </c>
      <c r="O14" s="81">
        <v>521599</v>
      </c>
      <c r="P14" s="81">
        <v>49534</v>
      </c>
      <c r="Q14" s="81">
        <v>0</v>
      </c>
      <c r="R14" s="81">
        <v>472065</v>
      </c>
      <c r="S14" s="81">
        <v>74520</v>
      </c>
      <c r="T14" s="36">
        <v>61037</v>
      </c>
      <c r="U14" s="81">
        <v>61037</v>
      </c>
      <c r="V14" s="81">
        <v>0</v>
      </c>
      <c r="W14" s="81">
        <v>13483</v>
      </c>
      <c r="X14" s="36">
        <f t="shared" si="1"/>
        <v>79249</v>
      </c>
      <c r="Y14" s="81">
        <v>151537</v>
      </c>
      <c r="Z14" s="81">
        <v>0</v>
      </c>
      <c r="AA14" s="81">
        <v>151537</v>
      </c>
      <c r="AB14" s="81">
        <v>0</v>
      </c>
      <c r="AC14" s="81">
        <v>0</v>
      </c>
      <c r="AD14" s="81">
        <v>0</v>
      </c>
      <c r="AE14" s="81">
        <v>0</v>
      </c>
      <c r="AF14" s="81">
        <v>0</v>
      </c>
      <c r="AG14" s="81">
        <v>0</v>
      </c>
      <c r="AH14" s="81">
        <v>230786</v>
      </c>
      <c r="AI14" s="81">
        <v>14616</v>
      </c>
      <c r="AJ14" s="81">
        <v>0</v>
      </c>
      <c r="AK14" s="81">
        <v>0</v>
      </c>
      <c r="AL14" s="81">
        <v>216170</v>
      </c>
      <c r="AM14" s="81">
        <v>0</v>
      </c>
      <c r="AN14" s="81">
        <v>0</v>
      </c>
      <c r="AO14" s="81">
        <v>0</v>
      </c>
      <c r="AP14" s="36">
        <f t="shared" si="2"/>
        <v>-79249</v>
      </c>
      <c r="AQ14" s="36">
        <f t="shared" si="3"/>
        <v>0</v>
      </c>
      <c r="AR14" s="81">
        <v>0</v>
      </c>
      <c r="AS14" s="81">
        <v>0</v>
      </c>
      <c r="AT14" s="81">
        <v>0</v>
      </c>
      <c r="AU14" s="81">
        <v>0</v>
      </c>
      <c r="AV14" s="36">
        <v>0</v>
      </c>
      <c r="AW14" s="36">
        <f t="shared" si="7"/>
        <v>0</v>
      </c>
      <c r="AX14" s="36">
        <f t="shared" si="4"/>
        <v>0</v>
      </c>
      <c r="AY14" s="81">
        <v>0</v>
      </c>
      <c r="AZ14" s="81">
        <v>0</v>
      </c>
      <c r="BA14" s="81">
        <v>0</v>
      </c>
      <c r="BB14" s="81">
        <v>0</v>
      </c>
      <c r="BC14" s="81">
        <v>0</v>
      </c>
      <c r="BD14" s="81">
        <v>0</v>
      </c>
      <c r="BE14" s="35">
        <f t="shared" si="5"/>
        <v>83.14380719177534</v>
      </c>
      <c r="BF14" s="34">
        <f t="shared" si="6"/>
        <v>0</v>
      </c>
    </row>
    <row r="15" spans="1:58" s="27" customFormat="1" ht="33.75" customHeight="1">
      <c r="A15" s="33" t="s">
        <v>0</v>
      </c>
      <c r="B15" s="38" t="s">
        <v>4</v>
      </c>
      <c r="C15" s="36">
        <v>79129</v>
      </c>
      <c r="D15" s="81">
        <v>18935</v>
      </c>
      <c r="E15" s="81">
        <v>18935</v>
      </c>
      <c r="F15" s="37"/>
      <c r="G15" s="98">
        <v>0</v>
      </c>
      <c r="H15" s="98">
        <v>0</v>
      </c>
      <c r="I15" s="98">
        <v>60194</v>
      </c>
      <c r="J15" s="98">
        <v>0</v>
      </c>
      <c r="K15" s="81">
        <v>0</v>
      </c>
      <c r="L15" s="81">
        <v>2000</v>
      </c>
      <c r="M15" s="81">
        <v>58194</v>
      </c>
      <c r="N15" s="36">
        <f t="shared" si="0"/>
        <v>79077</v>
      </c>
      <c r="O15" s="81">
        <v>22621</v>
      </c>
      <c r="P15" s="81">
        <v>0</v>
      </c>
      <c r="Q15" s="81">
        <v>0</v>
      </c>
      <c r="R15" s="81">
        <v>22621</v>
      </c>
      <c r="S15" s="81">
        <v>56456</v>
      </c>
      <c r="T15" s="36">
        <v>308</v>
      </c>
      <c r="U15" s="81">
        <v>308</v>
      </c>
      <c r="V15" s="81">
        <v>0</v>
      </c>
      <c r="W15" s="81">
        <v>56148</v>
      </c>
      <c r="X15" s="36">
        <f t="shared" si="1"/>
        <v>52</v>
      </c>
      <c r="Y15" s="81">
        <v>11973</v>
      </c>
      <c r="Z15" s="81">
        <v>0</v>
      </c>
      <c r="AA15" s="81">
        <v>11973</v>
      </c>
      <c r="AB15" s="81">
        <v>0</v>
      </c>
      <c r="AC15" s="81">
        <v>0</v>
      </c>
      <c r="AD15" s="81">
        <v>0</v>
      </c>
      <c r="AE15" s="81">
        <v>0</v>
      </c>
      <c r="AF15" s="81">
        <v>0</v>
      </c>
      <c r="AG15" s="81">
        <v>0</v>
      </c>
      <c r="AH15" s="81">
        <v>12270</v>
      </c>
      <c r="AI15" s="81">
        <v>9876</v>
      </c>
      <c r="AJ15" s="81">
        <v>0</v>
      </c>
      <c r="AK15" s="81">
        <v>0</v>
      </c>
      <c r="AL15" s="81">
        <v>2394</v>
      </c>
      <c r="AM15" s="81">
        <v>0</v>
      </c>
      <c r="AN15" s="81">
        <v>0</v>
      </c>
      <c r="AO15" s="81">
        <v>0</v>
      </c>
      <c r="AP15" s="36">
        <f t="shared" si="2"/>
        <v>-297</v>
      </c>
      <c r="AQ15" s="36">
        <f t="shared" si="3"/>
        <v>-245</v>
      </c>
      <c r="AR15" s="81">
        <v>0</v>
      </c>
      <c r="AS15" s="81">
        <v>4276</v>
      </c>
      <c r="AT15" s="81">
        <v>0</v>
      </c>
      <c r="AU15" s="81">
        <v>0</v>
      </c>
      <c r="AV15" s="36">
        <v>0</v>
      </c>
      <c r="AW15" s="36">
        <f t="shared" si="7"/>
        <v>4031</v>
      </c>
      <c r="AX15" s="36">
        <f t="shared" si="4"/>
        <v>0</v>
      </c>
      <c r="AY15" s="81">
        <v>0</v>
      </c>
      <c r="AZ15" s="81">
        <v>0</v>
      </c>
      <c r="BA15" s="81">
        <v>0</v>
      </c>
      <c r="BB15" s="81">
        <v>0</v>
      </c>
      <c r="BC15" s="81">
        <v>4031</v>
      </c>
      <c r="BD15" s="81">
        <v>0</v>
      </c>
      <c r="BE15" s="35">
        <f t="shared" si="5"/>
        <v>97.12535748916792</v>
      </c>
      <c r="BF15" s="34">
        <f t="shared" si="6"/>
        <v>0</v>
      </c>
    </row>
    <row r="16" spans="1:58" s="27" customFormat="1" ht="33.75" customHeight="1">
      <c r="A16" s="33" t="s">
        <v>0</v>
      </c>
      <c r="B16" s="38" t="s">
        <v>5</v>
      </c>
      <c r="C16" s="36">
        <v>112096</v>
      </c>
      <c r="D16" s="81">
        <v>70266</v>
      </c>
      <c r="E16" s="81">
        <v>70070</v>
      </c>
      <c r="F16" s="37"/>
      <c r="G16" s="98">
        <v>0</v>
      </c>
      <c r="H16" s="98">
        <v>196</v>
      </c>
      <c r="I16" s="98">
        <v>41830</v>
      </c>
      <c r="J16" s="98">
        <v>0</v>
      </c>
      <c r="K16" s="81">
        <v>0</v>
      </c>
      <c r="L16" s="81">
        <v>41830</v>
      </c>
      <c r="M16" s="81">
        <v>0</v>
      </c>
      <c r="N16" s="36">
        <f t="shared" si="0"/>
        <v>103822</v>
      </c>
      <c r="O16" s="81">
        <v>94691</v>
      </c>
      <c r="P16" s="81">
        <v>13446</v>
      </c>
      <c r="Q16" s="81">
        <v>0</v>
      </c>
      <c r="R16" s="81">
        <v>81245</v>
      </c>
      <c r="S16" s="81">
        <v>9131</v>
      </c>
      <c r="T16" s="36">
        <v>9131</v>
      </c>
      <c r="U16" s="81">
        <v>9131</v>
      </c>
      <c r="V16" s="81">
        <v>0</v>
      </c>
      <c r="W16" s="81">
        <v>0</v>
      </c>
      <c r="X16" s="36">
        <f t="shared" si="1"/>
        <v>8274</v>
      </c>
      <c r="Y16" s="81">
        <v>24070</v>
      </c>
      <c r="Z16" s="81">
        <v>0</v>
      </c>
      <c r="AA16" s="81">
        <v>24070</v>
      </c>
      <c r="AB16" s="81">
        <v>0</v>
      </c>
      <c r="AC16" s="81">
        <v>0</v>
      </c>
      <c r="AD16" s="81">
        <v>0</v>
      </c>
      <c r="AE16" s="81">
        <v>0</v>
      </c>
      <c r="AF16" s="81">
        <v>0</v>
      </c>
      <c r="AG16" s="81">
        <v>0</v>
      </c>
      <c r="AH16" s="81">
        <v>32427</v>
      </c>
      <c r="AI16" s="81">
        <v>2821</v>
      </c>
      <c r="AJ16" s="81">
        <v>0</v>
      </c>
      <c r="AK16" s="81">
        <v>0</v>
      </c>
      <c r="AL16" s="81">
        <v>29606</v>
      </c>
      <c r="AM16" s="81">
        <v>0</v>
      </c>
      <c r="AN16" s="81">
        <v>0</v>
      </c>
      <c r="AO16" s="81">
        <v>0</v>
      </c>
      <c r="AP16" s="36">
        <f t="shared" si="2"/>
        <v>-8357</v>
      </c>
      <c r="AQ16" s="36">
        <f t="shared" si="3"/>
        <v>-83</v>
      </c>
      <c r="AR16" s="81">
        <v>0</v>
      </c>
      <c r="AS16" s="81">
        <v>726</v>
      </c>
      <c r="AT16" s="81">
        <v>0</v>
      </c>
      <c r="AU16" s="81">
        <v>0</v>
      </c>
      <c r="AV16" s="36">
        <v>0</v>
      </c>
      <c r="AW16" s="36">
        <f t="shared" si="7"/>
        <v>643</v>
      </c>
      <c r="AX16" s="36">
        <f t="shared" si="4"/>
        <v>0</v>
      </c>
      <c r="AY16" s="81">
        <v>0</v>
      </c>
      <c r="AZ16" s="81">
        <v>0</v>
      </c>
      <c r="BA16" s="81">
        <v>0</v>
      </c>
      <c r="BB16" s="81">
        <v>0</v>
      </c>
      <c r="BC16" s="81">
        <v>643</v>
      </c>
      <c r="BD16" s="81">
        <v>0</v>
      </c>
      <c r="BE16" s="35">
        <f t="shared" si="5"/>
        <v>84.01235123062627</v>
      </c>
      <c r="BF16" s="34">
        <f t="shared" si="6"/>
        <v>0</v>
      </c>
    </row>
    <row r="17" spans="1:58" s="27" customFormat="1" ht="33.75" customHeight="1">
      <c r="A17" s="33" t="s">
        <v>0</v>
      </c>
      <c r="B17" s="38" t="s">
        <v>6</v>
      </c>
      <c r="C17" s="36">
        <v>4326</v>
      </c>
      <c r="D17" s="81">
        <v>4322</v>
      </c>
      <c r="E17" s="81">
        <v>4322</v>
      </c>
      <c r="F17" s="37"/>
      <c r="G17" s="98">
        <v>0</v>
      </c>
      <c r="H17" s="98">
        <v>0</v>
      </c>
      <c r="I17" s="98">
        <v>4</v>
      </c>
      <c r="J17" s="98">
        <v>0</v>
      </c>
      <c r="K17" s="81">
        <v>0</v>
      </c>
      <c r="L17" s="81">
        <v>0</v>
      </c>
      <c r="M17" s="81">
        <v>4</v>
      </c>
      <c r="N17" s="36">
        <f t="shared" si="0"/>
        <v>4326</v>
      </c>
      <c r="O17" s="81">
        <v>2572</v>
      </c>
      <c r="P17" s="81">
        <v>0</v>
      </c>
      <c r="Q17" s="81">
        <v>0</v>
      </c>
      <c r="R17" s="81">
        <v>2572</v>
      </c>
      <c r="S17" s="81">
        <v>1754</v>
      </c>
      <c r="T17" s="36">
        <v>0</v>
      </c>
      <c r="U17" s="81">
        <v>0</v>
      </c>
      <c r="V17" s="81">
        <v>0</v>
      </c>
      <c r="W17" s="81">
        <v>1754</v>
      </c>
      <c r="X17" s="36">
        <f t="shared" si="1"/>
        <v>0</v>
      </c>
      <c r="Y17" s="81">
        <v>0</v>
      </c>
      <c r="Z17" s="81">
        <v>0</v>
      </c>
      <c r="AA17" s="81">
        <v>0</v>
      </c>
      <c r="AB17" s="81">
        <v>0</v>
      </c>
      <c r="AC17" s="81">
        <v>0</v>
      </c>
      <c r="AD17" s="81">
        <v>0</v>
      </c>
      <c r="AE17" s="81">
        <v>0</v>
      </c>
      <c r="AF17" s="81">
        <v>0</v>
      </c>
      <c r="AG17" s="81">
        <v>0</v>
      </c>
      <c r="AH17" s="81">
        <v>0</v>
      </c>
      <c r="AI17" s="81">
        <v>0</v>
      </c>
      <c r="AJ17" s="81">
        <v>0</v>
      </c>
      <c r="AK17" s="81">
        <v>0</v>
      </c>
      <c r="AL17" s="81">
        <v>0</v>
      </c>
      <c r="AM17" s="81">
        <v>0</v>
      </c>
      <c r="AN17" s="81">
        <v>0</v>
      </c>
      <c r="AO17" s="81">
        <v>0</v>
      </c>
      <c r="AP17" s="36">
        <f t="shared" si="2"/>
        <v>0</v>
      </c>
      <c r="AQ17" s="36">
        <f t="shared" si="3"/>
        <v>0</v>
      </c>
      <c r="AR17" s="81">
        <v>0</v>
      </c>
      <c r="AS17" s="81">
        <v>0</v>
      </c>
      <c r="AT17" s="81">
        <v>0</v>
      </c>
      <c r="AU17" s="81">
        <v>0</v>
      </c>
      <c r="AV17" s="36">
        <v>0</v>
      </c>
      <c r="AW17" s="36">
        <f t="shared" si="7"/>
        <v>0</v>
      </c>
      <c r="AX17" s="36">
        <f t="shared" si="4"/>
        <v>0</v>
      </c>
      <c r="AY17" s="81">
        <v>0</v>
      </c>
      <c r="AZ17" s="81">
        <v>0</v>
      </c>
      <c r="BA17" s="81">
        <v>0</v>
      </c>
      <c r="BB17" s="81">
        <v>0</v>
      </c>
      <c r="BC17" s="81">
        <v>0</v>
      </c>
      <c r="BD17" s="81">
        <v>0</v>
      </c>
      <c r="BE17" s="35">
        <f t="shared" si="5"/>
        <v>100</v>
      </c>
      <c r="BF17" s="34">
        <f t="shared" si="6"/>
        <v>0</v>
      </c>
    </row>
    <row r="18" spans="1:58" s="27" customFormat="1" ht="33.75" customHeight="1">
      <c r="A18" s="33" t="s">
        <v>0</v>
      </c>
      <c r="B18" s="38" t="s">
        <v>7</v>
      </c>
      <c r="C18" s="36">
        <v>36079</v>
      </c>
      <c r="D18" s="81">
        <v>35580</v>
      </c>
      <c r="E18" s="81">
        <v>35580</v>
      </c>
      <c r="F18" s="37"/>
      <c r="G18" s="98">
        <v>0</v>
      </c>
      <c r="H18" s="98">
        <v>0</v>
      </c>
      <c r="I18" s="98">
        <v>499</v>
      </c>
      <c r="J18" s="98">
        <v>0</v>
      </c>
      <c r="K18" s="81">
        <v>0</v>
      </c>
      <c r="L18" s="81">
        <v>0</v>
      </c>
      <c r="M18" s="81">
        <v>499</v>
      </c>
      <c r="N18" s="36">
        <f t="shared" si="0"/>
        <v>24359</v>
      </c>
      <c r="O18" s="81">
        <v>18235</v>
      </c>
      <c r="P18" s="81">
        <v>0</v>
      </c>
      <c r="Q18" s="81">
        <v>0</v>
      </c>
      <c r="R18" s="81">
        <v>18235</v>
      </c>
      <c r="S18" s="81">
        <v>6124</v>
      </c>
      <c r="T18" s="36">
        <v>6124</v>
      </c>
      <c r="U18" s="81">
        <v>6124</v>
      </c>
      <c r="V18" s="81">
        <v>0</v>
      </c>
      <c r="W18" s="81">
        <v>0</v>
      </c>
      <c r="X18" s="36">
        <f t="shared" si="1"/>
        <v>11720</v>
      </c>
      <c r="Y18" s="81">
        <v>13462</v>
      </c>
      <c r="Z18" s="81">
        <v>0</v>
      </c>
      <c r="AA18" s="81">
        <v>12044</v>
      </c>
      <c r="AB18" s="81">
        <v>0</v>
      </c>
      <c r="AC18" s="81">
        <v>0</v>
      </c>
      <c r="AD18" s="81">
        <v>474</v>
      </c>
      <c r="AE18" s="81">
        <v>0</v>
      </c>
      <c r="AF18" s="81">
        <v>944</v>
      </c>
      <c r="AG18" s="81">
        <v>0</v>
      </c>
      <c r="AH18" s="81">
        <v>24598</v>
      </c>
      <c r="AI18" s="81">
        <v>3015</v>
      </c>
      <c r="AJ18" s="81">
        <v>0</v>
      </c>
      <c r="AK18" s="81">
        <v>0</v>
      </c>
      <c r="AL18" s="81">
        <v>21583</v>
      </c>
      <c r="AM18" s="81">
        <v>0</v>
      </c>
      <c r="AN18" s="81">
        <v>0</v>
      </c>
      <c r="AO18" s="81">
        <v>0</v>
      </c>
      <c r="AP18" s="36">
        <f t="shared" si="2"/>
        <v>-11136</v>
      </c>
      <c r="AQ18" s="36">
        <f t="shared" si="3"/>
        <v>584</v>
      </c>
      <c r="AR18" s="81">
        <v>600</v>
      </c>
      <c r="AS18" s="81">
        <v>73</v>
      </c>
      <c r="AT18" s="81">
        <v>0</v>
      </c>
      <c r="AU18" s="81">
        <v>0</v>
      </c>
      <c r="AV18" s="36">
        <v>0</v>
      </c>
      <c r="AW18" s="36">
        <f>AQ18-AR18+AS18-AU18+AV18</f>
        <v>57</v>
      </c>
      <c r="AX18" s="36">
        <f t="shared" si="4"/>
        <v>321</v>
      </c>
      <c r="AY18" s="81">
        <v>183</v>
      </c>
      <c r="AZ18" s="81">
        <v>0</v>
      </c>
      <c r="BA18" s="81">
        <v>138</v>
      </c>
      <c r="BB18" s="81">
        <v>57</v>
      </c>
      <c r="BC18" s="81">
        <v>0</v>
      </c>
      <c r="BD18" s="81">
        <v>0</v>
      </c>
      <c r="BE18" s="35">
        <f t="shared" si="5"/>
        <v>78.53162683383397</v>
      </c>
      <c r="BF18" s="34">
        <f t="shared" si="6"/>
        <v>0</v>
      </c>
    </row>
    <row r="19" spans="1:58" s="27" customFormat="1" ht="33.75" customHeight="1" thickBot="1">
      <c r="A19" s="33"/>
      <c r="B19" s="32" t="s">
        <v>64</v>
      </c>
      <c r="C19" s="30">
        <f>SUM(C8:C18)</f>
        <v>1903816</v>
      </c>
      <c r="D19" s="30">
        <f>SUM(D8:D18)</f>
        <v>1112691</v>
      </c>
      <c r="E19" s="30">
        <f>SUM(E8:E18)</f>
        <v>1094077</v>
      </c>
      <c r="F19" s="31"/>
      <c r="G19" s="30">
        <f aca="true" t="shared" si="8" ref="G19:AV19">SUM(G8:G18)</f>
        <v>420</v>
      </c>
      <c r="H19" s="30">
        <f t="shared" si="8"/>
        <v>18194</v>
      </c>
      <c r="I19" s="30">
        <f t="shared" si="8"/>
        <v>791125</v>
      </c>
      <c r="J19" s="30">
        <f t="shared" si="8"/>
        <v>16045</v>
      </c>
      <c r="K19" s="30">
        <f t="shared" si="8"/>
        <v>0</v>
      </c>
      <c r="L19" s="30">
        <f t="shared" si="8"/>
        <v>684553</v>
      </c>
      <c r="M19" s="30">
        <f t="shared" si="8"/>
        <v>90527</v>
      </c>
      <c r="N19" s="30">
        <f t="shared" si="8"/>
        <v>1727017</v>
      </c>
      <c r="O19" s="30">
        <f t="shared" si="8"/>
        <v>1462318</v>
      </c>
      <c r="P19" s="30">
        <f t="shared" si="8"/>
        <v>162270</v>
      </c>
      <c r="Q19" s="30">
        <f t="shared" si="8"/>
        <v>630</v>
      </c>
      <c r="R19" s="30">
        <f t="shared" si="8"/>
        <v>1299418</v>
      </c>
      <c r="S19" s="30">
        <f t="shared" si="8"/>
        <v>264699</v>
      </c>
      <c r="T19" s="30">
        <f t="shared" si="8"/>
        <v>184747</v>
      </c>
      <c r="U19" s="30">
        <f t="shared" si="8"/>
        <v>184741</v>
      </c>
      <c r="V19" s="30">
        <f t="shared" si="8"/>
        <v>6</v>
      </c>
      <c r="W19" s="30">
        <f t="shared" si="8"/>
        <v>79952</v>
      </c>
      <c r="X19" s="30">
        <f t="shared" si="8"/>
        <v>176799</v>
      </c>
      <c r="Y19" s="30">
        <f t="shared" si="8"/>
        <v>2390415</v>
      </c>
      <c r="Z19" s="30">
        <f t="shared" si="8"/>
        <v>1225500</v>
      </c>
      <c r="AA19" s="30">
        <f t="shared" si="8"/>
        <v>783068</v>
      </c>
      <c r="AB19" s="30">
        <f t="shared" si="8"/>
        <v>0</v>
      </c>
      <c r="AC19" s="30">
        <f t="shared" si="8"/>
        <v>0</v>
      </c>
      <c r="AD19" s="30">
        <f t="shared" si="8"/>
        <v>362652</v>
      </c>
      <c r="AE19" s="30">
        <f t="shared" si="8"/>
        <v>0</v>
      </c>
      <c r="AF19" s="30">
        <f t="shared" si="8"/>
        <v>19029</v>
      </c>
      <c r="AG19" s="30">
        <f t="shared" si="8"/>
        <v>166</v>
      </c>
      <c r="AH19" s="30">
        <f t="shared" si="8"/>
        <v>2556126</v>
      </c>
      <c r="AI19" s="30">
        <f t="shared" si="8"/>
        <v>1755840</v>
      </c>
      <c r="AJ19" s="30">
        <f t="shared" si="8"/>
        <v>65363</v>
      </c>
      <c r="AK19" s="30">
        <f t="shared" si="8"/>
        <v>0</v>
      </c>
      <c r="AL19" s="30">
        <f t="shared" si="8"/>
        <v>698682</v>
      </c>
      <c r="AM19" s="30">
        <f t="shared" si="8"/>
        <v>0</v>
      </c>
      <c r="AN19" s="30">
        <f t="shared" si="8"/>
        <v>0</v>
      </c>
      <c r="AO19" s="30">
        <f t="shared" si="8"/>
        <v>101604</v>
      </c>
      <c r="AP19" s="30">
        <f t="shared" si="8"/>
        <v>-165711</v>
      </c>
      <c r="AQ19" s="30">
        <f t="shared" si="8"/>
        <v>11088</v>
      </c>
      <c r="AR19" s="30">
        <f t="shared" si="8"/>
        <v>600</v>
      </c>
      <c r="AS19" s="30">
        <f t="shared" si="8"/>
        <v>26915</v>
      </c>
      <c r="AT19" s="30">
        <f t="shared" si="8"/>
        <v>0</v>
      </c>
      <c r="AU19" s="30">
        <f t="shared" si="8"/>
        <v>0</v>
      </c>
      <c r="AV19" s="30">
        <f t="shared" si="8"/>
        <v>16100</v>
      </c>
      <c r="AW19" s="30">
        <f aca="true" t="shared" si="9" ref="AW19:BD19">SUM(AW8:AW18)</f>
        <v>53503</v>
      </c>
      <c r="AX19" s="30">
        <f t="shared" si="9"/>
        <v>45001</v>
      </c>
      <c r="AY19" s="30">
        <f t="shared" si="9"/>
        <v>5163</v>
      </c>
      <c r="AZ19" s="30">
        <f t="shared" si="9"/>
        <v>39700</v>
      </c>
      <c r="BA19" s="30">
        <f t="shared" si="9"/>
        <v>138</v>
      </c>
      <c r="BB19" s="30">
        <f t="shared" si="9"/>
        <v>45145</v>
      </c>
      <c r="BC19" s="30">
        <f t="shared" si="9"/>
        <v>8358</v>
      </c>
      <c r="BD19" s="30">
        <f t="shared" si="9"/>
        <v>0</v>
      </c>
      <c r="BE19" s="29">
        <f t="shared" si="5"/>
        <v>78.48525311673048</v>
      </c>
      <c r="BF19" s="28">
        <f t="shared" si="6"/>
        <v>0</v>
      </c>
    </row>
  </sheetData>
  <sheetProtection/>
  <mergeCells count="20">
    <mergeCell ref="Z5:Z6"/>
    <mergeCell ref="R5:R6"/>
    <mergeCell ref="U5:V5"/>
    <mergeCell ref="N5:N6"/>
    <mergeCell ref="AZ6:AZ7"/>
    <mergeCell ref="BA6:BA7"/>
    <mergeCell ref="AR5:AR6"/>
    <mergeCell ref="AO5:AO6"/>
    <mergeCell ref="AJ5:AK5"/>
    <mergeCell ref="AG5:AG6"/>
    <mergeCell ref="M5:M6"/>
    <mergeCell ref="BC5:BD5"/>
    <mergeCell ref="C5:C6"/>
    <mergeCell ref="D5:D6"/>
    <mergeCell ref="E5:E6"/>
    <mergeCell ref="F5:F6"/>
    <mergeCell ref="H5:H6"/>
    <mergeCell ref="AY5:BA5"/>
    <mergeCell ref="W5:W6"/>
    <mergeCell ref="X5:X6"/>
  </mergeCells>
  <printOptions/>
  <pageMargins left="0.7874015748031497" right="0.3937007874015748" top="0.7874015748031497" bottom="0.7874015748031497" header="0.5118110236220472" footer="0.5118110236220472"/>
  <pageSetup fitToWidth="4" horizontalDpi="600" verticalDpi="600" orientation="landscape" pageOrder="overThenDown" paperSize="9" scale="75" r:id="rId2"/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B659"/>
  <sheetViews>
    <sheetView showGridLines="0" zoomScaleSheetLayoutView="100" zoomScalePageLayoutView="0" workbookViewId="0" topLeftCell="N1">
      <selection activeCell="O14" sqref="O14"/>
    </sheetView>
  </sheetViews>
  <sheetFormatPr defaultColWidth="9.00390625" defaultRowHeight="18" customHeight="1"/>
  <cols>
    <col min="1" max="1" width="0.37109375" style="57" customWidth="1"/>
    <col min="2" max="2" width="13.125" style="56" customWidth="1"/>
    <col min="3" max="14" width="12.125" style="55" customWidth="1"/>
    <col min="15" max="25" width="12.50390625" style="55" customWidth="1"/>
    <col min="26" max="16384" width="9.00390625" style="54" customWidth="1"/>
  </cols>
  <sheetData>
    <row r="1" spans="1:25" s="64" customFormat="1" ht="22.5" customHeight="1">
      <c r="A1" s="70"/>
      <c r="B1" s="56"/>
      <c r="C1" s="76" t="s">
        <v>111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s="74" customFormat="1" ht="22.5" customHeight="1">
      <c r="A2" s="78"/>
      <c r="B2" s="79"/>
      <c r="C2" s="76" t="s">
        <v>137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s="74" customFormat="1" ht="22.5" customHeight="1">
      <c r="A3" s="78"/>
      <c r="B3" s="77"/>
      <c r="C3" s="76" t="s">
        <v>136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25" s="74" customFormat="1" ht="22.5" customHeight="1" thickBot="1">
      <c r="A4" s="78"/>
      <c r="B4" s="77"/>
      <c r="C4" s="76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52" t="s">
        <v>210</v>
      </c>
    </row>
    <row r="5" spans="1:25" s="64" customFormat="1" ht="22.5" customHeight="1">
      <c r="A5" s="70"/>
      <c r="B5" s="169" t="s">
        <v>135</v>
      </c>
      <c r="C5" s="172" t="s">
        <v>134</v>
      </c>
      <c r="D5" s="175" t="s">
        <v>133</v>
      </c>
      <c r="E5" s="176"/>
      <c r="F5" s="176"/>
      <c r="G5" s="176"/>
      <c r="H5" s="176"/>
      <c r="I5" s="176"/>
      <c r="J5" s="176"/>
      <c r="K5" s="176"/>
      <c r="L5" s="176"/>
      <c r="M5" s="176"/>
      <c r="N5" s="177"/>
      <c r="O5" s="175" t="s">
        <v>132</v>
      </c>
      <c r="P5" s="176"/>
      <c r="Q5" s="176"/>
      <c r="R5" s="176"/>
      <c r="S5" s="176"/>
      <c r="T5" s="176"/>
      <c r="U5" s="176"/>
      <c r="V5" s="176"/>
      <c r="W5" s="176"/>
      <c r="X5" s="176"/>
      <c r="Y5" s="178"/>
    </row>
    <row r="6" spans="1:25" s="64" customFormat="1" ht="22.5" customHeight="1">
      <c r="A6" s="70"/>
      <c r="B6" s="170"/>
      <c r="C6" s="173"/>
      <c r="D6" s="179" t="s">
        <v>198</v>
      </c>
      <c r="E6" s="180"/>
      <c r="F6" s="181"/>
      <c r="G6" s="73" t="s">
        <v>199</v>
      </c>
      <c r="H6" s="72" t="s">
        <v>200</v>
      </c>
      <c r="I6" s="72" t="s">
        <v>201</v>
      </c>
      <c r="J6" s="72" t="s">
        <v>202</v>
      </c>
      <c r="K6" s="72" t="s">
        <v>203</v>
      </c>
      <c r="L6" s="72" t="s">
        <v>204</v>
      </c>
      <c r="M6" s="72" t="s">
        <v>205</v>
      </c>
      <c r="N6" s="72" t="s">
        <v>206</v>
      </c>
      <c r="O6" s="72" t="s">
        <v>207</v>
      </c>
      <c r="P6" s="72" t="s">
        <v>199</v>
      </c>
      <c r="Q6" s="72" t="s">
        <v>200</v>
      </c>
      <c r="R6" s="72" t="s">
        <v>201</v>
      </c>
      <c r="S6" s="72" t="s">
        <v>202</v>
      </c>
      <c r="T6" s="72" t="s">
        <v>203</v>
      </c>
      <c r="U6" s="72" t="s">
        <v>204</v>
      </c>
      <c r="V6" s="72" t="s">
        <v>205</v>
      </c>
      <c r="W6" s="72" t="s">
        <v>206</v>
      </c>
      <c r="X6" s="72" t="s">
        <v>208</v>
      </c>
      <c r="Y6" s="71" t="s">
        <v>209</v>
      </c>
    </row>
    <row r="7" spans="1:28" s="64" customFormat="1" ht="45" customHeight="1">
      <c r="A7" s="70"/>
      <c r="B7" s="171"/>
      <c r="C7" s="174"/>
      <c r="D7" s="69" t="s">
        <v>131</v>
      </c>
      <c r="E7" s="68" t="s">
        <v>212</v>
      </c>
      <c r="F7" s="67" t="s">
        <v>213</v>
      </c>
      <c r="G7" s="67" t="s">
        <v>193</v>
      </c>
      <c r="H7" s="67" t="s">
        <v>130</v>
      </c>
      <c r="I7" s="67" t="s">
        <v>129</v>
      </c>
      <c r="J7" s="67" t="s">
        <v>128</v>
      </c>
      <c r="K7" s="67" t="s">
        <v>127</v>
      </c>
      <c r="L7" s="67" t="s">
        <v>126</v>
      </c>
      <c r="M7" s="67" t="s">
        <v>125</v>
      </c>
      <c r="N7" s="67" t="s">
        <v>124</v>
      </c>
      <c r="O7" s="67" t="s">
        <v>123</v>
      </c>
      <c r="P7" s="67" t="s">
        <v>122</v>
      </c>
      <c r="Q7" s="67" t="s">
        <v>121</v>
      </c>
      <c r="R7" s="67" t="s">
        <v>120</v>
      </c>
      <c r="S7" s="67" t="s">
        <v>119</v>
      </c>
      <c r="T7" s="67" t="s">
        <v>118</v>
      </c>
      <c r="U7" s="67" t="s">
        <v>117</v>
      </c>
      <c r="V7" s="67" t="s">
        <v>116</v>
      </c>
      <c r="W7" s="67" t="s">
        <v>115</v>
      </c>
      <c r="X7" s="67" t="s">
        <v>114</v>
      </c>
      <c r="Y7" s="66" t="s">
        <v>113</v>
      </c>
      <c r="AA7" s="65"/>
      <c r="AB7" s="65"/>
    </row>
    <row r="8" spans="1:25" ht="33.75" customHeight="1">
      <c r="A8" s="57" t="s">
        <v>0</v>
      </c>
      <c r="B8" s="63" t="s">
        <v>55</v>
      </c>
      <c r="C8" s="121">
        <v>1061485</v>
      </c>
      <c r="D8" s="101">
        <v>849267</v>
      </c>
      <c r="E8" s="101">
        <v>0</v>
      </c>
      <c r="F8" s="101">
        <v>18385</v>
      </c>
      <c r="G8" s="101">
        <v>94753</v>
      </c>
      <c r="H8" s="101">
        <v>99080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65500</v>
      </c>
      <c r="P8" s="101">
        <v>85072</v>
      </c>
      <c r="Q8" s="101">
        <v>313652</v>
      </c>
      <c r="R8" s="101">
        <v>320895</v>
      </c>
      <c r="S8" s="101">
        <v>109312</v>
      </c>
      <c r="T8" s="101">
        <v>167054</v>
      </c>
      <c r="U8" s="101">
        <v>0</v>
      </c>
      <c r="V8" s="101">
        <v>0</v>
      </c>
      <c r="W8" s="101">
        <v>0</v>
      </c>
      <c r="X8" s="101">
        <v>0</v>
      </c>
      <c r="Y8" s="102">
        <v>0</v>
      </c>
    </row>
    <row r="9" spans="1:25" ht="33.75" customHeight="1">
      <c r="A9" s="57" t="s">
        <v>0</v>
      </c>
      <c r="B9" s="63" t="s">
        <v>56</v>
      </c>
      <c r="C9" s="121">
        <v>1455125</v>
      </c>
      <c r="D9" s="82">
        <v>1256866</v>
      </c>
      <c r="E9" s="82">
        <v>0</v>
      </c>
      <c r="F9" s="82">
        <v>28771</v>
      </c>
      <c r="G9" s="82">
        <v>169488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165844</v>
      </c>
      <c r="Q9" s="82">
        <v>457605</v>
      </c>
      <c r="R9" s="82">
        <v>601399</v>
      </c>
      <c r="S9" s="82">
        <v>128787</v>
      </c>
      <c r="T9" s="82">
        <v>101490</v>
      </c>
      <c r="U9" s="82">
        <v>0</v>
      </c>
      <c r="V9" s="82">
        <v>0</v>
      </c>
      <c r="W9" s="82">
        <v>0</v>
      </c>
      <c r="X9" s="82">
        <v>0</v>
      </c>
      <c r="Y9" s="34">
        <v>0</v>
      </c>
    </row>
    <row r="10" spans="1:25" ht="33.75" customHeight="1">
      <c r="A10" s="57" t="s">
        <v>0</v>
      </c>
      <c r="B10" s="63" t="s">
        <v>1</v>
      </c>
      <c r="C10" s="121">
        <v>1130855</v>
      </c>
      <c r="D10" s="82">
        <v>894495</v>
      </c>
      <c r="E10" s="82">
        <v>0</v>
      </c>
      <c r="F10" s="82">
        <v>2039</v>
      </c>
      <c r="G10" s="82">
        <v>234321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118318</v>
      </c>
      <c r="Q10" s="82">
        <v>414248</v>
      </c>
      <c r="R10" s="82">
        <v>509124</v>
      </c>
      <c r="S10" s="82">
        <v>50804</v>
      </c>
      <c r="T10" s="82">
        <v>38361</v>
      </c>
      <c r="U10" s="82">
        <v>0</v>
      </c>
      <c r="V10" s="82">
        <v>0</v>
      </c>
      <c r="W10" s="82">
        <v>0</v>
      </c>
      <c r="X10" s="82">
        <v>0</v>
      </c>
      <c r="Y10" s="34">
        <v>0</v>
      </c>
    </row>
    <row r="11" spans="1:25" ht="33.75" customHeight="1">
      <c r="A11" s="57" t="s">
        <v>0</v>
      </c>
      <c r="B11" s="63" t="s">
        <v>2</v>
      </c>
      <c r="C11" s="121">
        <v>71227</v>
      </c>
      <c r="D11" s="122">
        <v>71227</v>
      </c>
      <c r="E11" s="122">
        <v>0</v>
      </c>
      <c r="F11" s="122">
        <v>0</v>
      </c>
      <c r="G11" s="122">
        <v>0</v>
      </c>
      <c r="H11" s="122">
        <v>0</v>
      </c>
      <c r="I11" s="12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71227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34">
        <v>0</v>
      </c>
    </row>
    <row r="12" spans="1:25" ht="33.75" customHeight="1">
      <c r="A12" s="57" t="s">
        <v>0</v>
      </c>
      <c r="B12" s="63" t="s">
        <v>3</v>
      </c>
      <c r="C12" s="121">
        <v>446372</v>
      </c>
      <c r="D12" s="122">
        <v>373622</v>
      </c>
      <c r="E12" s="122">
        <v>0</v>
      </c>
      <c r="F12" s="122">
        <v>0</v>
      </c>
      <c r="G12" s="122">
        <v>50050</v>
      </c>
      <c r="H12" s="122">
        <v>0</v>
      </c>
      <c r="I12" s="122">
        <v>22700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29574</v>
      </c>
      <c r="Q12" s="82">
        <v>148540</v>
      </c>
      <c r="R12" s="82">
        <v>250681</v>
      </c>
      <c r="S12" s="82">
        <v>0</v>
      </c>
      <c r="T12" s="82">
        <v>14833</v>
      </c>
      <c r="U12" s="82">
        <v>0</v>
      </c>
      <c r="V12" s="82">
        <v>580</v>
      </c>
      <c r="W12" s="82">
        <v>2164</v>
      </c>
      <c r="X12" s="82">
        <v>0</v>
      </c>
      <c r="Y12" s="34">
        <v>0</v>
      </c>
    </row>
    <row r="13" spans="1:25" ht="33.75" customHeight="1">
      <c r="A13" s="57" t="s">
        <v>0</v>
      </c>
      <c r="B13" s="63" t="s">
        <v>57</v>
      </c>
      <c r="C13" s="121">
        <v>2423946</v>
      </c>
      <c r="D13" s="122">
        <v>714396</v>
      </c>
      <c r="E13" s="122">
        <v>0</v>
      </c>
      <c r="F13" s="122">
        <v>0</v>
      </c>
      <c r="G13" s="122">
        <v>597590</v>
      </c>
      <c r="H13" s="122">
        <v>1110460</v>
      </c>
      <c r="I13" s="122">
        <v>1500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264741</v>
      </c>
      <c r="Q13" s="82">
        <v>1825937</v>
      </c>
      <c r="R13" s="82">
        <v>273826</v>
      </c>
      <c r="S13" s="82">
        <v>11206</v>
      </c>
      <c r="T13" s="82">
        <v>48236</v>
      </c>
      <c r="U13" s="82">
        <v>0</v>
      </c>
      <c r="V13" s="82">
        <v>0</v>
      </c>
      <c r="W13" s="82">
        <v>0</v>
      </c>
      <c r="X13" s="82">
        <v>0</v>
      </c>
      <c r="Y13" s="34">
        <v>0</v>
      </c>
    </row>
    <row r="14" spans="1:25" ht="33.75" customHeight="1">
      <c r="A14" s="57" t="s">
        <v>0</v>
      </c>
      <c r="B14" s="63" t="s">
        <v>58</v>
      </c>
      <c r="C14" s="121">
        <v>2619103</v>
      </c>
      <c r="D14" s="122">
        <v>2434526</v>
      </c>
      <c r="E14" s="122">
        <v>0</v>
      </c>
      <c r="F14" s="122">
        <v>16417</v>
      </c>
      <c r="G14" s="122">
        <v>69142</v>
      </c>
      <c r="H14" s="122">
        <v>99018</v>
      </c>
      <c r="I14" s="12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6910</v>
      </c>
      <c r="Q14" s="82">
        <v>953361</v>
      </c>
      <c r="R14" s="82">
        <v>1307075</v>
      </c>
      <c r="S14" s="82">
        <v>208336</v>
      </c>
      <c r="T14" s="82">
        <v>143421</v>
      </c>
      <c r="U14" s="82">
        <v>0</v>
      </c>
      <c r="V14" s="82">
        <v>0</v>
      </c>
      <c r="W14" s="82">
        <v>0</v>
      </c>
      <c r="X14" s="82">
        <v>0</v>
      </c>
      <c r="Y14" s="34">
        <v>0</v>
      </c>
    </row>
    <row r="15" spans="1:25" ht="33.75" customHeight="1">
      <c r="A15" s="57" t="s">
        <v>0</v>
      </c>
      <c r="B15" s="63" t="s">
        <v>4</v>
      </c>
      <c r="C15" s="121">
        <v>14093</v>
      </c>
      <c r="D15" s="122">
        <v>11337</v>
      </c>
      <c r="E15" s="122">
        <v>0</v>
      </c>
      <c r="F15" s="122">
        <v>0</v>
      </c>
      <c r="G15" s="122">
        <v>2756</v>
      </c>
      <c r="H15" s="122">
        <v>0</v>
      </c>
      <c r="I15" s="12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6711</v>
      </c>
      <c r="R15" s="82">
        <v>7382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34">
        <v>0</v>
      </c>
    </row>
    <row r="16" spans="1:25" ht="33.75" customHeight="1">
      <c r="A16" s="57" t="s">
        <v>0</v>
      </c>
      <c r="B16" s="63" t="s">
        <v>5</v>
      </c>
      <c r="C16" s="121">
        <v>427411</v>
      </c>
      <c r="D16" s="122">
        <v>398542</v>
      </c>
      <c r="E16" s="122">
        <v>0</v>
      </c>
      <c r="F16" s="122">
        <v>9644</v>
      </c>
      <c r="G16" s="122">
        <v>19225</v>
      </c>
      <c r="H16" s="122">
        <v>0</v>
      </c>
      <c r="I16" s="12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9395</v>
      </c>
      <c r="Q16" s="82">
        <v>135490</v>
      </c>
      <c r="R16" s="82">
        <v>263109</v>
      </c>
      <c r="S16" s="82">
        <v>11743</v>
      </c>
      <c r="T16" s="82">
        <v>7674</v>
      </c>
      <c r="U16" s="82">
        <v>0</v>
      </c>
      <c r="V16" s="82">
        <v>0</v>
      </c>
      <c r="W16" s="82">
        <v>0</v>
      </c>
      <c r="X16" s="82">
        <v>0</v>
      </c>
      <c r="Y16" s="34">
        <v>0</v>
      </c>
    </row>
    <row r="17" spans="1:25" ht="33.75" customHeight="1">
      <c r="A17" s="57" t="s">
        <v>0</v>
      </c>
      <c r="B17" s="63" t="s">
        <v>6</v>
      </c>
      <c r="C17" s="121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34">
        <v>0</v>
      </c>
    </row>
    <row r="18" spans="1:25" ht="33.75" customHeight="1">
      <c r="A18" s="57" t="s">
        <v>0</v>
      </c>
      <c r="B18" s="63" t="s">
        <v>7</v>
      </c>
      <c r="C18" s="121">
        <v>253906</v>
      </c>
      <c r="D18" s="122">
        <v>184705</v>
      </c>
      <c r="E18" s="122">
        <v>0</v>
      </c>
      <c r="F18" s="122">
        <v>14941</v>
      </c>
      <c r="G18" s="122">
        <v>54260</v>
      </c>
      <c r="H18" s="122">
        <v>0</v>
      </c>
      <c r="I18" s="12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88814</v>
      </c>
      <c r="R18" s="82">
        <v>127023</v>
      </c>
      <c r="S18" s="82">
        <v>19468</v>
      </c>
      <c r="T18" s="82">
        <v>12683</v>
      </c>
      <c r="U18" s="82">
        <v>0</v>
      </c>
      <c r="V18" s="82">
        <v>5918</v>
      </c>
      <c r="W18" s="82">
        <v>0</v>
      </c>
      <c r="X18" s="82">
        <v>0</v>
      </c>
      <c r="Y18" s="34">
        <v>0</v>
      </c>
    </row>
    <row r="19" spans="1:25" ht="33.75" customHeight="1" thickBot="1">
      <c r="A19" s="57" t="s">
        <v>0</v>
      </c>
      <c r="B19" s="62" t="s">
        <v>112</v>
      </c>
      <c r="C19" s="119">
        <f aca="true" t="shared" si="0" ref="C19:Y19">SUM(C8:C18)</f>
        <v>9903523</v>
      </c>
      <c r="D19" s="119">
        <f t="shared" si="0"/>
        <v>7188983</v>
      </c>
      <c r="E19" s="119">
        <f t="shared" si="0"/>
        <v>0</v>
      </c>
      <c r="F19" s="119">
        <f t="shared" si="0"/>
        <v>90197</v>
      </c>
      <c r="G19" s="119">
        <f t="shared" si="0"/>
        <v>1291585</v>
      </c>
      <c r="H19" s="119">
        <f t="shared" si="0"/>
        <v>1308558</v>
      </c>
      <c r="I19" s="119">
        <f t="shared" si="0"/>
        <v>24200</v>
      </c>
      <c r="J19" s="119">
        <f t="shared" si="0"/>
        <v>0</v>
      </c>
      <c r="K19" s="119">
        <f t="shared" si="0"/>
        <v>0</v>
      </c>
      <c r="L19" s="119">
        <f t="shared" si="0"/>
        <v>0</v>
      </c>
      <c r="M19" s="119">
        <f t="shared" si="0"/>
        <v>0</v>
      </c>
      <c r="N19" s="119">
        <f t="shared" si="0"/>
        <v>0</v>
      </c>
      <c r="O19" s="119">
        <f t="shared" si="0"/>
        <v>65500</v>
      </c>
      <c r="P19" s="119">
        <f t="shared" si="0"/>
        <v>679854</v>
      </c>
      <c r="Q19" s="119">
        <f t="shared" si="0"/>
        <v>4415585</v>
      </c>
      <c r="R19" s="119">
        <f t="shared" si="0"/>
        <v>3660514</v>
      </c>
      <c r="S19" s="119">
        <f t="shared" si="0"/>
        <v>539656</v>
      </c>
      <c r="T19" s="119">
        <f t="shared" si="0"/>
        <v>533752</v>
      </c>
      <c r="U19" s="119">
        <f t="shared" si="0"/>
        <v>0</v>
      </c>
      <c r="V19" s="119">
        <f t="shared" si="0"/>
        <v>6498</v>
      </c>
      <c r="W19" s="119">
        <f t="shared" si="0"/>
        <v>2164</v>
      </c>
      <c r="X19" s="119">
        <f t="shared" si="0"/>
        <v>0</v>
      </c>
      <c r="Y19" s="120">
        <f t="shared" si="0"/>
        <v>0</v>
      </c>
    </row>
    <row r="20" spans="2:25" ht="18" customHeight="1">
      <c r="B20" s="61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</row>
    <row r="21" spans="2:25" ht="18" customHeight="1">
      <c r="B21" s="59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</row>
    <row r="22" spans="2:25" ht="18" customHeight="1">
      <c r="B22" s="59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</row>
    <row r="23" spans="2:25" ht="18" customHeight="1">
      <c r="B23" s="59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</row>
    <row r="24" spans="2:25" ht="18" customHeight="1">
      <c r="B24" s="59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</row>
    <row r="25" spans="2:25" ht="18" customHeight="1">
      <c r="B25" s="59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</row>
    <row r="26" spans="2:25" ht="18" customHeight="1">
      <c r="B26" s="59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</row>
    <row r="27" spans="2:25" ht="18" customHeight="1">
      <c r="B27" s="59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</row>
    <row r="28" spans="2:25" ht="18" customHeight="1">
      <c r="B28" s="59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</row>
    <row r="29" spans="2:25" ht="18" customHeight="1">
      <c r="B29" s="59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</row>
    <row r="30" spans="2:25" ht="18" customHeight="1">
      <c r="B30" s="59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</row>
    <row r="31" spans="2:25" ht="18" customHeight="1">
      <c r="B31" s="59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</row>
    <row r="32" spans="2:25" ht="18" customHeight="1">
      <c r="B32" s="59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</row>
    <row r="33" spans="2:25" ht="18" customHeight="1">
      <c r="B33" s="59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</row>
    <row r="34" spans="2:25" ht="18" customHeight="1">
      <c r="B34" s="59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</row>
    <row r="35" spans="2:25" ht="18" customHeight="1">
      <c r="B35" s="59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</row>
    <row r="36" spans="2:25" ht="18" customHeight="1">
      <c r="B36" s="59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</row>
    <row r="37" spans="2:25" ht="18" customHeight="1">
      <c r="B37" s="59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</row>
    <row r="38" spans="2:25" ht="18" customHeight="1">
      <c r="B38" s="59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</row>
    <row r="39" spans="2:25" ht="18" customHeight="1">
      <c r="B39" s="59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2:25" ht="18" customHeight="1">
      <c r="B40" s="59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2:25" ht="18" customHeight="1">
      <c r="B41" s="59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</row>
    <row r="42" spans="2:25" ht="18" customHeight="1">
      <c r="B42" s="59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</row>
    <row r="43" spans="2:25" ht="18" customHeight="1">
      <c r="B43" s="59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2:25" ht="18" customHeight="1">
      <c r="B44" s="59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2:25" ht="18" customHeight="1">
      <c r="B45" s="59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2:25" ht="18" customHeight="1">
      <c r="B46" s="59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</row>
    <row r="47" spans="2:25" ht="18" customHeight="1">
      <c r="B47" s="59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</row>
    <row r="48" spans="2:25" ht="18" customHeight="1">
      <c r="B48" s="59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2:25" ht="18" customHeight="1">
      <c r="B49" s="59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</row>
    <row r="50" spans="2:25" ht="18" customHeight="1">
      <c r="B50" s="59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</row>
    <row r="51" spans="2:25" ht="18" customHeight="1">
      <c r="B51" s="59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</row>
    <row r="52" spans="2:25" ht="18" customHeight="1">
      <c r="B52" s="59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</row>
    <row r="53" spans="2:25" ht="18" customHeight="1">
      <c r="B53" s="59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</row>
    <row r="54" spans="2:25" ht="18" customHeight="1">
      <c r="B54" s="59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</row>
    <row r="55" spans="2:25" ht="18" customHeight="1">
      <c r="B55" s="59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</row>
    <row r="56" spans="2:25" ht="18" customHeight="1">
      <c r="B56" s="59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</row>
    <row r="57" spans="2:25" ht="18" customHeight="1">
      <c r="B57" s="59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</row>
    <row r="58" spans="2:25" ht="18" customHeight="1">
      <c r="B58" s="59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</row>
    <row r="59" spans="2:25" ht="18" customHeight="1">
      <c r="B59" s="59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</row>
    <row r="60" spans="2:25" ht="18" customHeight="1">
      <c r="B60" s="59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</row>
    <row r="61" spans="2:25" ht="18" customHeight="1">
      <c r="B61" s="59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</row>
    <row r="62" spans="2:25" ht="18" customHeight="1">
      <c r="B62" s="59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</row>
    <row r="63" spans="2:25" ht="18" customHeight="1">
      <c r="B63" s="59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</row>
    <row r="64" spans="2:25" ht="18" customHeight="1">
      <c r="B64" s="59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</row>
    <row r="65" spans="2:25" ht="18" customHeight="1">
      <c r="B65" s="59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</row>
    <row r="66" spans="2:25" ht="18" customHeight="1">
      <c r="B66" s="59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</row>
    <row r="67" spans="2:25" ht="18" customHeight="1">
      <c r="B67" s="59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</row>
    <row r="68" spans="2:25" ht="18" customHeight="1">
      <c r="B68" s="59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</row>
    <row r="69" spans="2:25" ht="18" customHeight="1">
      <c r="B69" s="59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</row>
    <row r="70" spans="2:25" ht="18" customHeight="1">
      <c r="B70" s="59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</row>
    <row r="71" spans="2:25" ht="18" customHeight="1">
      <c r="B71" s="59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</row>
    <row r="72" spans="2:25" ht="18" customHeight="1">
      <c r="B72" s="59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</row>
    <row r="73" spans="2:25" ht="18" customHeight="1">
      <c r="B73" s="59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</row>
    <row r="74" spans="2:25" ht="18" customHeight="1">
      <c r="B74" s="59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</row>
    <row r="75" spans="2:25" ht="18" customHeight="1">
      <c r="B75" s="59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</row>
    <row r="76" spans="2:25" ht="18" customHeight="1">
      <c r="B76" s="59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</row>
    <row r="77" spans="2:25" ht="18" customHeight="1">
      <c r="B77" s="59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</row>
    <row r="78" spans="2:25" ht="18" customHeight="1">
      <c r="B78" s="59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</row>
    <row r="79" spans="2:25" ht="18" customHeight="1">
      <c r="B79" s="59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</row>
    <row r="80" spans="2:25" ht="18" customHeight="1">
      <c r="B80" s="59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</row>
    <row r="81" spans="2:25" ht="18" customHeight="1">
      <c r="B81" s="59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</row>
    <row r="82" spans="2:25" ht="18" customHeight="1">
      <c r="B82" s="59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</row>
    <row r="83" spans="2:25" ht="18" customHeight="1">
      <c r="B83" s="59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</row>
    <row r="84" spans="2:25" ht="18" customHeight="1">
      <c r="B84" s="59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</row>
    <row r="85" spans="2:25" ht="18" customHeight="1">
      <c r="B85" s="59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</row>
    <row r="86" spans="2:25" ht="18" customHeight="1">
      <c r="B86" s="59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</row>
    <row r="87" spans="2:25" ht="18" customHeight="1">
      <c r="B87" s="59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</row>
    <row r="88" spans="2:25" ht="18" customHeight="1">
      <c r="B88" s="59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</row>
    <row r="89" spans="2:25" ht="18" customHeight="1">
      <c r="B89" s="59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</row>
    <row r="90" spans="2:25" ht="18" customHeight="1">
      <c r="B90" s="59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</row>
    <row r="91" spans="2:25" ht="18" customHeight="1">
      <c r="B91" s="59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</row>
    <row r="92" spans="2:25" ht="18" customHeight="1">
      <c r="B92" s="59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</row>
    <row r="93" spans="2:25" ht="18" customHeight="1">
      <c r="B93" s="59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</row>
    <row r="94" spans="2:25" ht="18" customHeight="1">
      <c r="B94" s="59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</row>
    <row r="95" spans="2:25" ht="18" customHeight="1">
      <c r="B95" s="59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</row>
    <row r="96" spans="2:25" ht="18" customHeight="1">
      <c r="B96" s="59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</row>
    <row r="97" spans="2:25" ht="18" customHeight="1">
      <c r="B97" s="59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</row>
    <row r="98" spans="2:25" ht="18" customHeight="1">
      <c r="B98" s="59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</row>
    <row r="99" spans="2:25" ht="18" customHeight="1">
      <c r="B99" s="59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</row>
    <row r="100" spans="2:25" ht="18" customHeight="1">
      <c r="B100" s="59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</row>
    <row r="101" spans="2:25" ht="18" customHeight="1">
      <c r="B101" s="59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</row>
    <row r="102" spans="2:25" ht="18" customHeight="1">
      <c r="B102" s="59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</row>
    <row r="103" spans="2:25" ht="18" customHeight="1">
      <c r="B103" s="59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</row>
    <row r="104" spans="2:25" ht="18" customHeight="1">
      <c r="B104" s="59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</row>
    <row r="105" spans="2:25" ht="18" customHeight="1">
      <c r="B105" s="59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</row>
    <row r="106" spans="2:25" ht="18" customHeight="1">
      <c r="B106" s="59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</row>
    <row r="107" spans="2:25" ht="18" customHeight="1">
      <c r="B107" s="59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</row>
    <row r="108" spans="2:25" ht="18" customHeight="1">
      <c r="B108" s="59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</row>
    <row r="109" spans="2:25" ht="18" customHeight="1">
      <c r="B109" s="59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</row>
    <row r="110" spans="2:25" ht="18" customHeight="1">
      <c r="B110" s="59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</row>
    <row r="111" spans="2:25" ht="18" customHeight="1">
      <c r="B111" s="59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</row>
    <row r="112" spans="2:25" ht="18" customHeight="1">
      <c r="B112" s="59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</row>
    <row r="113" spans="2:25" ht="18" customHeight="1">
      <c r="B113" s="59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</row>
    <row r="114" spans="2:25" ht="18" customHeight="1">
      <c r="B114" s="59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</row>
    <row r="115" spans="2:25" ht="18" customHeight="1">
      <c r="B115" s="59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</row>
    <row r="116" spans="2:25" ht="18" customHeight="1">
      <c r="B116" s="59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</row>
    <row r="117" spans="2:25" ht="18" customHeight="1">
      <c r="B117" s="59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</row>
    <row r="118" spans="2:25" ht="18" customHeight="1">
      <c r="B118" s="59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</row>
    <row r="119" spans="2:25" ht="18" customHeight="1">
      <c r="B119" s="59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</row>
    <row r="120" spans="2:25" ht="18" customHeight="1">
      <c r="B120" s="59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</row>
    <row r="121" spans="2:25" ht="18" customHeight="1">
      <c r="B121" s="59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</row>
    <row r="122" spans="2:25" ht="18" customHeight="1">
      <c r="B122" s="59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</row>
    <row r="123" spans="2:25" ht="18" customHeight="1">
      <c r="B123" s="59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</row>
    <row r="124" spans="2:25" ht="18" customHeight="1">
      <c r="B124" s="59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</row>
    <row r="125" spans="2:25" ht="18" customHeight="1">
      <c r="B125" s="59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</row>
    <row r="126" spans="2:25" ht="18" customHeight="1">
      <c r="B126" s="59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</row>
    <row r="127" spans="2:25" ht="18" customHeight="1">
      <c r="B127" s="59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</row>
    <row r="128" spans="2:25" ht="18" customHeight="1">
      <c r="B128" s="59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</row>
    <row r="129" spans="2:25" ht="18" customHeight="1">
      <c r="B129" s="59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</row>
    <row r="130" spans="2:25" ht="18" customHeight="1">
      <c r="B130" s="59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</row>
    <row r="131" spans="2:25" ht="18" customHeight="1">
      <c r="B131" s="59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</row>
    <row r="132" spans="2:25" ht="18" customHeight="1">
      <c r="B132" s="59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</row>
    <row r="133" spans="2:25" ht="18" customHeight="1">
      <c r="B133" s="59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</row>
    <row r="134" spans="2:25" ht="18" customHeight="1">
      <c r="B134" s="59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</row>
    <row r="135" spans="2:25" ht="18" customHeight="1">
      <c r="B135" s="59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</row>
    <row r="136" spans="2:25" ht="18" customHeight="1">
      <c r="B136" s="59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</row>
    <row r="137" spans="2:25" ht="18" customHeight="1">
      <c r="B137" s="59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</row>
    <row r="138" spans="2:25" ht="18" customHeight="1">
      <c r="B138" s="59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</row>
    <row r="139" spans="2:25" ht="18" customHeight="1">
      <c r="B139" s="59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</row>
    <row r="140" spans="2:25" ht="18" customHeight="1">
      <c r="B140" s="59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</row>
    <row r="141" spans="2:25" ht="18" customHeight="1">
      <c r="B141" s="59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</row>
    <row r="142" spans="2:25" ht="18" customHeight="1">
      <c r="B142" s="59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</row>
    <row r="143" spans="2:25" ht="18" customHeight="1">
      <c r="B143" s="59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</row>
    <row r="144" spans="2:25" ht="18" customHeight="1">
      <c r="B144" s="59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</row>
    <row r="145" spans="2:25" ht="18" customHeight="1">
      <c r="B145" s="59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6" spans="2:25" ht="18" customHeight="1">
      <c r="B146" s="59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</row>
    <row r="147" spans="2:25" ht="18" customHeight="1">
      <c r="B147" s="59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</row>
    <row r="148" spans="2:25" ht="18" customHeight="1">
      <c r="B148" s="59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</row>
    <row r="149" spans="2:25" ht="18" customHeight="1">
      <c r="B149" s="59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</row>
    <row r="150" spans="2:25" ht="18" customHeight="1">
      <c r="B150" s="59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</row>
    <row r="151" spans="2:25" ht="18" customHeight="1">
      <c r="B151" s="59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</row>
    <row r="152" spans="2:25" ht="18" customHeight="1">
      <c r="B152" s="59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</row>
    <row r="153" spans="2:25" ht="18" customHeight="1">
      <c r="B153" s="59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</row>
    <row r="154" spans="2:25" ht="18" customHeight="1">
      <c r="B154" s="59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</row>
    <row r="155" spans="2:25" ht="18" customHeight="1">
      <c r="B155" s="59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</row>
    <row r="156" spans="2:25" ht="18" customHeight="1">
      <c r="B156" s="59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</row>
    <row r="157" spans="2:25" ht="18" customHeight="1">
      <c r="B157" s="59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</row>
    <row r="158" spans="2:25" ht="18" customHeight="1">
      <c r="B158" s="59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</row>
    <row r="159" spans="2:25" ht="18" customHeight="1">
      <c r="B159" s="59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</row>
    <row r="160" spans="2:25" ht="18" customHeight="1">
      <c r="B160" s="59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</row>
    <row r="161" spans="2:25" ht="18" customHeight="1">
      <c r="B161" s="59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</row>
    <row r="162" spans="2:25" ht="18" customHeight="1">
      <c r="B162" s="59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</row>
    <row r="163" spans="2:25" ht="18" customHeight="1">
      <c r="B163" s="59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</row>
    <row r="164" spans="2:25" ht="18" customHeight="1">
      <c r="B164" s="59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</row>
    <row r="165" spans="2:25" ht="18" customHeight="1">
      <c r="B165" s="59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</row>
    <row r="166" spans="2:25" ht="18" customHeight="1">
      <c r="B166" s="59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</row>
    <row r="167" spans="2:25" ht="18" customHeight="1">
      <c r="B167" s="59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</row>
    <row r="168" spans="2:25" ht="18" customHeight="1">
      <c r="B168" s="59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</row>
    <row r="169" spans="2:25" ht="18" customHeight="1">
      <c r="B169" s="59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</row>
    <row r="170" spans="2:25" ht="18" customHeight="1">
      <c r="B170" s="59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</row>
    <row r="171" spans="2:25" ht="18" customHeight="1">
      <c r="B171" s="59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</row>
    <row r="172" spans="2:25" ht="18" customHeight="1">
      <c r="B172" s="59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</row>
    <row r="173" spans="2:25" ht="18" customHeight="1">
      <c r="B173" s="59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</row>
    <row r="174" spans="2:25" ht="18" customHeight="1">
      <c r="B174" s="59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</row>
    <row r="175" spans="2:25" ht="18" customHeight="1">
      <c r="B175" s="59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</row>
    <row r="176" spans="2:25" ht="18" customHeight="1">
      <c r="B176" s="59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</row>
    <row r="177" spans="2:25" ht="18" customHeight="1">
      <c r="B177" s="59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</row>
    <row r="178" spans="2:25" ht="18" customHeight="1">
      <c r="B178" s="59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</row>
    <row r="179" spans="2:25" ht="18" customHeight="1">
      <c r="B179" s="59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</row>
    <row r="180" spans="2:25" ht="18" customHeight="1">
      <c r="B180" s="59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</row>
    <row r="181" spans="2:25" ht="18" customHeight="1">
      <c r="B181" s="59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</row>
    <row r="182" spans="2:25" ht="18" customHeight="1">
      <c r="B182" s="59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</row>
    <row r="183" spans="2:25" ht="18" customHeight="1">
      <c r="B183" s="59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</row>
    <row r="184" spans="2:25" ht="18" customHeight="1">
      <c r="B184" s="59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</row>
    <row r="185" spans="2:25" ht="18" customHeight="1">
      <c r="B185" s="59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</row>
    <row r="186" spans="2:25" ht="18" customHeight="1">
      <c r="B186" s="59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</row>
    <row r="187" spans="2:25" ht="18" customHeight="1">
      <c r="B187" s="59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</row>
    <row r="188" spans="2:25" ht="18" customHeight="1">
      <c r="B188" s="59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</row>
    <row r="189" spans="2:25" ht="18" customHeight="1">
      <c r="B189" s="59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</row>
    <row r="190" spans="2:25" ht="18" customHeight="1">
      <c r="B190" s="59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</row>
    <row r="191" spans="2:25" ht="18" customHeight="1">
      <c r="B191" s="59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</row>
    <row r="192" spans="2:25" ht="18" customHeight="1">
      <c r="B192" s="59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</row>
    <row r="193" spans="2:25" ht="18" customHeight="1">
      <c r="B193" s="59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</row>
    <row r="194" spans="2:25" ht="18" customHeight="1">
      <c r="B194" s="59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</row>
    <row r="195" spans="2:25" ht="18" customHeight="1">
      <c r="B195" s="59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</row>
    <row r="196" spans="2:25" ht="18" customHeight="1">
      <c r="B196" s="59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</row>
    <row r="197" spans="2:25" ht="18" customHeight="1">
      <c r="B197" s="59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</row>
    <row r="198" spans="2:25" ht="18" customHeight="1">
      <c r="B198" s="59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</row>
    <row r="199" spans="2:25" ht="18" customHeight="1">
      <c r="B199" s="59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</row>
    <row r="200" spans="2:25" ht="18" customHeight="1">
      <c r="B200" s="59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</row>
    <row r="201" spans="2:25" ht="18" customHeight="1">
      <c r="B201" s="59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</row>
    <row r="202" spans="2:25" ht="18" customHeight="1">
      <c r="B202" s="59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</row>
    <row r="203" spans="2:25" ht="18" customHeight="1">
      <c r="B203" s="59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</row>
    <row r="204" spans="2:25" ht="18" customHeight="1">
      <c r="B204" s="59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</row>
    <row r="205" spans="2:25" ht="18" customHeight="1">
      <c r="B205" s="59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</row>
    <row r="206" spans="2:25" ht="18" customHeight="1">
      <c r="B206" s="59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</row>
    <row r="207" spans="2:25" ht="18" customHeight="1">
      <c r="B207" s="59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</row>
    <row r="208" spans="2:25" ht="18" customHeight="1">
      <c r="B208" s="59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</row>
    <row r="209" spans="2:25" ht="18" customHeight="1">
      <c r="B209" s="59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</row>
    <row r="210" spans="2:25" ht="18" customHeight="1">
      <c r="B210" s="59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</row>
    <row r="211" spans="2:25" ht="18" customHeight="1">
      <c r="B211" s="59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</row>
    <row r="212" spans="2:25" ht="18" customHeight="1">
      <c r="B212" s="59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</row>
    <row r="213" spans="2:25" ht="18" customHeight="1">
      <c r="B213" s="59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</row>
    <row r="214" spans="2:25" ht="18" customHeight="1">
      <c r="B214" s="59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</row>
    <row r="215" spans="2:25" ht="18" customHeight="1">
      <c r="B215" s="59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</row>
    <row r="216" spans="2:25" ht="18" customHeight="1">
      <c r="B216" s="59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</row>
    <row r="217" spans="2:25" ht="18" customHeight="1">
      <c r="B217" s="59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</row>
    <row r="218" spans="2:25" ht="18" customHeight="1">
      <c r="B218" s="59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</row>
    <row r="219" spans="2:25" ht="18" customHeight="1">
      <c r="B219" s="59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</row>
    <row r="220" spans="2:25" ht="18" customHeight="1">
      <c r="B220" s="59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</row>
    <row r="221" spans="2:25" ht="18" customHeight="1">
      <c r="B221" s="59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</row>
    <row r="222" spans="2:25" ht="18" customHeight="1">
      <c r="B222" s="59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</row>
    <row r="223" spans="2:25" ht="18" customHeight="1">
      <c r="B223" s="59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</row>
    <row r="224" spans="2:25" ht="18" customHeight="1">
      <c r="B224" s="59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</row>
    <row r="225" spans="2:25" ht="18" customHeight="1">
      <c r="B225" s="59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</row>
    <row r="226" spans="2:25" ht="18" customHeight="1">
      <c r="B226" s="59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</row>
    <row r="227" spans="2:25" ht="18" customHeight="1">
      <c r="B227" s="59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</row>
    <row r="228" spans="2:25" ht="18" customHeight="1">
      <c r="B228" s="59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</row>
    <row r="229" spans="2:25" ht="18" customHeight="1">
      <c r="B229" s="59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</row>
    <row r="230" spans="2:25" ht="18" customHeight="1">
      <c r="B230" s="59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</row>
    <row r="231" spans="2:25" ht="18" customHeight="1">
      <c r="B231" s="59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</row>
    <row r="232" spans="2:25" ht="18" customHeight="1">
      <c r="B232" s="59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</row>
    <row r="233" spans="2:25" ht="18" customHeight="1">
      <c r="B233" s="59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</row>
    <row r="234" spans="2:25" ht="18" customHeight="1">
      <c r="B234" s="59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</row>
    <row r="235" spans="2:25" ht="18" customHeight="1">
      <c r="B235" s="59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</row>
    <row r="236" spans="2:25" ht="18" customHeight="1">
      <c r="B236" s="59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</row>
    <row r="237" spans="2:25" ht="18" customHeight="1">
      <c r="B237" s="59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</row>
    <row r="238" spans="2:25" ht="18" customHeight="1">
      <c r="B238" s="59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</row>
    <row r="239" spans="2:25" ht="18" customHeight="1">
      <c r="B239" s="59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</row>
    <row r="240" spans="2:25" ht="18" customHeight="1">
      <c r="B240" s="59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</row>
    <row r="241" spans="2:25" ht="18" customHeight="1">
      <c r="B241" s="59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</row>
    <row r="242" spans="2:25" ht="18" customHeight="1">
      <c r="B242" s="59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</row>
    <row r="243" spans="2:25" ht="18" customHeight="1">
      <c r="B243" s="59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</row>
    <row r="244" spans="2:25" ht="18" customHeight="1">
      <c r="B244" s="59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</row>
    <row r="245" spans="2:25" ht="18" customHeight="1">
      <c r="B245" s="59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</row>
    <row r="246" spans="2:25" ht="18" customHeight="1">
      <c r="B246" s="59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</row>
    <row r="247" spans="2:25" ht="18" customHeight="1">
      <c r="B247" s="59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</row>
    <row r="248" spans="2:25" ht="18" customHeight="1">
      <c r="B248" s="59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</row>
    <row r="249" spans="2:25" ht="18" customHeight="1">
      <c r="B249" s="59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</row>
    <row r="250" spans="2:25" ht="18" customHeight="1">
      <c r="B250" s="59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</row>
    <row r="251" spans="2:25" ht="18" customHeight="1">
      <c r="B251" s="59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</row>
    <row r="252" spans="2:25" ht="18" customHeight="1">
      <c r="B252" s="59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</row>
    <row r="253" spans="2:25" ht="18" customHeight="1">
      <c r="B253" s="59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</row>
    <row r="254" spans="2:25" ht="18" customHeight="1">
      <c r="B254" s="59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</row>
    <row r="255" spans="2:25" ht="18" customHeight="1">
      <c r="B255" s="59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</row>
    <row r="256" spans="2:25" ht="18" customHeight="1">
      <c r="B256" s="59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</row>
    <row r="257" spans="2:25" ht="18" customHeight="1">
      <c r="B257" s="59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</row>
    <row r="258" spans="2:25" ht="18" customHeight="1">
      <c r="B258" s="59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</row>
    <row r="259" spans="2:25" ht="18" customHeight="1">
      <c r="B259" s="59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</row>
    <row r="260" spans="2:25" ht="18" customHeight="1">
      <c r="B260" s="59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</row>
    <row r="261" spans="2:25" ht="18" customHeight="1">
      <c r="B261" s="59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</row>
    <row r="262" spans="2:25" ht="18" customHeight="1">
      <c r="B262" s="59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</row>
    <row r="263" spans="2:25" ht="18" customHeight="1">
      <c r="B263" s="59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</row>
    <row r="264" spans="2:25" ht="18" customHeight="1">
      <c r="B264" s="59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</row>
    <row r="265" spans="2:25" ht="18" customHeight="1">
      <c r="B265" s="59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</row>
    <row r="266" spans="2:25" ht="18" customHeight="1">
      <c r="B266" s="59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</row>
    <row r="267" spans="2:25" ht="18" customHeight="1">
      <c r="B267" s="59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</row>
    <row r="268" spans="2:25" ht="18" customHeight="1">
      <c r="B268" s="59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</row>
    <row r="269" spans="2:25" ht="18" customHeight="1">
      <c r="B269" s="59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</row>
    <row r="270" spans="2:25" ht="18" customHeight="1">
      <c r="B270" s="59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</row>
    <row r="271" spans="2:25" ht="18" customHeight="1">
      <c r="B271" s="59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</row>
    <row r="272" spans="2:25" ht="18" customHeight="1">
      <c r="B272" s="59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</row>
    <row r="273" spans="2:25" ht="18" customHeight="1">
      <c r="B273" s="59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</row>
    <row r="274" spans="2:25" ht="18" customHeight="1">
      <c r="B274" s="59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</row>
    <row r="275" spans="2:25" ht="18" customHeight="1">
      <c r="B275" s="59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</row>
    <row r="276" spans="2:25" ht="18" customHeight="1">
      <c r="B276" s="59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</row>
    <row r="277" spans="2:25" ht="18" customHeight="1">
      <c r="B277" s="59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</row>
    <row r="278" spans="2:25" ht="18" customHeight="1">
      <c r="B278" s="59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</row>
    <row r="279" spans="2:25" ht="18" customHeight="1">
      <c r="B279" s="59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</row>
    <row r="280" spans="2:25" ht="18" customHeight="1">
      <c r="B280" s="59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</row>
    <row r="281" spans="2:25" ht="18" customHeight="1">
      <c r="B281" s="59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</row>
    <row r="282" spans="2:25" ht="18" customHeight="1">
      <c r="B282" s="59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</row>
    <row r="283" spans="2:25" ht="18" customHeight="1">
      <c r="B283" s="59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</row>
    <row r="284" spans="2:25" ht="18" customHeight="1">
      <c r="B284" s="59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</row>
    <row r="285" spans="2:25" ht="18" customHeight="1">
      <c r="B285" s="59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</row>
    <row r="286" spans="2:25" ht="18" customHeight="1">
      <c r="B286" s="59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</row>
    <row r="287" spans="2:25" ht="18" customHeight="1">
      <c r="B287" s="59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</row>
    <row r="288" spans="2:25" ht="18" customHeight="1">
      <c r="B288" s="59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</row>
    <row r="289" spans="2:25" ht="18" customHeight="1">
      <c r="B289" s="59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</row>
    <row r="290" spans="2:25" ht="18" customHeight="1">
      <c r="B290" s="59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</row>
    <row r="291" spans="2:25" ht="18" customHeight="1">
      <c r="B291" s="59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</row>
    <row r="292" spans="2:25" ht="18" customHeight="1">
      <c r="B292" s="59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</row>
    <row r="293" spans="2:25" ht="18" customHeight="1">
      <c r="B293" s="59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</row>
    <row r="294" spans="2:25" ht="18" customHeight="1">
      <c r="B294" s="59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</row>
    <row r="295" spans="2:25" ht="18" customHeight="1">
      <c r="B295" s="59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</row>
    <row r="296" spans="2:25" ht="18" customHeight="1">
      <c r="B296" s="59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</row>
    <row r="297" spans="2:25" ht="18" customHeight="1">
      <c r="B297" s="59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</row>
    <row r="298" spans="2:25" ht="18" customHeight="1">
      <c r="B298" s="59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</row>
    <row r="299" spans="2:25" ht="18" customHeight="1">
      <c r="B299" s="59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</row>
    <row r="300" spans="2:25" ht="18" customHeight="1">
      <c r="B300" s="59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</row>
    <row r="301" spans="2:25" ht="18" customHeight="1">
      <c r="B301" s="59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</row>
    <row r="302" spans="2:25" ht="18" customHeight="1">
      <c r="B302" s="59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</row>
    <row r="303" spans="2:25" ht="18" customHeight="1">
      <c r="B303" s="59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</row>
    <row r="304" spans="2:25" ht="18" customHeight="1">
      <c r="B304" s="59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</row>
    <row r="305" spans="2:25" ht="18" customHeight="1">
      <c r="B305" s="59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</row>
    <row r="306" spans="2:25" ht="18" customHeight="1">
      <c r="B306" s="59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</row>
    <row r="307" spans="2:25" ht="18" customHeight="1">
      <c r="B307" s="59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</row>
    <row r="308" spans="2:25" ht="18" customHeight="1">
      <c r="B308" s="59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</row>
    <row r="309" spans="2:25" ht="18" customHeight="1">
      <c r="B309" s="59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</row>
    <row r="310" spans="2:25" ht="18" customHeight="1">
      <c r="B310" s="59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</row>
    <row r="311" spans="2:25" ht="18" customHeight="1">
      <c r="B311" s="59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</row>
    <row r="312" spans="2:25" ht="18" customHeight="1">
      <c r="B312" s="59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</row>
    <row r="313" spans="2:25" ht="18" customHeight="1">
      <c r="B313" s="59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</row>
    <row r="314" spans="2:25" ht="18" customHeight="1">
      <c r="B314" s="59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</row>
    <row r="315" spans="2:25" ht="18" customHeight="1">
      <c r="B315" s="59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</row>
    <row r="316" spans="2:25" ht="18" customHeight="1">
      <c r="B316" s="59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</row>
    <row r="317" spans="2:25" ht="18" customHeight="1">
      <c r="B317" s="59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</row>
    <row r="318" spans="2:25" ht="18" customHeight="1">
      <c r="B318" s="59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</row>
    <row r="319" spans="2:25" ht="18" customHeight="1">
      <c r="B319" s="59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</row>
    <row r="320" spans="2:25" ht="18" customHeight="1">
      <c r="B320" s="59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</row>
    <row r="321" spans="2:25" ht="18" customHeight="1">
      <c r="B321" s="59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</row>
    <row r="322" spans="2:25" ht="18" customHeight="1">
      <c r="B322" s="59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</row>
    <row r="323" spans="2:25" ht="18" customHeight="1">
      <c r="B323" s="59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</row>
    <row r="324" spans="2:25" ht="18" customHeight="1">
      <c r="B324" s="59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</row>
    <row r="325" spans="2:25" ht="18" customHeight="1">
      <c r="B325" s="59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</row>
    <row r="326" spans="2:25" ht="18" customHeight="1">
      <c r="B326" s="59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</row>
    <row r="327" spans="2:25" ht="18" customHeight="1">
      <c r="B327" s="59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</row>
    <row r="328" spans="2:25" ht="18" customHeight="1">
      <c r="B328" s="59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</row>
    <row r="329" spans="2:25" ht="18" customHeight="1">
      <c r="B329" s="59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</row>
    <row r="330" spans="2:25" ht="18" customHeight="1">
      <c r="B330" s="59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</row>
    <row r="331" spans="2:25" ht="18" customHeight="1">
      <c r="B331" s="59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</row>
    <row r="332" spans="2:25" ht="18" customHeight="1">
      <c r="B332" s="59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</row>
    <row r="333" spans="2:25" ht="18" customHeight="1">
      <c r="B333" s="59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</row>
    <row r="334" spans="2:25" ht="18" customHeight="1">
      <c r="B334" s="59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</row>
    <row r="335" spans="2:25" ht="18" customHeight="1">
      <c r="B335" s="59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</row>
    <row r="336" spans="2:25" ht="18" customHeight="1">
      <c r="B336" s="59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</row>
    <row r="337" spans="2:25" ht="18" customHeight="1">
      <c r="B337" s="59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</row>
    <row r="338" spans="2:25" ht="18" customHeight="1">
      <c r="B338" s="59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</row>
    <row r="339" spans="2:25" ht="18" customHeight="1">
      <c r="B339" s="59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</row>
    <row r="340" spans="2:25" ht="18" customHeight="1">
      <c r="B340" s="59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</row>
    <row r="341" spans="2:25" ht="18" customHeight="1">
      <c r="B341" s="59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</row>
    <row r="342" spans="2:25" ht="18" customHeight="1">
      <c r="B342" s="59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</row>
    <row r="343" spans="2:25" ht="18" customHeight="1">
      <c r="B343" s="59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</row>
    <row r="344" spans="2:25" ht="18" customHeight="1">
      <c r="B344" s="59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</row>
    <row r="345" spans="2:25" ht="18" customHeight="1">
      <c r="B345" s="59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</row>
    <row r="346" spans="2:25" ht="18" customHeight="1">
      <c r="B346" s="59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</row>
    <row r="347" spans="2:25" ht="18" customHeight="1">
      <c r="B347" s="59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</row>
    <row r="348" spans="2:25" ht="18" customHeight="1">
      <c r="B348" s="59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</row>
    <row r="349" spans="2:25" ht="18" customHeight="1">
      <c r="B349" s="59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</row>
    <row r="350" spans="2:25" ht="18" customHeight="1">
      <c r="B350" s="59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</row>
    <row r="351" spans="2:25" ht="18" customHeight="1">
      <c r="B351" s="59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</row>
    <row r="352" spans="2:25" ht="18" customHeight="1">
      <c r="B352" s="59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</row>
    <row r="353" spans="2:25" ht="18" customHeight="1">
      <c r="B353" s="59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</row>
    <row r="354" spans="2:25" ht="18" customHeight="1">
      <c r="B354" s="59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</row>
    <row r="355" spans="2:25" ht="18" customHeight="1">
      <c r="B355" s="59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</row>
    <row r="356" spans="2:25" ht="18" customHeight="1">
      <c r="B356" s="59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</row>
    <row r="357" spans="2:25" ht="18" customHeight="1">
      <c r="B357" s="59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</row>
    <row r="358" spans="2:25" ht="18" customHeight="1">
      <c r="B358" s="59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</row>
    <row r="359" spans="2:25" ht="18" customHeight="1">
      <c r="B359" s="59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</row>
    <row r="360" spans="2:25" ht="18" customHeight="1">
      <c r="B360" s="59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</row>
    <row r="361" spans="2:25" ht="18" customHeight="1">
      <c r="B361" s="59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</row>
    <row r="362" spans="2:25" ht="18" customHeight="1">
      <c r="B362" s="59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</row>
    <row r="363" spans="2:25" ht="18" customHeight="1">
      <c r="B363" s="59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</row>
    <row r="364" spans="2:25" ht="18" customHeight="1">
      <c r="B364" s="59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</row>
    <row r="365" spans="2:25" ht="18" customHeight="1">
      <c r="B365" s="59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</row>
    <row r="366" spans="2:25" ht="18" customHeight="1">
      <c r="B366" s="59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</row>
    <row r="367" spans="2:25" ht="18" customHeight="1">
      <c r="B367" s="59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</row>
    <row r="368" spans="2:25" ht="18" customHeight="1">
      <c r="B368" s="59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</row>
    <row r="369" spans="2:25" ht="18" customHeight="1">
      <c r="B369" s="59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</row>
    <row r="370" spans="2:25" ht="18" customHeight="1">
      <c r="B370" s="59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</row>
    <row r="371" spans="2:25" ht="18" customHeight="1">
      <c r="B371" s="59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</row>
    <row r="372" spans="2:25" ht="18" customHeight="1">
      <c r="B372" s="59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</row>
    <row r="373" spans="2:25" ht="18" customHeight="1">
      <c r="B373" s="59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</row>
    <row r="374" spans="2:25" ht="18" customHeight="1">
      <c r="B374" s="59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</row>
    <row r="375" spans="2:25" ht="18" customHeight="1">
      <c r="B375" s="59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</row>
    <row r="376" spans="2:25" ht="18" customHeight="1">
      <c r="B376" s="59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</row>
    <row r="377" spans="2:25" ht="18" customHeight="1">
      <c r="B377" s="59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</row>
    <row r="378" spans="2:25" ht="18" customHeight="1">
      <c r="B378" s="59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</row>
    <row r="379" spans="2:25" ht="18" customHeight="1">
      <c r="B379" s="59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</row>
    <row r="380" spans="2:25" ht="18" customHeight="1">
      <c r="B380" s="59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</row>
    <row r="381" spans="2:25" ht="18" customHeight="1">
      <c r="B381" s="59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</row>
    <row r="382" spans="2:25" ht="18" customHeight="1">
      <c r="B382" s="59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</row>
    <row r="383" spans="2:25" ht="18" customHeight="1">
      <c r="B383" s="59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</row>
    <row r="384" spans="2:25" ht="18" customHeight="1">
      <c r="B384" s="59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</row>
    <row r="385" spans="2:25" ht="18" customHeight="1">
      <c r="B385" s="59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</row>
    <row r="386" spans="2:25" ht="18" customHeight="1">
      <c r="B386" s="59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</row>
    <row r="387" spans="2:25" ht="18" customHeight="1">
      <c r="B387" s="59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</row>
    <row r="388" spans="2:25" ht="18" customHeight="1">
      <c r="B388" s="59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</row>
    <row r="389" spans="2:25" ht="18" customHeight="1">
      <c r="B389" s="59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</row>
    <row r="390" spans="2:25" ht="18" customHeight="1">
      <c r="B390" s="59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</row>
    <row r="391" spans="2:25" ht="18" customHeight="1">
      <c r="B391" s="59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</row>
    <row r="392" spans="2:25" ht="18" customHeight="1">
      <c r="B392" s="59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</row>
    <row r="393" spans="2:25" ht="18" customHeight="1">
      <c r="B393" s="59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</row>
    <row r="394" spans="2:25" ht="18" customHeight="1">
      <c r="B394" s="59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</row>
    <row r="395" spans="2:25" ht="18" customHeight="1">
      <c r="B395" s="59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</row>
    <row r="396" spans="2:25" ht="18" customHeight="1">
      <c r="B396" s="59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</row>
    <row r="397" spans="2:25" ht="18" customHeight="1">
      <c r="B397" s="59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</row>
    <row r="398" spans="2:25" ht="18" customHeight="1">
      <c r="B398" s="59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</row>
    <row r="399" spans="2:25" ht="18" customHeight="1">
      <c r="B399" s="59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</row>
    <row r="400" spans="2:25" ht="18" customHeight="1">
      <c r="B400" s="59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</row>
    <row r="401" spans="2:25" ht="18" customHeight="1">
      <c r="B401" s="59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</row>
    <row r="402" spans="2:25" ht="18" customHeight="1">
      <c r="B402" s="59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</row>
    <row r="403" spans="2:25" ht="18" customHeight="1">
      <c r="B403" s="59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</row>
    <row r="404" spans="2:25" ht="18" customHeight="1">
      <c r="B404" s="59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</row>
    <row r="405" spans="2:25" ht="18" customHeight="1">
      <c r="B405" s="59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</row>
    <row r="406" spans="2:25" ht="18" customHeight="1">
      <c r="B406" s="59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</row>
    <row r="407" spans="2:25" ht="18" customHeight="1">
      <c r="B407" s="59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</row>
    <row r="408" spans="2:25" ht="18" customHeight="1">
      <c r="B408" s="59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</row>
    <row r="409" spans="2:25" ht="18" customHeight="1">
      <c r="B409" s="59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</row>
    <row r="410" spans="2:25" ht="18" customHeight="1">
      <c r="B410" s="59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</row>
    <row r="411" spans="2:25" ht="18" customHeight="1">
      <c r="B411" s="59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</row>
    <row r="412" spans="2:25" ht="18" customHeight="1">
      <c r="B412" s="59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</row>
    <row r="413" spans="2:25" ht="18" customHeight="1">
      <c r="B413" s="59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</row>
    <row r="414" spans="2:25" ht="18" customHeight="1">
      <c r="B414" s="59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</row>
    <row r="415" spans="2:25" ht="18" customHeight="1">
      <c r="B415" s="59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</row>
    <row r="416" spans="2:25" ht="18" customHeight="1">
      <c r="B416" s="59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</row>
    <row r="417" spans="2:25" ht="18" customHeight="1">
      <c r="B417" s="59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</row>
    <row r="418" spans="2:25" ht="18" customHeight="1">
      <c r="B418" s="59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</row>
    <row r="419" spans="2:25" ht="18" customHeight="1">
      <c r="B419" s="59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</row>
    <row r="420" spans="2:25" ht="18" customHeight="1">
      <c r="B420" s="59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</row>
    <row r="421" spans="2:25" ht="18" customHeight="1">
      <c r="B421" s="59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</row>
    <row r="422" spans="2:25" ht="18" customHeight="1">
      <c r="B422" s="59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</row>
    <row r="423" spans="2:25" ht="18" customHeight="1">
      <c r="B423" s="59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</row>
    <row r="424" spans="2:25" ht="18" customHeight="1">
      <c r="B424" s="59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</row>
    <row r="425" spans="2:25" ht="18" customHeight="1">
      <c r="B425" s="59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</row>
    <row r="426" spans="2:25" ht="18" customHeight="1">
      <c r="B426" s="59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</row>
    <row r="427" spans="2:25" ht="18" customHeight="1">
      <c r="B427" s="59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</row>
    <row r="428" spans="2:25" ht="18" customHeight="1">
      <c r="B428" s="59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</row>
    <row r="429" spans="2:25" ht="18" customHeight="1">
      <c r="B429" s="59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</row>
    <row r="430" spans="2:25" ht="18" customHeight="1">
      <c r="B430" s="59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</row>
    <row r="431" spans="2:25" ht="18" customHeight="1">
      <c r="B431" s="59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</row>
    <row r="432" spans="2:25" ht="18" customHeight="1">
      <c r="B432" s="59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</row>
    <row r="433" spans="2:25" ht="18" customHeight="1">
      <c r="B433" s="59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</row>
    <row r="434" spans="2:25" ht="18" customHeight="1">
      <c r="B434" s="59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</row>
    <row r="435" spans="2:25" ht="18" customHeight="1">
      <c r="B435" s="59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</row>
    <row r="436" spans="2:25" ht="18" customHeight="1">
      <c r="B436" s="59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</row>
    <row r="437" spans="2:25" ht="18" customHeight="1">
      <c r="B437" s="59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</row>
    <row r="438" spans="2:25" ht="18" customHeight="1">
      <c r="B438" s="59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</row>
    <row r="439" spans="2:25" ht="18" customHeight="1">
      <c r="B439" s="59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</row>
    <row r="440" spans="2:25" ht="18" customHeight="1">
      <c r="B440" s="59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</row>
    <row r="441" spans="2:25" ht="18" customHeight="1">
      <c r="B441" s="59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</row>
    <row r="442" spans="2:25" ht="18" customHeight="1">
      <c r="B442" s="59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</row>
    <row r="443" spans="2:25" ht="18" customHeight="1">
      <c r="B443" s="59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</row>
    <row r="444" spans="2:25" ht="18" customHeight="1">
      <c r="B444" s="59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</row>
    <row r="445" spans="2:25" ht="18" customHeight="1">
      <c r="B445" s="59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</row>
    <row r="446" spans="2:25" ht="18" customHeight="1">
      <c r="B446" s="59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</row>
    <row r="447" spans="2:25" ht="18" customHeight="1">
      <c r="B447" s="59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</row>
    <row r="448" spans="2:25" ht="18" customHeight="1">
      <c r="B448" s="59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</row>
    <row r="449" spans="2:25" ht="18" customHeight="1">
      <c r="B449" s="59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</row>
    <row r="450" spans="2:25" ht="18" customHeight="1">
      <c r="B450" s="59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</row>
    <row r="451" spans="2:25" ht="18" customHeight="1">
      <c r="B451" s="59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</row>
    <row r="452" spans="2:25" ht="18" customHeight="1">
      <c r="B452" s="59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</row>
    <row r="453" spans="2:25" ht="18" customHeight="1">
      <c r="B453" s="59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</row>
    <row r="454" spans="2:25" ht="18" customHeight="1">
      <c r="B454" s="59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</row>
    <row r="455" spans="2:25" ht="18" customHeight="1">
      <c r="B455" s="59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</row>
    <row r="456" spans="2:25" ht="18" customHeight="1">
      <c r="B456" s="59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</row>
    <row r="457" spans="2:25" ht="18" customHeight="1">
      <c r="B457" s="59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</row>
    <row r="458" spans="2:25" ht="18" customHeight="1">
      <c r="B458" s="59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</row>
    <row r="459" spans="2:25" ht="18" customHeight="1">
      <c r="B459" s="59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</row>
    <row r="460" spans="2:25" ht="18" customHeight="1">
      <c r="B460" s="59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</row>
    <row r="461" spans="2:25" ht="18" customHeight="1">
      <c r="B461" s="59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</row>
    <row r="462" spans="2:25" ht="18" customHeight="1">
      <c r="B462" s="59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</row>
    <row r="463" spans="2:25" ht="18" customHeight="1">
      <c r="B463" s="59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</row>
    <row r="464" spans="2:25" ht="18" customHeight="1">
      <c r="B464" s="59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</row>
    <row r="465" spans="2:25" ht="18" customHeight="1">
      <c r="B465" s="59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</row>
    <row r="466" spans="2:25" ht="18" customHeight="1">
      <c r="B466" s="59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</row>
    <row r="467" spans="2:25" ht="18" customHeight="1">
      <c r="B467" s="59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</row>
    <row r="468" spans="2:25" ht="18" customHeight="1">
      <c r="B468" s="59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</row>
    <row r="469" spans="2:25" ht="18" customHeight="1">
      <c r="B469" s="59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</row>
    <row r="470" spans="2:25" ht="18" customHeight="1">
      <c r="B470" s="59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</row>
    <row r="471" spans="2:25" ht="18" customHeight="1">
      <c r="B471" s="59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</row>
    <row r="472" spans="2:25" ht="18" customHeight="1">
      <c r="B472" s="59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</row>
    <row r="473" spans="2:25" ht="18" customHeight="1">
      <c r="B473" s="59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</row>
    <row r="474" spans="2:25" ht="18" customHeight="1">
      <c r="B474" s="59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</row>
    <row r="475" spans="2:25" ht="18" customHeight="1">
      <c r="B475" s="59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</row>
    <row r="476" spans="2:25" ht="18" customHeight="1">
      <c r="B476" s="59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</row>
    <row r="477" spans="2:25" ht="18" customHeight="1">
      <c r="B477" s="59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</row>
    <row r="478" spans="2:25" ht="18" customHeight="1">
      <c r="B478" s="59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</row>
    <row r="479" spans="2:25" ht="18" customHeight="1">
      <c r="B479" s="59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</row>
    <row r="480" spans="2:25" ht="18" customHeight="1">
      <c r="B480" s="59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</row>
    <row r="481" spans="2:25" ht="18" customHeight="1">
      <c r="B481" s="59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</row>
    <row r="482" spans="2:25" ht="18" customHeight="1">
      <c r="B482" s="59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</row>
    <row r="483" spans="2:25" ht="18" customHeight="1">
      <c r="B483" s="59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</row>
    <row r="484" spans="2:25" ht="18" customHeight="1">
      <c r="B484" s="59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</row>
    <row r="485" spans="2:25" ht="18" customHeight="1">
      <c r="B485" s="59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</row>
    <row r="486" spans="2:25" ht="18" customHeight="1">
      <c r="B486" s="59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</row>
    <row r="487" spans="2:25" ht="18" customHeight="1">
      <c r="B487" s="59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</row>
    <row r="488" spans="2:25" ht="18" customHeight="1">
      <c r="B488" s="59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</row>
    <row r="489" spans="2:25" ht="18" customHeight="1">
      <c r="B489" s="59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</row>
    <row r="490" spans="2:25" ht="18" customHeight="1">
      <c r="B490" s="59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</row>
    <row r="491" spans="2:25" ht="18" customHeight="1">
      <c r="B491" s="59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</row>
    <row r="492" spans="2:25" ht="18" customHeight="1">
      <c r="B492" s="59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</row>
    <row r="493" spans="2:25" ht="18" customHeight="1">
      <c r="B493" s="59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</row>
    <row r="494" spans="2:25" ht="18" customHeight="1">
      <c r="B494" s="59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</row>
    <row r="495" spans="2:25" ht="18" customHeight="1">
      <c r="B495" s="59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</row>
    <row r="496" spans="2:25" ht="18" customHeight="1">
      <c r="B496" s="59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</row>
    <row r="497" spans="2:25" ht="18" customHeight="1">
      <c r="B497" s="59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</row>
    <row r="498" spans="2:25" ht="18" customHeight="1">
      <c r="B498" s="59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</row>
    <row r="499" spans="2:25" ht="18" customHeight="1">
      <c r="B499" s="59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</row>
    <row r="500" spans="2:25" ht="18" customHeight="1">
      <c r="B500" s="59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</row>
    <row r="501" spans="2:25" ht="18" customHeight="1">
      <c r="B501" s="59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</row>
    <row r="502" spans="2:25" ht="18" customHeight="1">
      <c r="B502" s="59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</row>
    <row r="503" spans="2:25" ht="18" customHeight="1">
      <c r="B503" s="59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</row>
    <row r="504" spans="2:25" ht="18" customHeight="1">
      <c r="B504" s="59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</row>
    <row r="505" spans="2:25" ht="18" customHeight="1">
      <c r="B505" s="59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</row>
    <row r="506" spans="2:25" ht="18" customHeight="1">
      <c r="B506" s="59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</row>
    <row r="507" spans="2:25" ht="18" customHeight="1">
      <c r="B507" s="59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</row>
    <row r="508" spans="2:25" ht="18" customHeight="1">
      <c r="B508" s="59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</row>
    <row r="509" spans="2:25" ht="18" customHeight="1">
      <c r="B509" s="59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</row>
    <row r="510" spans="2:25" ht="18" customHeight="1">
      <c r="B510" s="59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</row>
    <row r="511" spans="2:25" ht="18" customHeight="1">
      <c r="B511" s="59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</row>
    <row r="512" spans="2:25" ht="18" customHeight="1">
      <c r="B512" s="59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</row>
    <row r="513" spans="2:25" ht="18" customHeight="1">
      <c r="B513" s="59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</row>
    <row r="514" spans="2:25" ht="18" customHeight="1">
      <c r="B514" s="59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</row>
    <row r="515" spans="2:25" ht="18" customHeight="1">
      <c r="B515" s="59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</row>
    <row r="516" spans="2:25" ht="18" customHeight="1">
      <c r="B516" s="59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</row>
    <row r="517" spans="2:25" ht="18" customHeight="1">
      <c r="B517" s="59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</row>
    <row r="518" spans="2:25" ht="18" customHeight="1">
      <c r="B518" s="59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</row>
    <row r="519" spans="2:25" ht="18" customHeight="1">
      <c r="B519" s="59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</row>
    <row r="520" spans="2:25" ht="18" customHeight="1">
      <c r="B520" s="59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</row>
    <row r="521" spans="2:25" ht="18" customHeight="1">
      <c r="B521" s="59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</row>
    <row r="522" spans="2:25" ht="18" customHeight="1">
      <c r="B522" s="59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</row>
    <row r="523" spans="2:25" ht="18" customHeight="1">
      <c r="B523" s="59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</row>
    <row r="524" spans="2:25" ht="18" customHeight="1">
      <c r="B524" s="59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</row>
    <row r="525" spans="2:25" ht="18" customHeight="1">
      <c r="B525" s="59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</row>
    <row r="526" spans="2:25" ht="18" customHeight="1">
      <c r="B526" s="59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</row>
    <row r="527" spans="2:25" ht="18" customHeight="1">
      <c r="B527" s="59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</row>
    <row r="528" spans="2:25" ht="18" customHeight="1">
      <c r="B528" s="59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</row>
    <row r="529" spans="2:25" ht="18" customHeight="1">
      <c r="B529" s="59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</row>
    <row r="530" spans="2:25" ht="18" customHeight="1">
      <c r="B530" s="59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</row>
    <row r="531" spans="2:25" ht="18" customHeight="1">
      <c r="B531" s="59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</row>
    <row r="532" spans="2:25" ht="18" customHeight="1">
      <c r="B532" s="59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</row>
    <row r="533" spans="2:25" ht="18" customHeight="1">
      <c r="B533" s="59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</row>
    <row r="534" spans="2:25" ht="18" customHeight="1">
      <c r="B534" s="59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</row>
    <row r="535" spans="2:25" ht="18" customHeight="1">
      <c r="B535" s="59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</row>
    <row r="536" spans="2:25" ht="18" customHeight="1">
      <c r="B536" s="59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</row>
    <row r="537" spans="2:25" ht="18" customHeight="1">
      <c r="B537" s="59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</row>
    <row r="538" spans="2:25" ht="18" customHeight="1">
      <c r="B538" s="59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</row>
    <row r="539" spans="2:25" ht="18" customHeight="1">
      <c r="B539" s="59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</row>
    <row r="540" spans="2:25" ht="18" customHeight="1">
      <c r="B540" s="59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</row>
    <row r="541" spans="2:25" ht="18" customHeight="1">
      <c r="B541" s="59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</row>
    <row r="542" spans="2:25" ht="18" customHeight="1">
      <c r="B542" s="59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</row>
    <row r="543" spans="2:25" ht="18" customHeight="1">
      <c r="B543" s="59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</row>
    <row r="544" spans="2:25" ht="18" customHeight="1">
      <c r="B544" s="59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</row>
    <row r="545" spans="2:25" ht="18" customHeight="1">
      <c r="B545" s="59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</row>
    <row r="546" spans="2:25" ht="18" customHeight="1">
      <c r="B546" s="59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</row>
    <row r="547" spans="2:25" ht="18" customHeight="1">
      <c r="B547" s="59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</row>
    <row r="548" spans="2:25" ht="18" customHeight="1">
      <c r="B548" s="59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</row>
    <row r="549" spans="2:25" ht="18" customHeight="1">
      <c r="B549" s="59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</row>
    <row r="550" spans="2:25" ht="18" customHeight="1">
      <c r="B550" s="59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</row>
    <row r="551" spans="2:25" ht="18" customHeight="1">
      <c r="B551" s="59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</row>
    <row r="552" spans="2:25" ht="18" customHeight="1">
      <c r="B552" s="59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</row>
    <row r="553" spans="2:25" ht="18" customHeight="1">
      <c r="B553" s="59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</row>
    <row r="554" spans="2:25" ht="18" customHeight="1">
      <c r="B554" s="59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</row>
    <row r="555" spans="2:25" ht="18" customHeight="1">
      <c r="B555" s="59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</row>
    <row r="556" spans="2:25" ht="18" customHeight="1">
      <c r="B556" s="59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</row>
    <row r="557" spans="2:25" ht="18" customHeight="1">
      <c r="B557" s="59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</row>
    <row r="558" spans="2:25" ht="18" customHeight="1">
      <c r="B558" s="59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</row>
    <row r="559" spans="2:25" ht="18" customHeight="1">
      <c r="B559" s="59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</row>
    <row r="560" spans="2:25" ht="18" customHeight="1">
      <c r="B560" s="59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</row>
    <row r="561" spans="2:25" ht="18" customHeight="1">
      <c r="B561" s="59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</row>
    <row r="562" spans="2:25" ht="18" customHeight="1">
      <c r="B562" s="59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</row>
    <row r="563" spans="2:25" ht="18" customHeight="1">
      <c r="B563" s="59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</row>
    <row r="564" spans="2:25" ht="18" customHeight="1">
      <c r="B564" s="59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</row>
    <row r="565" spans="2:25" ht="18" customHeight="1">
      <c r="B565" s="59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</row>
    <row r="566" spans="2:25" ht="18" customHeight="1">
      <c r="B566" s="59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</row>
    <row r="567" spans="2:25" ht="18" customHeight="1">
      <c r="B567" s="59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</row>
    <row r="568" spans="2:25" ht="18" customHeight="1">
      <c r="B568" s="59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</row>
    <row r="569" spans="2:25" ht="18" customHeight="1">
      <c r="B569" s="59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</row>
    <row r="570" spans="2:25" ht="18" customHeight="1">
      <c r="B570" s="59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</row>
    <row r="571" spans="2:25" ht="18" customHeight="1">
      <c r="B571" s="59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</row>
    <row r="572" spans="2:25" ht="18" customHeight="1">
      <c r="B572" s="59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</row>
    <row r="573" spans="2:25" ht="18" customHeight="1">
      <c r="B573" s="59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</row>
    <row r="574" spans="2:25" ht="18" customHeight="1">
      <c r="B574" s="59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</row>
    <row r="575" spans="2:25" ht="18" customHeight="1">
      <c r="B575" s="59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</row>
    <row r="576" spans="2:25" ht="18" customHeight="1">
      <c r="B576" s="59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</row>
    <row r="577" spans="2:25" ht="18" customHeight="1">
      <c r="B577" s="59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</row>
    <row r="578" spans="2:25" ht="18" customHeight="1">
      <c r="B578" s="59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</row>
    <row r="579" spans="2:25" ht="18" customHeight="1">
      <c r="B579" s="59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</row>
    <row r="580" spans="2:25" ht="18" customHeight="1">
      <c r="B580" s="59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</row>
    <row r="581" spans="2:25" ht="18" customHeight="1">
      <c r="B581" s="59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</row>
    <row r="582" spans="2:25" ht="18" customHeight="1">
      <c r="B582" s="59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</row>
    <row r="583" spans="2:25" ht="18" customHeight="1">
      <c r="B583" s="59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</row>
    <row r="584" spans="2:25" ht="18" customHeight="1">
      <c r="B584" s="59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</row>
    <row r="585" spans="2:25" ht="18" customHeight="1">
      <c r="B585" s="59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</row>
    <row r="586" spans="2:25" ht="18" customHeight="1">
      <c r="B586" s="59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</row>
    <row r="587" spans="2:25" ht="18" customHeight="1">
      <c r="B587" s="59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</row>
    <row r="588" spans="2:25" ht="18" customHeight="1">
      <c r="B588" s="59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</row>
    <row r="589" spans="2:25" ht="18" customHeight="1">
      <c r="B589" s="59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</row>
    <row r="590" spans="2:25" ht="18" customHeight="1">
      <c r="B590" s="59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</row>
    <row r="591" spans="2:25" ht="18" customHeight="1">
      <c r="B591" s="59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</row>
    <row r="592" spans="2:25" ht="18" customHeight="1">
      <c r="B592" s="59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</row>
    <row r="593" spans="2:25" ht="18" customHeight="1">
      <c r="B593" s="59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</row>
    <row r="594" spans="2:25" ht="18" customHeight="1">
      <c r="B594" s="59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</row>
    <row r="595" spans="2:25" ht="18" customHeight="1">
      <c r="B595" s="59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</row>
    <row r="596" spans="2:25" ht="18" customHeight="1">
      <c r="B596" s="59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</row>
    <row r="597" spans="2:25" ht="18" customHeight="1">
      <c r="B597" s="59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</row>
    <row r="598" spans="2:25" ht="18" customHeight="1">
      <c r="B598" s="59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</row>
    <row r="599" spans="2:25" ht="18" customHeight="1">
      <c r="B599" s="59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</row>
    <row r="600" spans="2:25" ht="18" customHeight="1">
      <c r="B600" s="59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</row>
    <row r="601" spans="2:25" ht="18" customHeight="1">
      <c r="B601" s="59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</row>
    <row r="602" spans="2:25" ht="18" customHeight="1">
      <c r="B602" s="59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</row>
    <row r="603" spans="2:25" ht="18" customHeight="1">
      <c r="B603" s="59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</row>
    <row r="604" spans="2:25" ht="18" customHeight="1">
      <c r="B604" s="59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</row>
    <row r="605" spans="2:25" ht="18" customHeight="1">
      <c r="B605" s="59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</row>
    <row r="606" spans="2:25" ht="18" customHeight="1">
      <c r="B606" s="59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</row>
    <row r="607" spans="2:25" ht="18" customHeight="1">
      <c r="B607" s="59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</row>
    <row r="608" spans="2:25" ht="18" customHeight="1">
      <c r="B608" s="59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</row>
    <row r="609" spans="2:25" ht="18" customHeight="1">
      <c r="B609" s="59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</row>
    <row r="610" spans="2:25" ht="18" customHeight="1">
      <c r="B610" s="59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</row>
    <row r="611" spans="2:25" ht="18" customHeight="1">
      <c r="B611" s="59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</row>
    <row r="612" spans="2:25" ht="18" customHeight="1">
      <c r="B612" s="59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</row>
    <row r="613" spans="2:25" ht="18" customHeight="1">
      <c r="B613" s="59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</row>
    <row r="614" spans="2:25" ht="18" customHeight="1">
      <c r="B614" s="59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</row>
    <row r="615" spans="2:25" ht="18" customHeight="1">
      <c r="B615" s="59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</row>
    <row r="616" spans="2:25" ht="18" customHeight="1">
      <c r="B616" s="59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</row>
    <row r="617" spans="2:25" ht="18" customHeight="1">
      <c r="B617" s="59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</row>
    <row r="618" spans="2:25" ht="18" customHeight="1">
      <c r="B618" s="59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</row>
    <row r="619" spans="2:25" ht="18" customHeight="1">
      <c r="B619" s="59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</row>
    <row r="620" spans="2:25" ht="18" customHeight="1">
      <c r="B620" s="59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</row>
    <row r="621" spans="2:25" ht="18" customHeight="1">
      <c r="B621" s="59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</row>
    <row r="622" spans="2:25" ht="18" customHeight="1">
      <c r="B622" s="59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</row>
    <row r="623" spans="2:25" ht="18" customHeight="1">
      <c r="B623" s="59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</row>
    <row r="624" spans="2:25" ht="18" customHeight="1">
      <c r="B624" s="59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</row>
    <row r="625" spans="2:25" ht="18" customHeight="1">
      <c r="B625" s="59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</row>
    <row r="626" spans="2:25" ht="18" customHeight="1">
      <c r="B626" s="59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</row>
    <row r="627" spans="2:25" ht="18" customHeight="1">
      <c r="B627" s="59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</row>
    <row r="628" spans="2:25" ht="18" customHeight="1">
      <c r="B628" s="59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</row>
    <row r="629" spans="2:25" ht="18" customHeight="1">
      <c r="B629" s="59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</row>
    <row r="630" spans="2:25" ht="18" customHeight="1">
      <c r="B630" s="59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</row>
    <row r="631" spans="2:25" ht="18" customHeight="1">
      <c r="B631" s="59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</row>
    <row r="632" spans="2:25" ht="18" customHeight="1">
      <c r="B632" s="59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</row>
    <row r="633" spans="2:25" ht="18" customHeight="1">
      <c r="B633" s="59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</row>
    <row r="634" spans="2:25" ht="18" customHeight="1">
      <c r="B634" s="59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</row>
    <row r="635" spans="2:25" ht="18" customHeight="1">
      <c r="B635" s="59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</row>
    <row r="636" spans="2:25" ht="18" customHeight="1">
      <c r="B636" s="59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</row>
    <row r="637" spans="2:25" ht="18" customHeight="1">
      <c r="B637" s="59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</row>
    <row r="638" spans="2:25" ht="18" customHeight="1">
      <c r="B638" s="59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</row>
    <row r="639" spans="2:25" ht="18" customHeight="1">
      <c r="B639" s="59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</row>
    <row r="640" spans="2:25" ht="18" customHeight="1">
      <c r="B640" s="59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</row>
    <row r="641" spans="2:25" ht="18" customHeight="1">
      <c r="B641" s="59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</row>
    <row r="642" spans="2:25" ht="18" customHeight="1">
      <c r="B642" s="59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</row>
    <row r="643" spans="2:25" ht="18" customHeight="1">
      <c r="B643" s="59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</row>
    <row r="644" spans="2:25" ht="18" customHeight="1">
      <c r="B644" s="59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</row>
    <row r="645" spans="2:25" ht="18" customHeight="1">
      <c r="B645" s="59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</row>
    <row r="646" spans="2:25" ht="18" customHeight="1">
      <c r="B646" s="59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</row>
    <row r="647" spans="2:25" ht="18" customHeight="1">
      <c r="B647" s="59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</row>
    <row r="648" spans="2:25" ht="18" customHeight="1">
      <c r="B648" s="59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</row>
    <row r="649" spans="2:25" ht="18" customHeight="1">
      <c r="B649" s="59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</row>
    <row r="650" spans="2:25" ht="18" customHeight="1">
      <c r="B650" s="59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</row>
    <row r="651" spans="2:25" ht="18" customHeight="1">
      <c r="B651" s="59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</row>
    <row r="652" spans="2:25" ht="18" customHeight="1">
      <c r="B652" s="59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</row>
    <row r="653" spans="2:25" ht="18" customHeight="1">
      <c r="B653" s="59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</row>
    <row r="654" spans="2:25" ht="18" customHeight="1">
      <c r="B654" s="59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</row>
    <row r="655" spans="2:25" ht="18" customHeight="1">
      <c r="B655" s="59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</row>
    <row r="656" spans="2:25" ht="18" customHeight="1">
      <c r="B656" s="59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</row>
    <row r="657" spans="2:25" ht="18" customHeight="1">
      <c r="B657" s="59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</row>
    <row r="658" spans="2:25" ht="18" customHeight="1">
      <c r="B658" s="59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</row>
    <row r="659" spans="2:25" ht="18" customHeight="1">
      <c r="B659" s="59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</row>
  </sheetData>
  <sheetProtection/>
  <mergeCells count="5">
    <mergeCell ref="B5:B7"/>
    <mergeCell ref="C5:C7"/>
    <mergeCell ref="D5:N5"/>
    <mergeCell ref="O5:Y5"/>
    <mergeCell ref="D6:F6"/>
  </mergeCells>
  <printOptions/>
  <pageMargins left="0.7874015748031497" right="0.3937007874015748" top="0.7874015748031497" bottom="0.7874015748031497" header="0.5118110236220472" footer="0.5118110236220472"/>
  <pageSetup fitToHeight="0" fitToWidth="0" horizontalDpi="600" verticalDpi="600" orientation="landscape" pageOrder="overThenDown" paperSize="9" scale="84" r:id="rId1"/>
  <colBreaks count="1" manualBreakCount="1">
    <brk id="14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 </cp:lastModifiedBy>
  <cp:lastPrinted>2015-03-12T07:15:35Z</cp:lastPrinted>
  <dcterms:created xsi:type="dcterms:W3CDTF">2003-01-21T06:30:40Z</dcterms:created>
  <dcterms:modified xsi:type="dcterms:W3CDTF">2015-03-12T07:15:40Z</dcterms:modified>
  <cp:category/>
  <cp:version/>
  <cp:contentType/>
  <cp:contentStatus/>
</cp:coreProperties>
</file>