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55" activeTab="0"/>
  </bookViews>
  <sheets>
    <sheet name="第3-2表" sheetId="1" r:id="rId1"/>
    <sheet name="第3-3表" sheetId="2" r:id="rId2"/>
    <sheet name="第3-4表" sheetId="3" r:id="rId3"/>
    <sheet name="第3-4表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'第3-2表'!$A$1:$AD$29</definedName>
    <definedName name="_xlnm.Print_Area" localSheetId="1">'第3-3表'!$A$1:$AT$29</definedName>
    <definedName name="_xlnm.Print_Area" localSheetId="2">'第3-4表'!$A$1:$Y$27</definedName>
    <definedName name="_xlnm.Print_Area" localSheetId="4">'第3-5表'!$A$1:$AL$31</definedName>
    <definedName name="_xlnm.Print_Area" localSheetId="5">'第3-6表'!$A$1:$BH$31</definedName>
    <definedName name="_xlnm.Print_Area" localSheetId="6">'第3-7表'!$A$1:$M$27</definedName>
    <definedName name="_xlnm.Print_Area" localSheetId="7">'第3-8表'!$A$1:$BS$28</definedName>
    <definedName name="_xlnm.Print_Area" localSheetId="8">'第3-9表'!$A$1:$X$27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<sst xmlns="http://schemas.openxmlformats.org/spreadsheetml/2006/main" count="1129" uniqueCount="737">
  <si>
    <t>　</t>
  </si>
  <si>
    <t>１．　　　施　　　　　　　　　　　　　設</t>
  </si>
  <si>
    <t>３．職員数（人）</t>
  </si>
  <si>
    <t>　(1)病院区分</t>
  </si>
  <si>
    <t>(3)</t>
  </si>
  <si>
    <t>(7)</t>
  </si>
  <si>
    <t>(1)</t>
  </si>
  <si>
    <t>(2)</t>
  </si>
  <si>
    <t>一般</t>
  </si>
  <si>
    <t>結核</t>
  </si>
  <si>
    <t>精神</t>
  </si>
  <si>
    <t>ア一般</t>
  </si>
  <si>
    <t>計</t>
  </si>
  <si>
    <t>立地</t>
  </si>
  <si>
    <t>ウ</t>
  </si>
  <si>
    <t>ア</t>
  </si>
  <si>
    <t>損益</t>
  </si>
  <si>
    <t>資本</t>
  </si>
  <si>
    <t>病院</t>
  </si>
  <si>
    <t>条件</t>
  </si>
  <si>
    <t>診療所数</t>
  </si>
  <si>
    <t>定数</t>
  </si>
  <si>
    <t>在籍人員</t>
  </si>
  <si>
    <t>病床数</t>
  </si>
  <si>
    <t>勘定</t>
  </si>
  <si>
    <t>下関市</t>
  </si>
  <si>
    <t>○</t>
  </si>
  <si>
    <t>萩市</t>
  </si>
  <si>
    <t>光市</t>
  </si>
  <si>
    <t>美祢市</t>
  </si>
  <si>
    <t>(3)大 島 病 院</t>
  </si>
  <si>
    <t>（５）病院事業</t>
  </si>
  <si>
    <t>２．　業　　　務</t>
  </si>
  <si>
    <t>(2) 病  床  数</t>
  </si>
  <si>
    <t>(6)救急病院</t>
  </si>
  <si>
    <t>イ　高　看</t>
  </si>
  <si>
    <t>ウ　準　看</t>
  </si>
  <si>
    <t xml:space="preserve">   　 の告示  </t>
  </si>
  <si>
    <t>看護配置</t>
  </si>
  <si>
    <t>団体名</t>
  </si>
  <si>
    <t>症病床</t>
  </si>
  <si>
    <r>
      <t>構造(m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</si>
  <si>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木造(m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</si>
  <si>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t>有　無</t>
  </si>
  <si>
    <t>　第３－２表　施設及び業務概況</t>
  </si>
  <si>
    <t>周南市</t>
  </si>
  <si>
    <t>イ療養</t>
  </si>
  <si>
    <t>ウ結核</t>
  </si>
  <si>
    <t>エ精神</t>
  </si>
  <si>
    <t>オ感染</t>
  </si>
  <si>
    <t>病床</t>
  </si>
  <si>
    <t>入院</t>
  </si>
  <si>
    <t>外来</t>
  </si>
  <si>
    <t>診療日数</t>
  </si>
  <si>
    <t>年延患者数</t>
  </si>
  <si>
    <t>(8)診療日数（日）患者数（人）</t>
  </si>
  <si>
    <t>(4)病院施設延面積</t>
  </si>
  <si>
    <t>(5)その他の施設</t>
  </si>
  <si>
    <t>(1)中央病院</t>
  </si>
  <si>
    <t>(2)豊浦病院</t>
  </si>
  <si>
    <t>(3)豊田中央病院</t>
  </si>
  <si>
    <t>(1)光総合病院</t>
  </si>
  <si>
    <t>(2)大和総合病院</t>
  </si>
  <si>
    <t>山陽小野田市</t>
  </si>
  <si>
    <t>有</t>
  </si>
  <si>
    <t>周防大島町</t>
  </si>
  <si>
    <t>(1)東 和 病 院</t>
  </si>
  <si>
    <t xml:space="preserve">(2)橘 病 院 </t>
  </si>
  <si>
    <t>岩国市</t>
  </si>
  <si>
    <t>(1)錦中央病院</t>
  </si>
  <si>
    <t>(2)美和病院</t>
  </si>
  <si>
    <t>10:1</t>
  </si>
  <si>
    <t>10:1</t>
  </si>
  <si>
    <t>15:1</t>
  </si>
  <si>
    <t>(2)美東病院</t>
  </si>
  <si>
    <t>(1)市立病院</t>
  </si>
  <si>
    <t>7:1</t>
  </si>
  <si>
    <r>
      <t>鉄筋コンクリ
ート造　(m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>)</t>
    </r>
  </si>
  <si>
    <t>イ 耐火</t>
  </si>
  <si>
    <r>
      <t xml:space="preserve">ア </t>
    </r>
    <r>
      <rPr>
        <sz val="9"/>
        <rFont val="ＭＳ ゴシック"/>
        <family val="3"/>
      </rPr>
      <t>鉄骨鉄筋
　 　又は</t>
    </r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</si>
  <si>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</si>
  <si>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</si>
  <si>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</si>
  <si>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</si>
  <si>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</si>
  <si>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</si>
  <si>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</si>
  <si>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</si>
  <si>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</si>
  <si>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</si>
  <si>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</si>
  <si>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</si>
  <si>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</si>
  <si>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</si>
  <si>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</si>
  <si>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</si>
  <si>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09-01-24</t>
  </si>
  <si>
    <t>09-01-26</t>
  </si>
  <si>
    <t>09-01-29</t>
  </si>
  <si>
    <t>09-01-30</t>
  </si>
  <si>
    <t>09-01-31</t>
  </si>
  <si>
    <t>09-01-32</t>
  </si>
  <si>
    <t>09-01-35</t>
  </si>
  <si>
    <t>09-01-36</t>
  </si>
  <si>
    <t>09-01-34</t>
  </si>
  <si>
    <t>15:1</t>
  </si>
  <si>
    <t>（５）病院事業</t>
  </si>
  <si>
    <t>総収益</t>
  </si>
  <si>
    <t>総費用</t>
  </si>
  <si>
    <t>他会計繰入金対経常収益
比率</t>
  </si>
  <si>
    <t>（Ａ）</t>
  </si>
  <si>
    <t>医業収益</t>
  </si>
  <si>
    <t>医業外収益</t>
  </si>
  <si>
    <t>（Ｄ）</t>
  </si>
  <si>
    <t>医業費用</t>
  </si>
  <si>
    <t>医業外費用</t>
  </si>
  <si>
    <t>経常利益</t>
  </si>
  <si>
    <t>経常損失</t>
  </si>
  <si>
    <t>特別利益</t>
  </si>
  <si>
    <t>特別損失</t>
  </si>
  <si>
    <t>純利益</t>
  </si>
  <si>
    <t>純損失</t>
  </si>
  <si>
    <t>団体名</t>
  </si>
  <si>
    <t>（△）</t>
  </si>
  <si>
    <t>他会計</t>
  </si>
  <si>
    <t>固定資産</t>
  </si>
  <si>
    <t>職員</t>
  </si>
  <si>
    <t>(B)+(C)+(G)</t>
  </si>
  <si>
    <t>（Ｂ）</t>
  </si>
  <si>
    <t>入院収益</t>
  </si>
  <si>
    <t>外来収益</t>
  </si>
  <si>
    <t>その他　　　　医業収益</t>
  </si>
  <si>
    <t>（Ｃ）</t>
  </si>
  <si>
    <t>受取利息及び　配当金</t>
  </si>
  <si>
    <t>県補助金</t>
  </si>
  <si>
    <t>その他の医業外収益</t>
  </si>
  <si>
    <t>(E)+(F)+(H)</t>
  </si>
  <si>
    <t>（Ｅ）</t>
  </si>
  <si>
    <t>材料費</t>
  </si>
  <si>
    <t>（Ｆ）</t>
  </si>
  <si>
    <t>支払利息</t>
  </si>
  <si>
    <t>｛[(B)+(C)]-[(E)+(F)]}</t>
  </si>
  <si>
    <t>（Ｇ）</t>
  </si>
  <si>
    <t>繰入金</t>
  </si>
  <si>
    <t>売却益</t>
  </si>
  <si>
    <t>その他</t>
  </si>
  <si>
    <t>（Ｈ）</t>
  </si>
  <si>
    <t>給与費</t>
  </si>
  <si>
    <t>(A)-(D)</t>
  </si>
  <si>
    <t>岩国市</t>
  </si>
  <si>
    <t xml:space="preserve">(1)東和病院  </t>
  </si>
  <si>
    <t xml:space="preserve">(2)橘病院 </t>
  </si>
  <si>
    <t>　第３－３表　損益計算書の状況</t>
  </si>
  <si>
    <t>前年度繰越利益
剰余金
（又は前年
繰越欠損金）</t>
  </si>
  <si>
    <t>当年度未処分
利益剰余金
（又は当年度
未処理欠損金）</t>
  </si>
  <si>
    <t>他会計繰入
金再掲
（特別利益
を除く）</t>
  </si>
  <si>
    <t>経常収益
対経常費用
比率</t>
  </si>
  <si>
    <t>医業収益
対医業費用
比率</t>
  </si>
  <si>
    <t>他会計繰入金
対医業収益
比率</t>
  </si>
  <si>
    <t>他会計
負担金</t>
  </si>
  <si>
    <t>看護学院
収益</t>
  </si>
  <si>
    <t>国庫
補助金</t>
  </si>
  <si>
    <t>他会計
補助金</t>
  </si>
  <si>
    <t>職員
給与費</t>
  </si>
  <si>
    <t>減価
償却費</t>
  </si>
  <si>
    <t>その他
医業費用</t>
  </si>
  <si>
    <t>企業債
取扱
諸費</t>
  </si>
  <si>
    <t>看護
学院費</t>
  </si>
  <si>
    <t>繰延勘定
償却</t>
  </si>
  <si>
    <t>その他
医業外費用</t>
  </si>
  <si>
    <t>20-01-01</t>
  </si>
  <si>
    <t>20-01-02</t>
  </si>
  <si>
    <t>20-01-03</t>
  </si>
  <si>
    <t>20-01-04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</si>
  <si>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</si>
  <si>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</si>
  <si>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</si>
  <si>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</si>
  <si>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</si>
  <si>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</si>
  <si>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</si>
  <si>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</si>
  <si>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</si>
  <si>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20-01-21</t>
  </si>
  <si>
    <t>20-01-22</t>
  </si>
  <si>
    <t>20-01-23</t>
  </si>
  <si>
    <t>20-01-24</t>
  </si>
  <si>
    <t>20-01-25</t>
  </si>
  <si>
    <t>20-01-26</t>
  </si>
  <si>
    <t>20-01-27</t>
  </si>
  <si>
    <t>20-01-30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</si>
  <si>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</si>
  <si>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</si>
  <si>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</si>
  <si>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</si>
  <si>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</si>
  <si>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</si>
  <si>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</si>
  <si>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</si>
  <si>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</si>
  <si>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</si>
  <si>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</si>
  <si>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</si>
  <si>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</si>
  <si>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</si>
  <si>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</si>
  <si>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</si>
  <si>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</si>
  <si>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</si>
  <si>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</si>
  <si>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20-02-03</t>
  </si>
  <si>
    <t>-</t>
  </si>
  <si>
    <t>(3)大島病院</t>
  </si>
  <si>
    <t>１． 　職　員　給　与　費</t>
  </si>
  <si>
    <t>２．</t>
  </si>
  <si>
    <t>３．</t>
  </si>
  <si>
    <t>４．</t>
  </si>
  <si>
    <t>５．</t>
  </si>
  <si>
    <t>６．</t>
  </si>
  <si>
    <t>７．</t>
  </si>
  <si>
    <t>　　８．　医　療　材　料　費</t>
  </si>
  <si>
    <t>９．</t>
  </si>
  <si>
    <t>１０．</t>
  </si>
  <si>
    <t>１１．</t>
  </si>
  <si>
    <t>１２．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</si>
  <si>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</si>
  <si>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</si>
  <si>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</si>
  <si>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</si>
  <si>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</si>
  <si>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</si>
  <si>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</si>
  <si>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減価償却費</t>
  </si>
  <si>
    <t>光熱水費</t>
  </si>
  <si>
    <t>通信運搬費</t>
  </si>
  <si>
    <t>修繕費</t>
  </si>
  <si>
    <t>委託料</t>
  </si>
  <si>
    <t>薬品費</t>
  </si>
  <si>
    <t>給食材料費</t>
  </si>
  <si>
    <t>費用合計</t>
  </si>
  <si>
    <t>経常費用</t>
  </si>
  <si>
    <t>利息</t>
  </si>
  <si>
    <t>借入金利息</t>
  </si>
  <si>
    <t>投薬</t>
  </si>
  <si>
    <t>注射</t>
  </si>
  <si>
    <t>小計</t>
  </si>
  <si>
    <t>（患者用）</t>
  </si>
  <si>
    <t>１～１０</t>
  </si>
  <si>
    <t xml:space="preserve">(1)東和病院  </t>
  </si>
  <si>
    <t>(2)橘病院</t>
  </si>
  <si>
    <t>(3)大島病院</t>
  </si>
  <si>
    <t>　第３－４表　費用構成の状況</t>
  </si>
  <si>
    <t>その他医療
材料費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</si>
  <si>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</si>
  <si>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</si>
  <si>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</si>
  <si>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</si>
  <si>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</si>
  <si>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</si>
  <si>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</si>
  <si>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</si>
  <si>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</si>
  <si>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</si>
  <si>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</si>
  <si>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</si>
  <si>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</si>
  <si>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21-01-15</t>
  </si>
  <si>
    <t>21-01-19</t>
  </si>
  <si>
    <t>21-01-20</t>
  </si>
  <si>
    <t>21-01-21</t>
  </si>
  <si>
    <t>21-01-22</t>
  </si>
  <si>
    <t>21-01-23</t>
  </si>
  <si>
    <t>21-01-24</t>
  </si>
  <si>
    <t>21-01-25</t>
  </si>
  <si>
    <t>21-01-28</t>
  </si>
  <si>
    <t>21-01-29</t>
  </si>
  <si>
    <t>21-01-57</t>
  </si>
  <si>
    <t>費　　　用　　　構　　　成　　　比　　　率</t>
  </si>
  <si>
    <t>医　　業　　収　　益　　に　　対　　す　　る　　比　　率</t>
  </si>
  <si>
    <t>１．</t>
  </si>
  <si>
    <t>８．</t>
  </si>
  <si>
    <t>減価</t>
  </si>
  <si>
    <t>光熱</t>
  </si>
  <si>
    <t>通信</t>
  </si>
  <si>
    <t>医療</t>
  </si>
  <si>
    <t>給食</t>
  </si>
  <si>
    <t>費用</t>
  </si>
  <si>
    <t>うち</t>
  </si>
  <si>
    <t>支払</t>
  </si>
  <si>
    <t>給与費</t>
  </si>
  <si>
    <t>償却費</t>
  </si>
  <si>
    <t>水費</t>
  </si>
  <si>
    <t>運搬費</t>
  </si>
  <si>
    <t>合計</t>
  </si>
  <si>
    <t>　第３－４表 費用構成の状況</t>
  </si>
  <si>
    <t>１１．</t>
  </si>
  <si>
    <t>うち</t>
  </si>
  <si>
    <t>支 払</t>
  </si>
  <si>
    <t>企業債
利息</t>
  </si>
  <si>
    <t>利 息</t>
  </si>
  <si>
    <t xml:space="preserve">(2)橘病院 </t>
  </si>
  <si>
    <t>(3)大島病院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</si>
  <si>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</si>
  <si>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</si>
  <si>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</si>
  <si>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２</t>
  </si>
  <si>
    <t>３</t>
  </si>
  <si>
    <t>４</t>
  </si>
  <si>
    <t>５</t>
  </si>
  <si>
    <t>差引</t>
  </si>
  <si>
    <t>１</t>
  </si>
  <si>
    <t>６</t>
  </si>
  <si>
    <t>７</t>
  </si>
  <si>
    <t>前年度同</t>
  </si>
  <si>
    <t>純計</t>
  </si>
  <si>
    <t>へ繰越され</t>
  </si>
  <si>
    <t>意等債で</t>
  </si>
  <si>
    <t>他会計からの</t>
  </si>
  <si>
    <t>補てん財</t>
  </si>
  <si>
    <t>建設改良のた</t>
  </si>
  <si>
    <t>る支出の</t>
  </si>
  <si>
    <t>今年度</t>
  </si>
  <si>
    <t>(a)-{(b)+(c)}</t>
  </si>
  <si>
    <t>建設改良のため</t>
  </si>
  <si>
    <t>長期借入金</t>
  </si>
  <si>
    <t>他会計への</t>
  </si>
  <si>
    <t>１～５</t>
  </si>
  <si>
    <t>差額</t>
  </si>
  <si>
    <t>不足額(△)</t>
  </si>
  <si>
    <t>繰越利益剰余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</si>
  <si>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</si>
  <si>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</si>
  <si>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</si>
  <si>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</si>
  <si>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</si>
  <si>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</si>
  <si>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</si>
  <si>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財源充当額</t>
  </si>
  <si>
    <t>収入分　　　　</t>
  </si>
  <si>
    <t>職員給与費</t>
  </si>
  <si>
    <t>建設利息</t>
  </si>
  <si>
    <t>ための企業債</t>
  </si>
  <si>
    <t>返還額</t>
  </si>
  <si>
    <t>支出金</t>
  </si>
  <si>
    <t>勘定留保資金</t>
  </si>
  <si>
    <t>金処分額</t>
  </si>
  <si>
    <t>剰余金処分額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</si>
  <si>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</si>
  <si>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</si>
  <si>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</si>
  <si>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</si>
  <si>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</si>
  <si>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</si>
  <si>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</si>
  <si>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</si>
  <si>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</si>
  <si>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</si>
  <si>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</si>
  <si>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</si>
  <si>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(1)東和病院</t>
  </si>
  <si>
    <t>(2)橘病院</t>
  </si>
  <si>
    <t>(3)大島病院</t>
  </si>
  <si>
    <t>　第３－５表　資本的収支の状況</t>
  </si>
  <si>
    <t>うち翌年度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</si>
  <si>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</si>
  <si>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</si>
  <si>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</si>
  <si>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</si>
  <si>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</si>
  <si>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</si>
  <si>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</si>
  <si>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</si>
  <si>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過年度分損益</t>
  </si>
  <si>
    <t>当年度分損益</t>
  </si>
  <si>
    <t>当年度利益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</si>
  <si>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</si>
  <si>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</si>
  <si>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</si>
  <si>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</si>
  <si>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</si>
  <si>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</si>
  <si>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</si>
  <si>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</si>
  <si>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</si>
  <si>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</si>
  <si>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</si>
  <si>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</si>
  <si>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</si>
  <si>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</si>
  <si>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</si>
  <si>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</si>
  <si>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</si>
  <si>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</si>
  <si>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</si>
  <si>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</si>
  <si>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</si>
  <si>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</si>
  <si>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</si>
  <si>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</si>
  <si>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</si>
  <si>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</si>
  <si>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</si>
  <si>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</si>
  <si>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</si>
  <si>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</si>
  <si>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</si>
  <si>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</si>
  <si>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</si>
  <si>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</si>
  <si>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</si>
  <si>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</si>
  <si>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</si>
  <si>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１３．</t>
  </si>
  <si>
    <t>１４．</t>
  </si>
  <si>
    <t>１５．</t>
  </si>
  <si>
    <t>１６．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</si>
  <si>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</si>
  <si>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</si>
  <si>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</si>
  <si>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</si>
  <si>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</si>
  <si>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</si>
  <si>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</si>
  <si>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</si>
  <si>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</si>
  <si>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</si>
  <si>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</si>
  <si>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</si>
  <si>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</si>
  <si>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</si>
  <si>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当年度</t>
  </si>
  <si>
    <t>有形固定</t>
  </si>
  <si>
    <t>減価償却</t>
  </si>
  <si>
    <t>無形固定</t>
  </si>
  <si>
    <t>現金及び</t>
  </si>
  <si>
    <t>短期</t>
  </si>
  <si>
    <t>一時</t>
  </si>
  <si>
    <t>未払金及び</t>
  </si>
  <si>
    <t>固有資本金</t>
  </si>
  <si>
    <t>再評価組</t>
  </si>
  <si>
    <t>組入資本金</t>
  </si>
  <si>
    <t>工事</t>
  </si>
  <si>
    <t>再評価</t>
  </si>
  <si>
    <t>建設改良</t>
  </si>
  <si>
    <t>未処分利益</t>
  </si>
  <si>
    <t>当年度未処理</t>
  </si>
  <si>
    <t>うち当年度</t>
  </si>
  <si>
    <t>資産</t>
  </si>
  <si>
    <t>償却資産</t>
  </si>
  <si>
    <t>累計額（△）</t>
  </si>
  <si>
    <t>預金</t>
  </si>
  <si>
    <t>未収金</t>
  </si>
  <si>
    <t>貯蔵品</t>
  </si>
  <si>
    <t>有価証券</t>
  </si>
  <si>
    <t>再建債</t>
  </si>
  <si>
    <t>借入金</t>
  </si>
  <si>
    <t>引当金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</si>
  <si>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</si>
  <si>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</si>
  <si>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</si>
  <si>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</si>
  <si>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</si>
  <si>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</si>
  <si>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</si>
  <si>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</si>
  <si>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国庫補助金</t>
  </si>
  <si>
    <t>負担金</t>
  </si>
  <si>
    <t>積立金</t>
  </si>
  <si>
    <t>利益剰余金</t>
  </si>
  <si>
    <t>減債積立金</t>
  </si>
  <si>
    <t>利益積立金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</si>
  <si>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</si>
  <si>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</si>
  <si>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</si>
  <si>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</si>
  <si>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</si>
  <si>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</si>
  <si>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</si>
  <si>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</si>
  <si>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</si>
  <si>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山陽小野田市</t>
  </si>
  <si>
    <t>　第３－６表　貸借対照表の状況</t>
  </si>
  <si>
    <t>負債・資本
合計</t>
  </si>
  <si>
    <t>建設
仮勘定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</si>
  <si>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</si>
  <si>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</si>
  <si>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</si>
  <si>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</si>
  <si>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</si>
  <si>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</si>
  <si>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</si>
  <si>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-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</si>
  <si>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</si>
  <si>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</si>
  <si>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</si>
  <si>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</si>
  <si>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</si>
  <si>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</si>
  <si>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</si>
  <si>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</si>
  <si>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</si>
  <si>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</si>
  <si>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</si>
  <si>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</si>
  <si>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</si>
  <si>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</si>
  <si>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</si>
  <si>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</si>
  <si>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</si>
  <si>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</si>
  <si>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</si>
  <si>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</si>
  <si>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</si>
  <si>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</si>
  <si>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</si>
  <si>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</si>
  <si>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</si>
  <si>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</si>
  <si>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</si>
  <si>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</si>
  <si>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</si>
  <si>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</si>
  <si>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</si>
  <si>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</si>
  <si>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</si>
  <si>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</si>
  <si>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</si>
  <si>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</si>
  <si>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</si>
  <si>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</si>
  <si>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</si>
  <si>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</si>
  <si>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</si>
  <si>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</si>
  <si>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</si>
  <si>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</si>
  <si>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</si>
  <si>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</si>
  <si>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</si>
  <si>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</si>
  <si>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</si>
  <si>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医業収益に対する比率</t>
  </si>
  <si>
    <t>10.</t>
  </si>
  <si>
    <t>11.</t>
  </si>
  <si>
    <t>12.</t>
  </si>
  <si>
    <t>流動比率</t>
  </si>
  <si>
    <t>未収金  回転率</t>
  </si>
  <si>
    <t>企業債元金償還金対減価償却額比率</t>
  </si>
  <si>
    <t>企業債      利息</t>
  </si>
  <si>
    <t>　第３－７表　財務分析の状況</t>
  </si>
  <si>
    <t>自己資本
構成比率</t>
  </si>
  <si>
    <t>固定資産対
長期資本比率</t>
  </si>
  <si>
    <t>自己資本
回転率</t>
  </si>
  <si>
    <t>固定資産
回転率</t>
  </si>
  <si>
    <t>流動資産
回転率</t>
  </si>
  <si>
    <t>企業債
償還元金</t>
  </si>
  <si>
    <t>企業債元利償還金</t>
  </si>
  <si>
    <t>職員
給与費</t>
  </si>
  <si>
    <t>(1)　患　者　１　人　１　日　当　り　診　療　収　入　（円）</t>
  </si>
  <si>
    <t>(2)職員１人１日当り</t>
  </si>
  <si>
    <t>(1)患者１人１日当り</t>
  </si>
  <si>
    <t>(1)患者</t>
  </si>
  <si>
    <t>(2)患者</t>
  </si>
  <si>
    <t>(3)検査技師</t>
  </si>
  <si>
    <t>(4)検査技師</t>
  </si>
  <si>
    <t>(5)Ｘ線技師</t>
  </si>
  <si>
    <t>(6)Ｘ線技師</t>
  </si>
  <si>
    <t>全職員数</t>
  </si>
  <si>
    <t>（６）</t>
  </si>
  <si>
    <t>ア　医　　師</t>
  </si>
  <si>
    <t>イ　看護部門</t>
  </si>
  <si>
    <t>１人１日当り</t>
  </si>
  <si>
    <t>100人当り</t>
  </si>
  <si>
    <t>1人当り</t>
  </si>
  <si>
    <t>(4)</t>
  </si>
  <si>
    <t>(5)</t>
  </si>
  <si>
    <t>(6)</t>
  </si>
  <si>
    <t>(8)</t>
  </si>
  <si>
    <t>(9)</t>
  </si>
  <si>
    <t>ア　医　師</t>
  </si>
  <si>
    <t>医師</t>
  </si>
  <si>
    <t>看護部門</t>
  </si>
  <si>
    <t>臨床検査部門</t>
  </si>
  <si>
    <t>その他部門</t>
  </si>
  <si>
    <t>全職員</t>
  </si>
  <si>
    <t>　第３－８表　経営分析の状況</t>
  </si>
  <si>
    <t>１． 病 床 利 用 率 （％）</t>
  </si>
  <si>
    <t>２．　患　　　　　者　　　　　数</t>
  </si>
  <si>
    <t>３．　　収　　　　　　　　　　　　　　　　　　　　　　　　　　入</t>
  </si>
  <si>
    <t>４．　費　　　　　　　　用</t>
  </si>
  <si>
    <t>５．診療収入に対する割合（％）</t>
  </si>
  <si>
    <t>６．医業収益に対する割合（％）</t>
  </si>
  <si>
    <t>７．検査の状況</t>
  </si>
  <si>
    <t>　　　　　　　　８．室料差額の状況</t>
  </si>
  <si>
    <t>９．　１００ 床 当 り 職 員 数</t>
  </si>
  <si>
    <t>１０．</t>
  </si>
  <si>
    <t>１１．１床当たり固定資産（千円）</t>
  </si>
  <si>
    <t>(3) 職員１人１日当り患者数（人）</t>
  </si>
  <si>
    <t>(2) 入院患者</t>
  </si>
  <si>
    <t>(3)薬品使用効率
            （％）</t>
  </si>
  <si>
    <t>　　　(1) １人１日当り徴収額（円）</t>
  </si>
  <si>
    <t>　(1) １日平均患者数(人)</t>
  </si>
  <si>
    <t>(2) 外来</t>
  </si>
  <si>
    <t>　ア　  入　　院　　収　　入</t>
  </si>
  <si>
    <t>　イ　  外　　来　　収　　入</t>
  </si>
  <si>
    <t xml:space="preserve">   診療収入（円）</t>
  </si>
  <si>
    <t xml:space="preserve">   薬品費（円）</t>
  </si>
  <si>
    <t>(1)</t>
  </si>
  <si>
    <t>(2)</t>
  </si>
  <si>
    <t>(3)</t>
  </si>
  <si>
    <t>(4)</t>
  </si>
  <si>
    <t>　　ア　個　　室</t>
  </si>
  <si>
    <t>　 イ　２人以上室</t>
  </si>
  <si>
    <t>室料差額対象病床数／総病床数  （％）</t>
  </si>
  <si>
    <t>療養</t>
  </si>
  <si>
    <t>感染症</t>
  </si>
  <si>
    <t>(ｱ)　入　院　</t>
  </si>
  <si>
    <t>(ｲ)　外　来　</t>
  </si>
  <si>
    <t>入院比率    (％)</t>
  </si>
  <si>
    <t>(ｱ)入院　</t>
  </si>
  <si>
    <t>(ｲ)外来</t>
  </si>
  <si>
    <t>(ｱ)入院</t>
  </si>
  <si>
    <t>(ｱ)投 薬</t>
  </si>
  <si>
    <t>(ｲ)注 射</t>
  </si>
  <si>
    <t>(ｳ)処置
・手術</t>
  </si>
  <si>
    <t>(ｴ)検 査</t>
  </si>
  <si>
    <t>(ｵ)Ｘ 線</t>
  </si>
  <si>
    <t>(ｶ)入院料</t>
  </si>
  <si>
    <t>(ｷ)給 食</t>
  </si>
  <si>
    <t>(ｸ)その他</t>
  </si>
  <si>
    <t>(ｱ)投薬</t>
  </si>
  <si>
    <t>(ｲ)注射</t>
  </si>
  <si>
    <t>(ｳ)処置・手術</t>
  </si>
  <si>
    <t>(ｴ)検査</t>
  </si>
  <si>
    <t>(ｵ)Ｘ線</t>
  </si>
  <si>
    <t>(ｶ)初診料</t>
  </si>
  <si>
    <t>(ｷ)再診料</t>
  </si>
  <si>
    <t>イ 看護部門</t>
  </si>
  <si>
    <t>(ｲ) 注 射</t>
  </si>
  <si>
    <t>給食材料費
  （円）</t>
  </si>
  <si>
    <t>(ｱ)投 薬</t>
  </si>
  <si>
    <t>(ｲ)注 射</t>
  </si>
  <si>
    <t xml:space="preserve">(ｳ) 計 </t>
  </si>
  <si>
    <t>投薬
収入</t>
  </si>
  <si>
    <t>注  射
収  入</t>
  </si>
  <si>
    <t>検査
収入</t>
  </si>
  <si>
    <t>Ｘ線
収入</t>
  </si>
  <si>
    <t>職  員
給与費</t>
  </si>
  <si>
    <t>薬品費</t>
  </si>
  <si>
    <t>その他の
材 料 費</t>
  </si>
  <si>
    <t>検査件数
  （件）</t>
  </si>
  <si>
    <t>Ｘ線件数  （件）</t>
  </si>
  <si>
    <t>検査件数  （件）</t>
  </si>
  <si>
    <t>検査収入 （千円）</t>
  </si>
  <si>
    <t>Ｘ 線 件 数    （件）</t>
  </si>
  <si>
    <t>Ｘ 線 収 入  　（千円）</t>
  </si>
  <si>
    <t>(ｱ) 最 高</t>
  </si>
  <si>
    <t>(ｲ) 最 低</t>
  </si>
  <si>
    <t>薬剤
部門</t>
  </si>
  <si>
    <t>事務
部門</t>
  </si>
  <si>
    <t>給食
部門</t>
  </si>
  <si>
    <t>Ｘ線
部門</t>
  </si>
  <si>
    <t>ア建物</t>
  </si>
  <si>
    <t>イ 機械備品</t>
  </si>
  <si>
    <t>借　　　　　入　　　　　先</t>
  </si>
  <si>
    <t>利　　　　　　　　率　　　　　　　　別　　　　　　　　内　　　　　　　　訳</t>
  </si>
  <si>
    <t>企業債現在高</t>
  </si>
  <si>
    <t>１．政 府 資 金</t>
  </si>
  <si>
    <t>３．市中</t>
  </si>
  <si>
    <t>５．市場</t>
  </si>
  <si>
    <t>6.共済</t>
  </si>
  <si>
    <t>7. 政府
保証付</t>
  </si>
  <si>
    <t>8.交付</t>
  </si>
  <si>
    <t>９．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</si>
  <si>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</si>
  <si>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</si>
  <si>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</si>
  <si>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</si>
  <si>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</si>
  <si>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</si>
  <si>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</si>
  <si>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</si>
  <si>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</si>
  <si>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</si>
  <si>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</si>
  <si>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</si>
  <si>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</si>
  <si>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</si>
  <si>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</si>
  <si>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</si>
  <si>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</si>
  <si>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</si>
  <si>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</si>
  <si>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</si>
  <si>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</si>
  <si>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</si>
  <si>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　第３－９表　企業債の状況</t>
  </si>
  <si>
    <r>
      <t>2．</t>
    </r>
    <r>
      <rPr>
        <sz val="9"/>
        <rFont val="ＭＳ ゴシック"/>
        <family val="3"/>
      </rPr>
      <t>地方公共団体</t>
    </r>
  </si>
  <si>
    <t>4. 市中
銀行以外</t>
  </si>
  <si>
    <r>
      <t xml:space="preserve">   </t>
    </r>
    <r>
      <rPr>
        <sz val="9"/>
        <rFont val="ＭＳ ゴシック"/>
        <family val="3"/>
      </rPr>
      <t xml:space="preserve"> 金融機構</t>
    </r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</si>
  <si>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</si>
  <si>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</si>
  <si>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</si>
  <si>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</si>
  <si>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</si>
  <si>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</si>
  <si>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</si>
  <si>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</si>
  <si>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</si>
  <si>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</si>
  <si>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</si>
  <si>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</si>
  <si>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</si>
  <si>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</si>
  <si>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</si>
  <si>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</si>
  <si>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</si>
  <si>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</si>
  <si>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</si>
  <si>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</si>
  <si>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</si>
  <si>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</si>
  <si>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</si>
  <si>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</si>
  <si>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</si>
  <si>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</si>
  <si>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</si>
  <si>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</si>
  <si>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</si>
  <si>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（注）立地条件　 1 不採算地区病院（第１種該当）　2 不採算地区病院（第２種該当）　3 不採算地区以外の病院</t>
  </si>
  <si>
    <t>13:1</t>
  </si>
  <si>
    <t>土　地</t>
  </si>
  <si>
    <t>投　資</t>
  </si>
  <si>
    <t>-</t>
  </si>
  <si>
    <t>（単位 千円、％）</t>
  </si>
  <si>
    <t>（単位 千円）</t>
  </si>
  <si>
    <t>（単位　千円）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</si>
</sst>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_ * #,##0.0_ ;_ * \-#,##0.0_ ;_ * &quot;-&quot;?_ ;_ @_ "/>
    <numFmt numFmtId="196" formatCode="[&lt;=999]000;[&lt;=9999]000\-00;000\-0000"/>
    <numFmt numFmtId="197" formatCode="#,##0;&quot;△ &quot;#,##0"/>
    <numFmt numFmtId="198" formatCode="#,##0.0;&quot;△ &quot;#,##0.0"/>
    <numFmt numFmtId="199" formatCode="0.00_);[Red]\(0.00\)"/>
    <numFmt numFmtId="200" formatCode="#,##0.00_ ;[Red]\-#,##0.00\ "/>
    <numFmt numFmtId="201" formatCode="0;&quot;△ &quot;0"/>
    <numFmt numFmtId="202" formatCode="#,##0_ "/>
    <numFmt numFmtId="203" formatCode="#,##0_);[Red]\(#,##0\)"/>
    <numFmt numFmtId="204" formatCode="_ * #,##0.0_ ;_ * \-#,##0.0_ ;_ * &quot;-&quot;_ ;_ @_ "/>
    <numFmt numFmtId="205" formatCode="#,##0.00;&quot;△ &quot;#,##0.00"/>
    <numFmt numFmtId="206" formatCode="0.0000000_ "/>
    <numFmt numFmtId="207" formatCode="0.000000_ "/>
    <numFmt numFmtId="208" formatCode="0.00000_ "/>
    <numFmt numFmtId="209" formatCode="0.0000_ "/>
    <numFmt numFmtId="210" formatCode="0.000_ "/>
    <numFmt numFmtId="211" formatCode="0.00_ "/>
    <numFmt numFmtId="212" formatCode="0.0_ "/>
    <numFmt numFmtId="213" formatCode="0.0;&quot;△ &quot;0.0"/>
    <numFmt numFmtId="214" formatCode="0.00;&quot;△ &quot;0.00"/>
    <numFmt numFmtId="215" formatCode="\(General\)"/>
    <numFmt numFmtId="216" formatCode="\(#,##0\)"/>
    <numFmt numFmtId="217" formatCode="\(#,##0.0\)"/>
    <numFmt numFmtId="218" formatCode="_(* #,##0._);_(* &quot;△&quot;#,##0.\ ;_(* &quot;-&quot;_);_(@_)"/>
    <numFmt numFmtId="219" formatCode="00\-00\-00"/>
    <numFmt numFmtId="220" formatCode="0_);[Red]\(0\)"/>
    <numFmt numFmtId="221" formatCode="0.0_);[Red]\(0.0\)"/>
  </numFmts>
  <fonts count="7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明朝"/>
      <family val="1"/>
    </font>
    <font>
      <vertAlign val="superscript"/>
      <sz val="12"/>
      <name val="ＭＳ ゴシック"/>
      <family val="3"/>
    </font>
    <font>
      <sz val="12"/>
      <name val="ＭＳ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sz val="9"/>
      <name val="明朝"/>
      <family val="1"/>
    </font>
    <font>
      <sz val="11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name val="ＭＳ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ゴシック"/>
      <family val="3"/>
    </font>
    <font>
      <sz val="12"/>
      <color indexed="8"/>
      <name val="ＭＳゴシック"/>
      <family val="3"/>
    </font>
    <font>
      <sz val="9"/>
      <color indexed="8"/>
      <name val="ＭＳ ゴシック"/>
      <family val="3"/>
    </font>
    <font>
      <sz val="14"/>
      <color indexed="8"/>
      <name val="ＭＳゴシック"/>
      <family val="3"/>
    </font>
    <font>
      <sz val="10"/>
      <color indexed="8"/>
      <name val="明朝"/>
      <family val="1"/>
    </font>
    <font>
      <sz val="11"/>
      <color indexed="8"/>
      <name val="ＭＳゴシック"/>
      <family val="3"/>
    </font>
    <font>
      <sz val="12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ゴシック"/>
      <family val="3"/>
    </font>
    <font>
      <sz val="12"/>
      <color theme="1"/>
      <name val="ＭＳゴシック"/>
      <family val="3"/>
    </font>
    <font>
      <sz val="9"/>
      <color theme="1"/>
      <name val="ＭＳ ゴシック"/>
      <family val="3"/>
    </font>
    <font>
      <sz val="14"/>
      <color theme="1"/>
      <name val="ＭＳゴシック"/>
      <family val="3"/>
    </font>
    <font>
      <sz val="10"/>
      <color theme="1"/>
      <name val="明朝"/>
      <family val="1"/>
    </font>
    <font>
      <sz val="11"/>
      <color theme="1"/>
      <name val="ＭＳゴシック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38" fontId="5" fillId="0" borderId="0" xfId="49" applyFont="1" applyAlignment="1" quotePrefix="1">
      <alignment horizontal="left"/>
    </xf>
    <xf numFmtId="38" fontId="5" fillId="0" borderId="0" xfId="49" applyFont="1" applyAlignment="1">
      <alignment horizontal="left"/>
    </xf>
    <xf numFmtId="0" fontId="5" fillId="0" borderId="0" xfId="0" applyFont="1" applyAlignment="1">
      <alignment/>
    </xf>
    <xf numFmtId="38" fontId="6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left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quotePrefix="1">
      <alignment horizontal="left" vertical="center"/>
    </xf>
    <xf numFmtId="0" fontId="6" fillId="0" borderId="11" xfId="0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11" xfId="49" applyFont="1" applyBorder="1" applyAlignment="1">
      <alignment horizontal="centerContinuous" vertical="center"/>
    </xf>
    <xf numFmtId="38" fontId="6" fillId="0" borderId="11" xfId="49" applyFont="1" applyBorder="1" applyAlignment="1" quotePrefix="1">
      <alignment horizontal="centerContinuous" vertical="center"/>
    </xf>
    <xf numFmtId="38" fontId="6" fillId="0" borderId="12" xfId="49" applyFont="1" applyBorder="1" applyAlignment="1">
      <alignment horizontal="centerContinuous" vertical="center"/>
    </xf>
    <xf numFmtId="0" fontId="6" fillId="0" borderId="13" xfId="0" applyFont="1" applyBorder="1" applyAlignment="1" quotePrefix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8" fontId="6" fillId="0" borderId="15" xfId="49" applyFont="1" applyBorder="1" applyAlignment="1">
      <alignment horizontal="distributed" vertical="center"/>
    </xf>
    <xf numFmtId="38" fontId="6" fillId="0" borderId="16" xfId="49" applyFont="1" applyBorder="1" applyAlignment="1" quotePrefix="1">
      <alignment horizontal="left" vertical="center"/>
    </xf>
    <xf numFmtId="38" fontId="6" fillId="0" borderId="17" xfId="49" applyFont="1" applyBorder="1" applyAlignment="1" quotePrefix="1">
      <alignment horizontal="left" vertical="center"/>
    </xf>
    <xf numFmtId="38" fontId="6" fillId="0" borderId="16" xfId="49" applyFont="1" applyBorder="1" applyAlignment="1" quotePrefix="1">
      <alignment horizontal="centerContinuous" vertical="center"/>
    </xf>
    <xf numFmtId="38" fontId="6" fillId="0" borderId="17" xfId="49" applyFont="1" applyBorder="1" applyAlignment="1" quotePrefix="1">
      <alignment horizontal="centerContinuous" vertical="center"/>
    </xf>
    <xf numFmtId="0" fontId="6" fillId="0" borderId="18" xfId="0" applyFont="1" applyBorder="1" applyAlignment="1" quotePrefix="1">
      <alignment horizontal="left" vertical="center"/>
    </xf>
    <xf numFmtId="38" fontId="6" fillId="0" borderId="0" xfId="49" applyFont="1" applyBorder="1" applyAlignment="1" quotePrefix="1">
      <alignment horizontal="centerContinuous" vertical="center"/>
    </xf>
    <xf numFmtId="38" fontId="6" fillId="0" borderId="18" xfId="49" applyFont="1" applyBorder="1" applyAlignment="1" quotePrefix="1">
      <alignment horizontal="centerContinuous" vertical="center"/>
    </xf>
    <xf numFmtId="0" fontId="6" fillId="0" borderId="19" xfId="0" applyFont="1" applyBorder="1" applyAlignment="1" quotePrefix="1">
      <alignment horizontal="left" vertical="center"/>
    </xf>
    <xf numFmtId="0" fontId="6" fillId="0" borderId="20" xfId="0" applyFont="1" applyBorder="1" applyAlignment="1" quotePrefix="1">
      <alignment horizontal="left" vertical="center"/>
    </xf>
    <xf numFmtId="38" fontId="6" fillId="0" borderId="18" xfId="49" applyFont="1" applyBorder="1" applyAlignment="1">
      <alignment horizontal="distributed" vertical="center"/>
    </xf>
    <xf numFmtId="38" fontId="6" fillId="0" borderId="18" xfId="49" applyFont="1" applyBorder="1" applyAlignment="1" quotePrefix="1">
      <alignment horizontal="distributed" vertical="center"/>
    </xf>
    <xf numFmtId="38" fontId="6" fillId="0" borderId="18" xfId="49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6" fillId="0" borderId="18" xfId="49" applyFont="1" applyBorder="1" applyAlignment="1">
      <alignment horizontal="left" vertical="center"/>
    </xf>
    <xf numFmtId="38" fontId="6" fillId="0" borderId="18" xfId="49" applyFont="1" applyBorder="1" applyAlignment="1" quotePrefix="1">
      <alignment horizontal="left" vertical="center"/>
    </xf>
    <xf numFmtId="38" fontId="6" fillId="0" borderId="21" xfId="49" applyFont="1" applyBorder="1" applyAlignment="1">
      <alignment horizontal="centerContinuous" vertical="center"/>
    </xf>
    <xf numFmtId="38" fontId="6" fillId="0" borderId="17" xfId="49" applyFont="1" applyBorder="1" applyAlignment="1">
      <alignment horizontal="centerContinuous" vertical="center"/>
    </xf>
    <xf numFmtId="38" fontId="6" fillId="0" borderId="16" xfId="49" applyFont="1" applyBorder="1" applyAlignment="1">
      <alignment horizontal="centerContinuous" vertical="center"/>
    </xf>
    <xf numFmtId="38" fontId="6" fillId="0" borderId="17" xfId="49" applyFont="1" applyBorder="1" applyAlignment="1">
      <alignment horizontal="left" vertical="center"/>
    </xf>
    <xf numFmtId="0" fontId="6" fillId="0" borderId="18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38" fontId="6" fillId="0" borderId="23" xfId="49" applyFont="1" applyBorder="1" applyAlignment="1">
      <alignment vertical="center"/>
    </xf>
    <xf numFmtId="38" fontId="6" fillId="0" borderId="17" xfId="49" applyFont="1" applyBorder="1" applyAlignment="1">
      <alignment horizontal="distributed" vertical="center"/>
    </xf>
    <xf numFmtId="38" fontId="6" fillId="0" borderId="17" xfId="49" applyFont="1" applyBorder="1" applyAlignment="1">
      <alignment horizontal="center" vertical="center" shrinkToFit="1"/>
    </xf>
    <xf numFmtId="38" fontId="6" fillId="0" borderId="17" xfId="49" applyFont="1" applyBorder="1" applyAlignment="1" quotePrefix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38" fontId="6" fillId="0" borderId="17" xfId="49" applyFont="1" applyBorder="1" applyAlignment="1" quotePrefix="1">
      <alignment horizontal="center" vertical="center"/>
    </xf>
    <xf numFmtId="38" fontId="6" fillId="0" borderId="24" xfId="49" applyFont="1" applyBorder="1" applyAlignment="1">
      <alignment horizontal="distributed" vertical="center"/>
    </xf>
    <xf numFmtId="38" fontId="6" fillId="0" borderId="17" xfId="49" applyFont="1" applyBorder="1" applyAlignment="1">
      <alignment horizontal="left" vertical="center" shrinkToFit="1"/>
    </xf>
    <xf numFmtId="38" fontId="6" fillId="0" borderId="17" xfId="49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25" xfId="0" applyFont="1" applyBorder="1" applyAlignment="1">
      <alignment vertical="center"/>
    </xf>
    <xf numFmtId="176" fontId="6" fillId="0" borderId="18" xfId="49" applyNumberFormat="1" applyFont="1" applyBorder="1" applyAlignment="1">
      <alignment horizontal="center" vertical="center" shrinkToFit="1"/>
    </xf>
    <xf numFmtId="191" fontId="6" fillId="0" borderId="26" xfId="0" applyNumberFormat="1" applyFont="1" applyBorder="1" applyAlignment="1">
      <alignment vertical="center" shrinkToFit="1"/>
    </xf>
    <xf numFmtId="191" fontId="6" fillId="0" borderId="18" xfId="0" applyNumberFormat="1" applyFont="1" applyBorder="1" applyAlignment="1">
      <alignment vertical="center" shrinkToFit="1"/>
    </xf>
    <xf numFmtId="191" fontId="6" fillId="0" borderId="27" xfId="0" applyNumberFormat="1" applyFont="1" applyBorder="1" applyAlignment="1">
      <alignment vertical="center" shrinkToFit="1"/>
    </xf>
    <xf numFmtId="176" fontId="6" fillId="0" borderId="26" xfId="49" applyNumberFormat="1" applyFont="1" applyBorder="1" applyAlignment="1">
      <alignment horizontal="center" vertical="center" shrinkToFit="1"/>
    </xf>
    <xf numFmtId="191" fontId="6" fillId="0" borderId="28" xfId="0" applyNumberFormat="1" applyFont="1" applyBorder="1" applyAlignment="1">
      <alignment vertical="center" shrinkToFit="1"/>
    </xf>
    <xf numFmtId="38" fontId="6" fillId="0" borderId="26" xfId="49" applyNumberFormat="1" applyFont="1" applyBorder="1" applyAlignment="1">
      <alignment horizontal="center" vertical="center" shrinkToFit="1"/>
    </xf>
    <xf numFmtId="38" fontId="6" fillId="0" borderId="15" xfId="49" applyFont="1" applyBorder="1" applyAlignment="1">
      <alignment vertical="center" shrinkToFi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18" xfId="49" applyFont="1" applyBorder="1" applyAlignment="1">
      <alignment vertical="center" shrinkToFit="1"/>
    </xf>
    <xf numFmtId="38" fontId="6" fillId="0" borderId="24" xfId="49" applyFont="1" applyBorder="1" applyAlignment="1">
      <alignment horizontal="center" vertical="center" shrinkToFit="1"/>
    </xf>
    <xf numFmtId="188" fontId="6" fillId="0" borderId="26" xfId="49" applyNumberFormat="1" applyFont="1" applyBorder="1" applyAlignment="1">
      <alignment horizontal="right" vertical="center" shrinkToFit="1"/>
    </xf>
    <xf numFmtId="191" fontId="6" fillId="0" borderId="29" xfId="0" applyNumberFormat="1" applyFont="1" applyBorder="1" applyAlignment="1">
      <alignment vertical="center" shrinkToFit="1"/>
    </xf>
    <xf numFmtId="191" fontId="6" fillId="0" borderId="29" xfId="49" applyNumberFormat="1" applyFont="1" applyBorder="1" applyAlignment="1">
      <alignment horizontal="right" vertical="center" shrinkToFit="1"/>
    </xf>
    <xf numFmtId="191" fontId="6" fillId="0" borderId="26" xfId="49" applyNumberFormat="1" applyFont="1" applyBorder="1" applyAlignment="1">
      <alignment horizontal="right" vertical="center" shrinkToFit="1"/>
    </xf>
    <xf numFmtId="38" fontId="6" fillId="0" borderId="15" xfId="49" applyFont="1" applyBorder="1" applyAlignment="1">
      <alignment horizontal="distributed" vertical="center" shrinkToFit="1"/>
    </xf>
    <xf numFmtId="0" fontId="5" fillId="0" borderId="0" xfId="0" applyFont="1" applyFill="1" applyAlignment="1">
      <alignment/>
    </xf>
    <xf numFmtId="38" fontId="6" fillId="0" borderId="11" xfId="49" applyFont="1" applyFill="1" applyBorder="1" applyAlignment="1">
      <alignment horizontal="centerContinuous" vertical="center"/>
    </xf>
    <xf numFmtId="38" fontId="6" fillId="0" borderId="30" xfId="49" applyFont="1" applyFill="1" applyBorder="1" applyAlignment="1" quotePrefix="1">
      <alignment horizontal="left" vertical="center"/>
    </xf>
    <xf numFmtId="38" fontId="6" fillId="0" borderId="28" xfId="49" applyFont="1" applyFill="1" applyBorder="1" applyAlignment="1">
      <alignment horizontal="centerContinuous" vertical="center"/>
    </xf>
    <xf numFmtId="38" fontId="6" fillId="0" borderId="31" xfId="49" applyFont="1" applyFill="1" applyBorder="1" applyAlignment="1">
      <alignment horizontal="left" vertical="center"/>
    </xf>
    <xf numFmtId="38" fontId="6" fillId="0" borderId="26" xfId="49" applyNumberFormat="1" applyFont="1" applyFill="1" applyBorder="1" applyAlignment="1" quotePrefix="1">
      <alignment horizontal="center" vertical="center" shrinkToFit="1"/>
    </xf>
    <xf numFmtId="49" fontId="6" fillId="0" borderId="26" xfId="49" applyNumberFormat="1" applyFont="1" applyFill="1" applyBorder="1" applyAlignment="1">
      <alignment horizontal="center" vertical="center" shrinkToFit="1"/>
    </xf>
    <xf numFmtId="38" fontId="6" fillId="0" borderId="26" xfId="49" applyNumberFormat="1" applyFont="1" applyFill="1" applyBorder="1" applyAlignment="1">
      <alignment horizontal="center" vertical="center" shrinkToFit="1"/>
    </xf>
    <xf numFmtId="38" fontId="6" fillId="0" borderId="26" xfId="49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vertical="center" shrinkToFit="1"/>
    </xf>
    <xf numFmtId="49" fontId="6" fillId="33" borderId="32" xfId="49" applyNumberFormat="1" applyFont="1" applyFill="1" applyBorder="1" applyAlignment="1">
      <alignment vertical="center" shrinkToFit="1"/>
    </xf>
    <xf numFmtId="49" fontId="6" fillId="0" borderId="33" xfId="49" applyNumberFormat="1" applyFont="1" applyFill="1" applyBorder="1" applyAlignment="1">
      <alignment vertical="center" shrinkToFit="1"/>
    </xf>
    <xf numFmtId="49" fontId="6" fillId="33" borderId="33" xfId="49" applyNumberFormat="1" applyFont="1" applyFill="1" applyBorder="1" applyAlignment="1">
      <alignment vertical="center" shrinkToFit="1"/>
    </xf>
    <xf numFmtId="49" fontId="6" fillId="33" borderId="33" xfId="0" applyNumberFormat="1" applyFont="1" applyFill="1" applyBorder="1" applyAlignment="1">
      <alignment vertical="center" shrinkToFit="1"/>
    </xf>
    <xf numFmtId="49" fontId="6" fillId="33" borderId="21" xfId="49" applyNumberFormat="1" applyFont="1" applyFill="1" applyBorder="1" applyAlignment="1" quotePrefix="1">
      <alignment vertical="center" shrinkToFit="1"/>
    </xf>
    <xf numFmtId="49" fontId="6" fillId="33" borderId="34" xfId="49" applyNumberFormat="1" applyFont="1" applyFill="1" applyBorder="1" applyAlignment="1">
      <alignment vertical="center" shrinkToFit="1"/>
    </xf>
    <xf numFmtId="49" fontId="6" fillId="33" borderId="21" xfId="49" applyNumberFormat="1" applyFont="1" applyFill="1" applyBorder="1" applyAlignment="1">
      <alignment vertical="center" shrinkToFit="1"/>
    </xf>
    <xf numFmtId="49" fontId="6" fillId="33" borderId="35" xfId="0" applyNumberFormat="1" applyFont="1" applyFill="1" applyBorder="1" applyAlignment="1">
      <alignment vertical="center" shrinkToFit="1"/>
    </xf>
    <xf numFmtId="38" fontId="6" fillId="0" borderId="36" xfId="49" applyFont="1" applyBorder="1" applyAlignment="1">
      <alignment horizontal="distributed" vertical="center"/>
    </xf>
    <xf numFmtId="176" fontId="6" fillId="0" borderId="37" xfId="49" applyNumberFormat="1" applyFont="1" applyBorder="1" applyAlignment="1">
      <alignment horizontal="center" vertical="center" shrinkToFit="1"/>
    </xf>
    <xf numFmtId="191" fontId="6" fillId="0" borderId="38" xfId="0" applyNumberFormat="1" applyFont="1" applyBorder="1" applyAlignment="1">
      <alignment vertical="center" shrinkToFit="1"/>
    </xf>
    <xf numFmtId="191" fontId="6" fillId="0" borderId="39" xfId="0" applyNumberFormat="1" applyFont="1" applyBorder="1" applyAlignment="1">
      <alignment vertical="center" shrinkToFit="1"/>
    </xf>
    <xf numFmtId="191" fontId="6" fillId="0" borderId="37" xfId="0" applyNumberFormat="1" applyFont="1" applyBorder="1" applyAlignment="1">
      <alignment vertical="center" shrinkToFit="1"/>
    </xf>
    <xf numFmtId="191" fontId="6" fillId="0" borderId="40" xfId="0" applyNumberFormat="1" applyFont="1" applyBorder="1" applyAlignment="1">
      <alignment vertical="center" shrinkToFit="1"/>
    </xf>
    <xf numFmtId="191" fontId="6" fillId="0" borderId="29" xfId="49" applyNumberFormat="1" applyFont="1" applyBorder="1" applyAlignment="1">
      <alignment vertical="center" shrinkToFit="1"/>
    </xf>
    <xf numFmtId="191" fontId="6" fillId="0" borderId="26" xfId="49" applyNumberFormat="1" applyFont="1" applyBorder="1" applyAlignment="1">
      <alignment vertical="center" shrinkToFit="1"/>
    </xf>
    <xf numFmtId="191" fontId="6" fillId="0" borderId="26" xfId="49" applyNumberFormat="1" applyFont="1" applyBorder="1" applyAlignment="1">
      <alignment vertical="center"/>
    </xf>
    <xf numFmtId="191" fontId="6" fillId="0" borderId="26" xfId="49" applyNumberFormat="1" applyFont="1" applyBorder="1" applyAlignment="1">
      <alignment horizontal="center" vertical="center" shrinkToFit="1"/>
    </xf>
    <xf numFmtId="191" fontId="6" fillId="0" borderId="26" xfId="49" applyNumberFormat="1" applyFont="1" applyBorder="1" applyAlignment="1" quotePrefix="1">
      <alignment vertical="center" shrinkToFit="1"/>
    </xf>
    <xf numFmtId="38" fontId="6" fillId="0" borderId="15" xfId="49" applyFont="1" applyBorder="1" applyAlignment="1" quotePrefix="1">
      <alignment horizontal="distributed" vertical="center" shrinkToFit="1"/>
    </xf>
    <xf numFmtId="49" fontId="6" fillId="33" borderId="32" xfId="49" applyNumberFormat="1" applyFont="1" applyFill="1" applyBorder="1" applyAlignment="1">
      <alignment horizontal="center" vertical="center" shrinkToFit="1"/>
    </xf>
    <xf numFmtId="49" fontId="6" fillId="33" borderId="34" xfId="49" applyNumberFormat="1" applyFont="1" applyFill="1" applyBorder="1" applyAlignment="1">
      <alignment horizontal="center" vertical="center" shrinkToFit="1"/>
    </xf>
    <xf numFmtId="49" fontId="6" fillId="33" borderId="41" xfId="49" applyNumberFormat="1" applyFont="1" applyFill="1" applyBorder="1" applyAlignment="1">
      <alignment horizontal="center" vertical="center" shrinkToFit="1"/>
    </xf>
    <xf numFmtId="193" fontId="6" fillId="0" borderId="26" xfId="0" applyNumberFormat="1" applyFont="1" applyBorder="1" applyAlignment="1">
      <alignment vertical="center" shrinkToFit="1"/>
    </xf>
    <xf numFmtId="193" fontId="6" fillId="0" borderId="27" xfId="0" applyNumberFormat="1" applyFont="1" applyBorder="1" applyAlignment="1">
      <alignment vertical="center" shrinkToFit="1"/>
    </xf>
    <xf numFmtId="193" fontId="6" fillId="0" borderId="24" xfId="0" applyNumberFormat="1" applyFont="1" applyBorder="1" applyAlignment="1">
      <alignment vertical="center" shrinkToFit="1"/>
    </xf>
    <xf numFmtId="193" fontId="6" fillId="0" borderId="42" xfId="0" applyNumberFormat="1" applyFont="1" applyBorder="1" applyAlignment="1">
      <alignment vertical="center" shrinkToFit="1"/>
    </xf>
    <xf numFmtId="193" fontId="6" fillId="0" borderId="43" xfId="0" applyNumberFormat="1" applyFont="1" applyBorder="1" applyAlignment="1">
      <alignment vertical="center" shrinkToFit="1"/>
    </xf>
    <xf numFmtId="193" fontId="6" fillId="0" borderId="44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8" fontId="6" fillId="0" borderId="10" xfId="49" applyFont="1" applyBorder="1" applyAlignment="1">
      <alignment vertical="center"/>
    </xf>
    <xf numFmtId="38" fontId="6" fillId="0" borderId="45" xfId="49" applyFont="1" applyBorder="1" applyAlignment="1" quotePrefix="1">
      <alignment horizontal="left" vertical="center"/>
    </xf>
    <xf numFmtId="38" fontId="6" fillId="0" borderId="12" xfId="49" applyFont="1" applyBorder="1" applyAlignment="1" quotePrefix="1">
      <alignment horizontal="left" vertical="center"/>
    </xf>
    <xf numFmtId="38" fontId="6" fillId="0" borderId="14" xfId="49" applyFont="1" applyBorder="1" applyAlignment="1" quotePrefix="1">
      <alignment horizontal="left" vertical="center"/>
    </xf>
    <xf numFmtId="38" fontId="6" fillId="0" borderId="0" xfId="49" applyFont="1" applyBorder="1" applyAlignment="1" quotePrefix="1">
      <alignment horizontal="left" vertical="center"/>
    </xf>
    <xf numFmtId="38" fontId="6" fillId="0" borderId="18" xfId="49" applyFont="1" applyBorder="1" applyAlignment="1">
      <alignment horizontal="center" vertical="center" shrinkToFit="1"/>
    </xf>
    <xf numFmtId="38" fontId="6" fillId="0" borderId="26" xfId="49" applyFont="1" applyBorder="1" applyAlignment="1">
      <alignment horizontal="center" vertical="center" shrinkToFit="1"/>
    </xf>
    <xf numFmtId="38" fontId="6" fillId="0" borderId="26" xfId="49" applyFont="1" applyBorder="1" applyAlignment="1">
      <alignment horizontal="distributed" vertical="center"/>
    </xf>
    <xf numFmtId="38" fontId="6" fillId="0" borderId="22" xfId="49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38" fontId="6" fillId="0" borderId="23" xfId="49" applyFont="1" applyBorder="1" applyAlignment="1">
      <alignment horizontal="distributed" vertical="center"/>
    </xf>
    <xf numFmtId="38" fontId="6" fillId="0" borderId="0" xfId="49" applyFont="1" applyBorder="1" applyAlignment="1">
      <alignment vertical="center"/>
    </xf>
    <xf numFmtId="38" fontId="6" fillId="0" borderId="46" xfId="49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6" fillId="0" borderId="0" xfId="49" applyFont="1" applyBorder="1" applyAlignment="1">
      <alignment horizontal="distributed"/>
    </xf>
    <xf numFmtId="0" fontId="5" fillId="0" borderId="0" xfId="0" applyFont="1" applyBorder="1" applyAlignment="1" quotePrefix="1">
      <alignment horizontal="left"/>
    </xf>
    <xf numFmtId="38" fontId="6" fillId="0" borderId="16" xfId="49" applyFont="1" applyBorder="1" applyAlignment="1">
      <alignment/>
    </xf>
    <xf numFmtId="38" fontId="6" fillId="0" borderId="16" xfId="49" applyFont="1" applyBorder="1" applyAlignment="1" quotePrefix="1">
      <alignment vertical="center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6" fillId="0" borderId="13" xfId="49" applyFont="1" applyBorder="1" applyAlignment="1" quotePrefix="1">
      <alignment horizontal="left" vertical="center"/>
    </xf>
    <xf numFmtId="38" fontId="6" fillId="0" borderId="13" xfId="49" applyFont="1" applyBorder="1" applyAlignment="1" quotePrefix="1">
      <alignment vertical="center"/>
    </xf>
    <xf numFmtId="38" fontId="6" fillId="0" borderId="13" xfId="49" applyFont="1" applyBorder="1" applyAlignment="1">
      <alignment vertical="center"/>
    </xf>
    <xf numFmtId="38" fontId="6" fillId="0" borderId="10" xfId="49" applyFont="1" applyBorder="1" applyAlignment="1">
      <alignment horizontal="distributed" vertical="center"/>
    </xf>
    <xf numFmtId="38" fontId="6" fillId="0" borderId="45" xfId="49" applyFont="1" applyBorder="1" applyAlignment="1" quotePrefix="1">
      <alignment vertical="center"/>
    </xf>
    <xf numFmtId="38" fontId="6" fillId="0" borderId="45" xfId="49" applyFont="1" applyBorder="1" applyAlignment="1">
      <alignment vertical="center"/>
    </xf>
    <xf numFmtId="38" fontId="6" fillId="0" borderId="47" xfId="49" applyFont="1" applyBorder="1" applyAlignment="1" quotePrefix="1">
      <alignment vertical="center"/>
    </xf>
    <xf numFmtId="38" fontId="6" fillId="0" borderId="47" xfId="49" applyFont="1" applyBorder="1" applyAlignment="1">
      <alignment vertical="center"/>
    </xf>
    <xf numFmtId="38" fontId="6" fillId="0" borderId="48" xfId="49" applyFont="1" applyBorder="1" applyAlignment="1" quotePrefix="1">
      <alignment horizontal="left" vertical="center"/>
    </xf>
    <xf numFmtId="38" fontId="6" fillId="0" borderId="11" xfId="49" applyFont="1" applyBorder="1" applyAlignment="1">
      <alignment horizontal="left" vertical="center"/>
    </xf>
    <xf numFmtId="38" fontId="6" fillId="0" borderId="12" xfId="49" applyFont="1" applyBorder="1" applyAlignment="1">
      <alignment horizontal="left" vertical="center"/>
    </xf>
    <xf numFmtId="38" fontId="6" fillId="0" borderId="13" xfId="49" applyFont="1" applyBorder="1" applyAlignment="1">
      <alignment horizontal="left" vertical="center"/>
    </xf>
    <xf numFmtId="38" fontId="6" fillId="0" borderId="45" xfId="49" applyFont="1" applyBorder="1" applyAlignment="1">
      <alignment horizontal="left" vertical="center"/>
    </xf>
    <xf numFmtId="38" fontId="6" fillId="0" borderId="47" xfId="49" applyFont="1" applyBorder="1" applyAlignment="1">
      <alignment horizontal="left" vertical="center"/>
    </xf>
    <xf numFmtId="38" fontId="6" fillId="0" borderId="14" xfId="49" applyFont="1" applyBorder="1" applyAlignment="1" quotePrefix="1">
      <alignment horizontal="left" vertical="center" shrinkToFit="1"/>
    </xf>
    <xf numFmtId="38" fontId="6" fillId="0" borderId="18" xfId="49" applyFont="1" applyBorder="1" applyAlignment="1" quotePrefix="1">
      <alignment vertical="center"/>
    </xf>
    <xf numFmtId="38" fontId="6" fillId="0" borderId="28" xfId="49" applyFont="1" applyBorder="1" applyAlignment="1" quotePrefix="1">
      <alignment horizontal="left" vertical="center"/>
    </xf>
    <xf numFmtId="38" fontId="6" fillId="0" borderId="28" xfId="49" applyFont="1" applyBorder="1" applyAlignment="1">
      <alignment horizontal="left" vertical="center"/>
    </xf>
    <xf numFmtId="38" fontId="6" fillId="0" borderId="26" xfId="49" applyFont="1" applyBorder="1" applyAlignment="1">
      <alignment horizontal="left" vertical="center"/>
    </xf>
    <xf numFmtId="38" fontId="6" fillId="0" borderId="0" xfId="49" applyFont="1" applyBorder="1" applyAlignment="1" quotePrefix="1">
      <alignment horizontal="center" vertical="center" shrinkToFit="1"/>
    </xf>
    <xf numFmtId="38" fontId="6" fillId="0" borderId="18" xfId="49" applyFont="1" applyBorder="1" applyAlignment="1" quotePrefix="1">
      <alignment horizontal="center" vertical="center" shrinkToFit="1"/>
    </xf>
    <xf numFmtId="38" fontId="6" fillId="0" borderId="28" xfId="49" applyFont="1" applyBorder="1" applyAlignment="1" quotePrefix="1">
      <alignment horizontal="center" vertical="center" shrinkToFit="1"/>
    </xf>
    <xf numFmtId="38" fontId="6" fillId="0" borderId="0" xfId="49" applyFont="1" applyBorder="1" applyAlignment="1">
      <alignment horizontal="center" vertical="center" shrinkToFit="1"/>
    </xf>
    <xf numFmtId="38" fontId="6" fillId="0" borderId="28" xfId="49" applyFont="1" applyBorder="1" applyAlignment="1">
      <alignment horizontal="center" vertical="center" shrinkToFit="1"/>
    </xf>
    <xf numFmtId="38" fontId="6" fillId="0" borderId="22" xfId="49" applyFont="1" applyBorder="1" applyAlignment="1">
      <alignment horizontal="center" vertical="center" shrinkToFit="1"/>
    </xf>
    <xf numFmtId="38" fontId="6" fillId="0" borderId="16" xfId="49" applyFont="1" applyBorder="1" applyAlignment="1" quotePrefix="1">
      <alignment horizontal="center" vertical="center" shrinkToFit="1"/>
    </xf>
    <xf numFmtId="38" fontId="6" fillId="0" borderId="16" xfId="49" applyFont="1" applyBorder="1" applyAlignment="1">
      <alignment horizontal="center" vertical="center" shrinkToFit="1"/>
    </xf>
    <xf numFmtId="38" fontId="6" fillId="0" borderId="31" xfId="49" applyFont="1" applyBorder="1" applyAlignment="1">
      <alignment horizontal="center" vertical="center" shrinkToFit="1"/>
    </xf>
    <xf numFmtId="38" fontId="6" fillId="0" borderId="25" xfId="49" applyFont="1" applyBorder="1" applyAlignment="1">
      <alignment horizontal="center" vertical="center" shrinkToFit="1"/>
    </xf>
    <xf numFmtId="38" fontId="14" fillId="0" borderId="15" xfId="49" applyFont="1" applyBorder="1" applyAlignment="1">
      <alignment horizontal="distributed" vertical="center"/>
    </xf>
    <xf numFmtId="38" fontId="6" fillId="0" borderId="26" xfId="49" applyFont="1" applyBorder="1" applyAlignment="1" quotePrefix="1">
      <alignment horizontal="left" vertical="center"/>
    </xf>
    <xf numFmtId="38" fontId="6" fillId="0" borderId="29" xfId="49" applyFont="1" applyBorder="1" applyAlignment="1" quotePrefix="1">
      <alignment horizontal="left" vertical="center"/>
    </xf>
    <xf numFmtId="38" fontId="6" fillId="0" borderId="28" xfId="49" applyFont="1" applyBorder="1" applyAlignment="1">
      <alignment horizontal="distributed" vertical="center"/>
    </xf>
    <xf numFmtId="38" fontId="6" fillId="0" borderId="26" xfId="49" applyFont="1" applyBorder="1" applyAlignment="1" quotePrefix="1">
      <alignment horizontal="distributed" vertical="center" wrapText="1"/>
    </xf>
    <xf numFmtId="38" fontId="6" fillId="0" borderId="26" xfId="49" applyFont="1" applyBorder="1" applyAlignment="1" quotePrefix="1">
      <alignment horizontal="center" vertical="center"/>
    </xf>
    <xf numFmtId="38" fontId="6" fillId="0" borderId="26" xfId="49" applyFont="1" applyBorder="1" applyAlignment="1" quotePrefix="1">
      <alignment horizontal="center" vertical="center" shrinkToFit="1"/>
    </xf>
    <xf numFmtId="38" fontId="6" fillId="0" borderId="26" xfId="49" applyFont="1" applyBorder="1" applyAlignment="1">
      <alignment horizontal="distributed" vertical="center" shrinkToFit="1"/>
    </xf>
    <xf numFmtId="38" fontId="6" fillId="0" borderId="28" xfId="49" applyFont="1" applyBorder="1" applyAlignment="1">
      <alignment horizontal="distributed" vertical="center" shrinkToFit="1"/>
    </xf>
    <xf numFmtId="38" fontId="6" fillId="0" borderId="24" xfId="49" applyFont="1" applyBorder="1" applyAlignment="1" quotePrefix="1">
      <alignment horizontal="left" vertical="center"/>
    </xf>
    <xf numFmtId="38" fontId="6" fillId="0" borderId="24" xfId="49" applyFont="1" applyBorder="1" applyAlignment="1" quotePrefix="1">
      <alignment horizontal="center" vertical="center"/>
    </xf>
    <xf numFmtId="38" fontId="6" fillId="0" borderId="24" xfId="49" applyFont="1" applyBorder="1" applyAlignment="1" quotePrefix="1">
      <alignment horizontal="distributed" vertical="center"/>
    </xf>
    <xf numFmtId="0" fontId="9" fillId="0" borderId="0" xfId="0" applyFont="1" applyBorder="1" applyAlignment="1">
      <alignment/>
    </xf>
    <xf numFmtId="38" fontId="6" fillId="0" borderId="48" xfId="49" applyFont="1" applyBorder="1" applyAlignment="1" quotePrefix="1">
      <alignment horizontal="left" vertical="center" shrinkToFit="1"/>
    </xf>
    <xf numFmtId="38" fontId="6" fillId="0" borderId="11" xfId="49" applyFont="1" applyBorder="1" applyAlignment="1" quotePrefix="1">
      <alignment horizontal="left"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1" xfId="49" applyFont="1" applyBorder="1" applyAlignment="1" quotePrefix="1">
      <alignment vertical="center" shrinkToFit="1"/>
    </xf>
    <xf numFmtId="38" fontId="6" fillId="0" borderId="12" xfId="49" applyFont="1" applyBorder="1" applyAlignment="1">
      <alignment vertical="center" shrinkToFit="1"/>
    </xf>
    <xf numFmtId="38" fontId="6" fillId="0" borderId="47" xfId="49" applyFont="1" applyBorder="1" applyAlignment="1" quotePrefix="1">
      <alignment horizontal="left" vertical="center"/>
    </xf>
    <xf numFmtId="38" fontId="6" fillId="0" borderId="49" xfId="49" applyFont="1" applyBorder="1" applyAlignment="1" quotePrefix="1">
      <alignment horizontal="left" vertical="center"/>
    </xf>
    <xf numFmtId="38" fontId="6" fillId="0" borderId="30" xfId="49" applyFont="1" applyBorder="1" applyAlignment="1" quotePrefix="1">
      <alignment horizontal="center" vertical="center" shrinkToFit="1"/>
    </xf>
    <xf numFmtId="38" fontId="6" fillId="0" borderId="50" xfId="49" applyFont="1" applyBorder="1" applyAlignment="1">
      <alignment horizontal="center" vertical="center" shrinkToFit="1"/>
    </xf>
    <xf numFmtId="38" fontId="6" fillId="0" borderId="33" xfId="49" applyFont="1" applyBorder="1" applyAlignment="1">
      <alignment horizontal="center" vertical="center" shrinkToFit="1"/>
    </xf>
    <xf numFmtId="38" fontId="6" fillId="0" borderId="29" xfId="49" applyFont="1" applyBorder="1" applyAlignment="1" quotePrefix="1">
      <alignment horizontal="center" vertical="center" shrinkToFit="1"/>
    </xf>
    <xf numFmtId="38" fontId="6" fillId="0" borderId="21" xfId="49" applyFont="1" applyBorder="1" applyAlignment="1">
      <alignment horizontal="distributed" vertical="center"/>
    </xf>
    <xf numFmtId="38" fontId="6" fillId="0" borderId="50" xfId="49" applyFont="1" applyBorder="1" applyAlignment="1">
      <alignment horizontal="distributed" vertical="center"/>
    </xf>
    <xf numFmtId="38" fontId="6" fillId="0" borderId="33" xfId="49" applyFont="1" applyBorder="1" applyAlignment="1">
      <alignment horizontal="distributed" vertical="center"/>
    </xf>
    <xf numFmtId="38" fontId="6" fillId="0" borderId="30" xfId="49" applyFont="1" applyBorder="1" applyAlignment="1" quotePrefix="1">
      <alignment horizontal="left" vertical="center"/>
    </xf>
    <xf numFmtId="38" fontId="6" fillId="0" borderId="51" xfId="49" applyFont="1" applyBorder="1" applyAlignment="1">
      <alignment horizontal="distributed" vertical="center"/>
    </xf>
    <xf numFmtId="38" fontId="6" fillId="0" borderId="27" xfId="49" applyFont="1" applyBorder="1" applyAlignment="1">
      <alignment horizontal="distributed" vertical="center"/>
    </xf>
    <xf numFmtId="38" fontId="6" fillId="0" borderId="30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6" fillId="0" borderId="51" xfId="49" applyFont="1" applyBorder="1" applyAlignment="1">
      <alignment horizontal="center" vertical="center" shrinkToFit="1"/>
    </xf>
    <xf numFmtId="38" fontId="6" fillId="0" borderId="19" xfId="49" applyFont="1" applyBorder="1" applyAlignment="1">
      <alignment horizontal="center" vertical="center" shrinkToFit="1"/>
    </xf>
    <xf numFmtId="38" fontId="6" fillId="0" borderId="27" xfId="49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38" fontId="6" fillId="0" borderId="30" xfId="49" applyFont="1" applyBorder="1" applyAlignment="1">
      <alignment horizontal="distributed" vertical="center" shrinkToFit="1"/>
    </xf>
    <xf numFmtId="38" fontId="6" fillId="0" borderId="19" xfId="49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191" fontId="6" fillId="0" borderId="29" xfId="49" applyNumberFormat="1" applyFont="1" applyBorder="1" applyAlignment="1">
      <alignment vertical="center"/>
    </xf>
    <xf numFmtId="193" fontId="6" fillId="0" borderId="0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38" fontId="6" fillId="0" borderId="0" xfId="49" applyFont="1" applyAlignment="1">
      <alignment/>
    </xf>
    <xf numFmtId="38" fontId="18" fillId="0" borderId="0" xfId="49" applyFont="1" applyAlignment="1">
      <alignment/>
    </xf>
    <xf numFmtId="38" fontId="18" fillId="0" borderId="0" xfId="49" applyFont="1" applyAlignment="1">
      <alignment vertical="center"/>
    </xf>
    <xf numFmtId="38" fontId="6" fillId="0" borderId="0" xfId="49" applyFont="1" applyAlignment="1">
      <alignment horizontal="right"/>
    </xf>
    <xf numFmtId="38" fontId="6" fillId="0" borderId="0" xfId="49" applyFont="1" applyAlignment="1">
      <alignment vertical="center"/>
    </xf>
    <xf numFmtId="38" fontId="6" fillId="0" borderId="26" xfId="49" applyFont="1" applyBorder="1" applyAlignment="1" quotePrefix="1">
      <alignment horizontal="left" vertical="center" wrapText="1" shrinkToFit="1"/>
    </xf>
    <xf numFmtId="38" fontId="6" fillId="0" borderId="26" xfId="49" applyFont="1" applyBorder="1" applyAlignment="1" quotePrefix="1">
      <alignment vertical="center"/>
    </xf>
    <xf numFmtId="38" fontId="6" fillId="0" borderId="26" xfId="49" applyFont="1" applyBorder="1" applyAlignment="1">
      <alignment horizontal="center" vertical="center"/>
    </xf>
    <xf numFmtId="38" fontId="6" fillId="0" borderId="27" xfId="49" applyFont="1" applyBorder="1" applyAlignment="1">
      <alignment horizontal="center" vertical="center"/>
    </xf>
    <xf numFmtId="38" fontId="6" fillId="0" borderId="24" xfId="49" applyFont="1" applyBorder="1" applyAlignment="1">
      <alignment vertical="center"/>
    </xf>
    <xf numFmtId="38" fontId="10" fillId="0" borderId="24" xfId="49" applyFont="1" applyBorder="1" applyAlignment="1" quotePrefix="1">
      <alignment horizontal="left" vertical="center"/>
    </xf>
    <xf numFmtId="38" fontId="14" fillId="0" borderId="24" xfId="49" applyFont="1" applyBorder="1" applyAlignment="1" quotePrefix="1">
      <alignment horizontal="distributed" vertical="center" wrapText="1"/>
    </xf>
    <xf numFmtId="38" fontId="6" fillId="0" borderId="24" xfId="49" applyFont="1" applyBorder="1" applyAlignment="1">
      <alignment horizontal="distributed" vertical="center" wrapText="1"/>
    </xf>
    <xf numFmtId="38" fontId="6" fillId="0" borderId="24" xfId="49" applyFont="1" applyBorder="1" applyAlignment="1">
      <alignment horizontal="center" vertical="center"/>
    </xf>
    <xf numFmtId="38" fontId="6" fillId="0" borderId="42" xfId="49" applyFont="1" applyBorder="1" applyAlignment="1">
      <alignment horizontal="center" vertical="center"/>
    </xf>
    <xf numFmtId="38" fontId="6" fillId="0" borderId="0" xfId="49" applyFont="1" applyAlignment="1">
      <alignment horizontal="center" vertical="center"/>
    </xf>
    <xf numFmtId="191" fontId="6" fillId="0" borderId="52" xfId="49" applyNumberFormat="1" applyFont="1" applyBorder="1" applyAlignment="1">
      <alignment vertical="center" shrinkToFit="1"/>
    </xf>
    <xf numFmtId="191" fontId="6" fillId="0" borderId="27" xfId="49" applyNumberFormat="1" applyFont="1" applyBorder="1" applyAlignment="1">
      <alignment vertical="center" shrinkToFit="1"/>
    </xf>
    <xf numFmtId="191" fontId="6" fillId="0" borderId="24" xfId="49" applyNumberFormat="1" applyFont="1" applyBorder="1" applyAlignment="1">
      <alignment vertical="center" shrinkToFit="1"/>
    </xf>
    <xf numFmtId="191" fontId="6" fillId="0" borderId="42" xfId="49" applyNumberFormat="1" applyFont="1" applyBorder="1" applyAlignment="1">
      <alignment vertical="center" shrinkToFit="1"/>
    </xf>
    <xf numFmtId="191" fontId="6" fillId="0" borderId="43" xfId="49" applyNumberFormat="1" applyFont="1" applyBorder="1" applyAlignment="1">
      <alignment vertical="center" shrinkToFit="1"/>
    </xf>
    <xf numFmtId="191" fontId="6" fillId="0" borderId="44" xfId="49" applyNumberFormat="1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197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197" fontId="64" fillId="0" borderId="10" xfId="49" applyNumberFormat="1" applyFont="1" applyBorder="1" applyAlignment="1">
      <alignment/>
    </xf>
    <xf numFmtId="197" fontId="64" fillId="0" borderId="13" xfId="49" applyNumberFormat="1" applyFont="1" applyBorder="1" applyAlignment="1">
      <alignment horizontal="distributed"/>
    </xf>
    <xf numFmtId="197" fontId="64" fillId="0" borderId="11" xfId="49" applyNumberFormat="1" applyFont="1" applyBorder="1" applyAlignment="1" quotePrefix="1">
      <alignment horizontal="left"/>
    </xf>
    <xf numFmtId="197" fontId="64" fillId="0" borderId="11" xfId="49" applyNumberFormat="1" applyFont="1" applyBorder="1" applyAlignment="1">
      <alignment/>
    </xf>
    <xf numFmtId="197" fontId="64" fillId="0" borderId="13" xfId="49" applyNumberFormat="1" applyFont="1" applyBorder="1" applyAlignment="1" quotePrefix="1">
      <alignment/>
    </xf>
    <xf numFmtId="197" fontId="64" fillId="0" borderId="13" xfId="49" applyNumberFormat="1" applyFont="1" applyBorder="1" applyAlignment="1" quotePrefix="1">
      <alignment horizontal="left"/>
    </xf>
    <xf numFmtId="197" fontId="64" fillId="0" borderId="45" xfId="49" applyNumberFormat="1" applyFont="1" applyBorder="1" applyAlignment="1" quotePrefix="1">
      <alignment horizontal="left"/>
    </xf>
    <xf numFmtId="197" fontId="64" fillId="0" borderId="45" xfId="49" applyNumberFormat="1" applyFont="1" applyBorder="1" applyAlignment="1" quotePrefix="1">
      <alignment/>
    </xf>
    <xf numFmtId="197" fontId="64" fillId="0" borderId="45" xfId="49" applyNumberFormat="1" applyFont="1" applyBorder="1" applyAlignment="1">
      <alignment/>
    </xf>
    <xf numFmtId="197" fontId="64" fillId="0" borderId="0" xfId="49" applyNumberFormat="1" applyFont="1" applyBorder="1" applyAlignment="1" quotePrefix="1">
      <alignment horizontal="distributed"/>
    </xf>
    <xf numFmtId="197" fontId="64" fillId="0" borderId="15" xfId="49" applyNumberFormat="1" applyFont="1" applyBorder="1" applyAlignment="1">
      <alignment horizontal="distributed"/>
    </xf>
    <xf numFmtId="197" fontId="64" fillId="0" borderId="18" xfId="49" applyNumberFormat="1" applyFont="1" applyBorder="1" applyAlignment="1">
      <alignment horizontal="center"/>
    </xf>
    <xf numFmtId="197" fontId="64" fillId="0" borderId="0" xfId="49" applyNumberFormat="1" applyFont="1" applyBorder="1" applyAlignment="1">
      <alignment horizontal="distributed"/>
    </xf>
    <xf numFmtId="197" fontId="64" fillId="0" borderId="16" xfId="49" applyNumberFormat="1" applyFont="1" applyBorder="1" applyAlignment="1">
      <alignment horizontal="distributed"/>
    </xf>
    <xf numFmtId="197" fontId="64" fillId="0" borderId="17" xfId="49" applyNumberFormat="1" applyFont="1" applyBorder="1" applyAlignment="1">
      <alignment horizontal="distributed"/>
    </xf>
    <xf numFmtId="197" fontId="64" fillId="0" borderId="30" xfId="49" applyNumberFormat="1" applyFont="1" applyBorder="1" applyAlignment="1" quotePrefix="1">
      <alignment horizontal="distributed"/>
    </xf>
    <xf numFmtId="197" fontId="64" fillId="0" borderId="50" xfId="49" applyNumberFormat="1" applyFont="1" applyBorder="1" applyAlignment="1">
      <alignment horizontal="distributed"/>
    </xf>
    <xf numFmtId="197" fontId="64" fillId="0" borderId="33" xfId="49" applyNumberFormat="1" applyFont="1" applyBorder="1" applyAlignment="1">
      <alignment horizontal="distributed"/>
    </xf>
    <xf numFmtId="197" fontId="64" fillId="0" borderId="18" xfId="49" applyNumberFormat="1" applyFont="1" applyBorder="1" applyAlignment="1" quotePrefix="1">
      <alignment horizontal="center"/>
    </xf>
    <xf numFmtId="197" fontId="64" fillId="0" borderId="0" xfId="49" applyNumberFormat="1" applyFont="1" applyBorder="1" applyAlignment="1" quotePrefix="1">
      <alignment horizontal="left"/>
    </xf>
    <xf numFmtId="197" fontId="64" fillId="0" borderId="30" xfId="49" applyNumberFormat="1" applyFont="1" applyBorder="1" applyAlignment="1" quotePrefix="1">
      <alignment horizontal="left"/>
    </xf>
    <xf numFmtId="197" fontId="64" fillId="0" borderId="18" xfId="49" applyNumberFormat="1" applyFont="1" applyBorder="1" applyAlignment="1">
      <alignment horizontal="distributed"/>
    </xf>
    <xf numFmtId="197" fontId="64" fillId="0" borderId="16" xfId="49" applyNumberFormat="1" applyFont="1" applyBorder="1" applyAlignment="1">
      <alignment horizontal="left"/>
    </xf>
    <xf numFmtId="197" fontId="64" fillId="0" borderId="17" xfId="49" applyNumberFormat="1" applyFont="1" applyBorder="1" applyAlignment="1">
      <alignment horizontal="left"/>
    </xf>
    <xf numFmtId="197" fontId="64" fillId="0" borderId="0" xfId="49" applyNumberFormat="1" applyFont="1" applyBorder="1" applyAlignment="1">
      <alignment horizontal="left"/>
    </xf>
    <xf numFmtId="197" fontId="64" fillId="0" borderId="30" xfId="49" applyNumberFormat="1" applyFont="1" applyBorder="1" applyAlignment="1">
      <alignment horizontal="distributed"/>
    </xf>
    <xf numFmtId="197" fontId="64" fillId="0" borderId="26" xfId="49" applyNumberFormat="1" applyFont="1" applyBorder="1" applyAlignment="1">
      <alignment horizontal="distributed"/>
    </xf>
    <xf numFmtId="197" fontId="64" fillId="0" borderId="29" xfId="49" applyNumberFormat="1" applyFont="1" applyBorder="1" applyAlignment="1">
      <alignment horizontal="distributed"/>
    </xf>
    <xf numFmtId="197" fontId="64" fillId="0" borderId="18" xfId="49" applyNumberFormat="1" applyFont="1" applyBorder="1" applyAlignment="1">
      <alignment shrinkToFit="1"/>
    </xf>
    <xf numFmtId="197" fontId="64" fillId="0" borderId="19" xfId="49" applyNumberFormat="1" applyFont="1" applyBorder="1" applyAlignment="1">
      <alignment horizontal="distributed"/>
    </xf>
    <xf numFmtId="197" fontId="64" fillId="0" borderId="29" xfId="49" applyNumberFormat="1" applyFont="1" applyBorder="1" applyAlignment="1">
      <alignment horizontal="distributed" shrinkToFit="1"/>
    </xf>
    <xf numFmtId="197" fontId="64" fillId="0" borderId="28" xfId="49" applyNumberFormat="1" applyFont="1" applyBorder="1" applyAlignment="1">
      <alignment horizontal="distributed"/>
    </xf>
    <xf numFmtId="197" fontId="64" fillId="0" borderId="23" xfId="49" applyNumberFormat="1" applyFont="1" applyBorder="1" applyAlignment="1">
      <alignment horizontal="distributed"/>
    </xf>
    <xf numFmtId="197" fontId="64" fillId="0" borderId="17" xfId="49" applyNumberFormat="1" applyFont="1" applyBorder="1" applyAlignment="1">
      <alignment horizontal="center"/>
    </xf>
    <xf numFmtId="197" fontId="64" fillId="0" borderId="17" xfId="49" applyNumberFormat="1" applyFont="1" applyBorder="1" applyAlignment="1" quotePrefix="1">
      <alignment horizontal="distributed"/>
    </xf>
    <xf numFmtId="197" fontId="64" fillId="0" borderId="17" xfId="49" applyNumberFormat="1" applyFont="1" applyBorder="1" applyAlignment="1">
      <alignment horizontal="distributed" wrapText="1" shrinkToFit="1"/>
    </xf>
    <xf numFmtId="197" fontId="64" fillId="0" borderId="24" xfId="49" applyNumberFormat="1" applyFont="1" applyBorder="1" applyAlignment="1">
      <alignment horizontal="center"/>
    </xf>
    <xf numFmtId="197" fontId="64" fillId="0" borderId="17" xfId="49" applyNumberFormat="1" applyFont="1" applyBorder="1" applyAlignment="1">
      <alignment horizontal="distributed" wrapText="1"/>
    </xf>
    <xf numFmtId="197" fontId="64" fillId="0" borderId="17" xfId="49" applyNumberFormat="1" applyFont="1" applyBorder="1" applyAlignment="1" quotePrefix="1">
      <alignment horizontal="distributed" wrapText="1" shrinkToFit="1"/>
    </xf>
    <xf numFmtId="197" fontId="64" fillId="0" borderId="24" xfId="49" applyNumberFormat="1" applyFont="1" applyBorder="1" applyAlignment="1">
      <alignment horizontal="distributed"/>
    </xf>
    <xf numFmtId="197" fontId="64" fillId="0" borderId="17" xfId="49" applyNumberFormat="1" applyFont="1" applyBorder="1" applyAlignment="1" quotePrefix="1">
      <alignment horizontal="center"/>
    </xf>
    <xf numFmtId="197" fontId="64" fillId="0" borderId="17" xfId="49" applyNumberFormat="1" applyFont="1" applyBorder="1" applyAlignment="1" quotePrefix="1">
      <alignment horizontal="distributed" wrapText="1"/>
    </xf>
    <xf numFmtId="197" fontId="64" fillId="0" borderId="24" xfId="49" applyNumberFormat="1" applyFont="1" applyBorder="1" applyAlignment="1" quotePrefix="1">
      <alignment horizontal="center"/>
    </xf>
    <xf numFmtId="197" fontId="64" fillId="0" borderId="24" xfId="49" applyNumberFormat="1" applyFont="1" applyBorder="1" applyAlignment="1">
      <alignment horizontal="distributed" shrinkToFit="1"/>
    </xf>
    <xf numFmtId="197" fontId="66" fillId="0" borderId="24" xfId="49" applyNumberFormat="1" applyFont="1" applyBorder="1" applyAlignment="1">
      <alignment horizontal="distributed" wrapText="1"/>
    </xf>
    <xf numFmtId="197" fontId="64" fillId="0" borderId="17" xfId="49" applyNumberFormat="1" applyFont="1" applyBorder="1" applyAlignment="1">
      <alignment horizontal="centerContinuous"/>
    </xf>
    <xf numFmtId="197" fontId="64" fillId="0" borderId="17" xfId="49" applyNumberFormat="1" applyFont="1" applyBorder="1" applyAlignment="1" quotePrefix="1">
      <alignment horizontal="centerContinuous"/>
    </xf>
    <xf numFmtId="197" fontId="64" fillId="0" borderId="0" xfId="0" applyNumberFormat="1" applyFont="1" applyBorder="1" applyAlignment="1">
      <alignment/>
    </xf>
    <xf numFmtId="49" fontId="64" fillId="33" borderId="32" xfId="49" applyNumberFormat="1" applyFont="1" applyFill="1" applyBorder="1" applyAlignment="1">
      <alignment horizontal="center" vertical="center" shrinkToFit="1"/>
    </xf>
    <xf numFmtId="49" fontId="64" fillId="33" borderId="33" xfId="49" applyNumberFormat="1" applyFont="1" applyFill="1" applyBorder="1" applyAlignment="1">
      <alignment horizontal="center" vertical="center" shrinkToFit="1"/>
    </xf>
    <xf numFmtId="49" fontId="64" fillId="33" borderId="34" xfId="49" applyNumberFormat="1" applyFont="1" applyFill="1" applyBorder="1" applyAlignment="1">
      <alignment horizontal="center" vertical="center" shrinkToFit="1"/>
    </xf>
    <xf numFmtId="49" fontId="64" fillId="33" borderId="50" xfId="49" applyNumberFormat="1" applyFont="1" applyFill="1" applyBorder="1" applyAlignment="1">
      <alignment horizontal="center" vertical="center" shrinkToFit="1"/>
    </xf>
    <xf numFmtId="49" fontId="64" fillId="33" borderId="41" xfId="49" applyNumberFormat="1" applyFont="1" applyFill="1" applyBorder="1" applyAlignment="1">
      <alignment horizontal="center" vertical="center" shrinkToFit="1"/>
    </xf>
    <xf numFmtId="197" fontId="64" fillId="0" borderId="0" xfId="49" applyNumberFormat="1" applyFont="1" applyAlignment="1">
      <alignment vertical="center"/>
    </xf>
    <xf numFmtId="49" fontId="67" fillId="0" borderId="0" xfId="0" applyNumberFormat="1" applyFont="1" applyAlignment="1">
      <alignment/>
    </xf>
    <xf numFmtId="0" fontId="64" fillId="0" borderId="53" xfId="49" applyNumberFormat="1" applyFont="1" applyBorder="1" applyAlignment="1">
      <alignment horizontal="distributed" vertical="center"/>
    </xf>
    <xf numFmtId="191" fontId="64" fillId="0" borderId="29" xfId="0" applyNumberFormat="1" applyFont="1" applyBorder="1" applyAlignment="1">
      <alignment vertical="center" shrinkToFit="1"/>
    </xf>
    <xf numFmtId="193" fontId="64" fillId="0" borderId="29" xfId="0" applyNumberFormat="1" applyFont="1" applyBorder="1" applyAlignment="1">
      <alignment vertical="center" shrinkToFit="1"/>
    </xf>
    <xf numFmtId="193" fontId="64" fillId="0" borderId="52" xfId="0" applyNumberFormat="1" applyFont="1" applyBorder="1" applyAlignment="1">
      <alignment vertical="center" shrinkToFit="1"/>
    </xf>
    <xf numFmtId="197" fontId="64" fillId="0" borderId="0" xfId="49" applyNumberFormat="1" applyFont="1" applyBorder="1" applyAlignment="1">
      <alignment vertical="center"/>
    </xf>
    <xf numFmtId="0" fontId="64" fillId="0" borderId="15" xfId="49" applyNumberFormat="1" applyFont="1" applyBorder="1" applyAlignment="1">
      <alignment horizontal="distributed" vertical="center"/>
    </xf>
    <xf numFmtId="191" fontId="64" fillId="0" borderId="26" xfId="49" applyNumberFormat="1" applyFont="1" applyBorder="1" applyAlignment="1">
      <alignment vertical="center"/>
    </xf>
    <xf numFmtId="191" fontId="64" fillId="0" borderId="26" xfId="0" applyNumberFormat="1" applyFont="1" applyBorder="1" applyAlignment="1">
      <alignment vertical="center" shrinkToFit="1"/>
    </xf>
    <xf numFmtId="193" fontId="64" fillId="0" borderId="26" xfId="0" applyNumberFormat="1" applyFont="1" applyBorder="1" applyAlignment="1">
      <alignment vertical="center" shrinkToFit="1"/>
    </xf>
    <xf numFmtId="193" fontId="64" fillId="0" borderId="26" xfId="0" applyNumberFormat="1" applyFont="1" applyBorder="1" applyAlignment="1">
      <alignment horizontal="right" vertical="center" shrinkToFit="1"/>
    </xf>
    <xf numFmtId="193" fontId="64" fillId="0" borderId="27" xfId="0" applyNumberFormat="1" applyFont="1" applyBorder="1" applyAlignment="1">
      <alignment vertical="center" shrinkToFit="1"/>
    </xf>
    <xf numFmtId="0" fontId="64" fillId="0" borderId="23" xfId="49" applyNumberFormat="1" applyFont="1" applyBorder="1" applyAlignment="1">
      <alignment horizontal="distributed" vertical="center"/>
    </xf>
    <xf numFmtId="191" fontId="64" fillId="0" borderId="24" xfId="49" applyNumberFormat="1" applyFont="1" applyBorder="1" applyAlignment="1">
      <alignment vertical="center"/>
    </xf>
    <xf numFmtId="191" fontId="64" fillId="0" borderId="24" xfId="0" applyNumberFormat="1" applyFont="1" applyBorder="1" applyAlignment="1">
      <alignment vertical="center" shrinkToFit="1"/>
    </xf>
    <xf numFmtId="193" fontId="64" fillId="0" borderId="24" xfId="0" applyNumberFormat="1" applyFont="1" applyBorder="1" applyAlignment="1">
      <alignment vertical="center" shrinkToFit="1"/>
    </xf>
    <xf numFmtId="193" fontId="64" fillId="0" borderId="42" xfId="0" applyNumberFormat="1" applyFont="1" applyBorder="1" applyAlignment="1">
      <alignment vertical="center" shrinkToFit="1"/>
    </xf>
    <xf numFmtId="0" fontId="64" fillId="0" borderId="46" xfId="49" applyNumberFormat="1" applyFont="1" applyBorder="1" applyAlignment="1">
      <alignment horizontal="distributed" vertical="center"/>
    </xf>
    <xf numFmtId="191" fontId="64" fillId="0" borderId="43" xfId="0" applyNumberFormat="1" applyFont="1" applyBorder="1" applyAlignment="1">
      <alignment vertical="center" shrinkToFit="1"/>
    </xf>
    <xf numFmtId="193" fontId="64" fillId="0" borderId="43" xfId="0" applyNumberFormat="1" applyFont="1" applyBorder="1" applyAlignment="1">
      <alignment vertical="center" shrinkToFit="1"/>
    </xf>
    <xf numFmtId="193" fontId="64" fillId="0" borderId="44" xfId="0" applyNumberFormat="1" applyFont="1" applyBorder="1" applyAlignment="1">
      <alignment vertical="center" shrinkToFit="1"/>
    </xf>
    <xf numFmtId="197" fontId="68" fillId="0" borderId="0" xfId="0" applyNumberFormat="1" applyFont="1" applyAlignment="1">
      <alignment horizontal="center" vertical="center"/>
    </xf>
    <xf numFmtId="197" fontId="69" fillId="0" borderId="0" xfId="0" applyNumberFormat="1" applyFont="1" applyAlignment="1">
      <alignment/>
    </xf>
    <xf numFmtId="38" fontId="64" fillId="0" borderId="10" xfId="49" applyFont="1" applyBorder="1" applyAlignment="1">
      <alignment vertical="center"/>
    </xf>
    <xf numFmtId="38" fontId="64" fillId="0" borderId="11" xfId="49" applyFont="1" applyBorder="1" applyAlignment="1">
      <alignment vertical="center"/>
    </xf>
    <xf numFmtId="38" fontId="64" fillId="0" borderId="11" xfId="49" applyFont="1" applyBorder="1" applyAlignment="1" quotePrefix="1">
      <alignment horizontal="left" vertical="center"/>
    </xf>
    <xf numFmtId="38" fontId="64" fillId="0" borderId="12" xfId="49" applyFont="1" applyBorder="1" applyAlignment="1">
      <alignment vertical="center"/>
    </xf>
    <xf numFmtId="38" fontId="64" fillId="0" borderId="48" xfId="49" applyFont="1" applyBorder="1" applyAlignment="1" quotePrefix="1">
      <alignment vertical="center"/>
    </xf>
    <xf numFmtId="38" fontId="64" fillId="0" borderId="45" xfId="49" applyFont="1" applyBorder="1" applyAlignment="1" quotePrefix="1">
      <alignment horizontal="left" vertical="center"/>
    </xf>
    <xf numFmtId="38" fontId="64" fillId="0" borderId="12" xfId="49" applyFont="1" applyBorder="1" applyAlignment="1" quotePrefix="1">
      <alignment horizontal="left" vertical="center"/>
    </xf>
    <xf numFmtId="38" fontId="64" fillId="0" borderId="14" xfId="49" applyFont="1" applyBorder="1" applyAlignment="1" quotePrefix="1">
      <alignment horizontal="left" vertical="center"/>
    </xf>
    <xf numFmtId="38" fontId="64" fillId="0" borderId="15" xfId="49" applyFont="1" applyBorder="1" applyAlignment="1">
      <alignment horizontal="distributed" vertical="center"/>
    </xf>
    <xf numFmtId="38" fontId="64" fillId="0" borderId="18" xfId="49" applyFont="1" applyBorder="1" applyAlignment="1">
      <alignment horizontal="center" vertical="center" shrinkToFit="1"/>
    </xf>
    <xf numFmtId="38" fontId="64" fillId="0" borderId="26" xfId="49" applyFont="1" applyBorder="1" applyAlignment="1">
      <alignment horizontal="center" vertical="center" shrinkToFit="1"/>
    </xf>
    <xf numFmtId="38" fontId="64" fillId="0" borderId="16" xfId="49" applyFont="1" applyBorder="1" applyAlignment="1">
      <alignment horizontal="distributed" vertical="center"/>
    </xf>
    <xf numFmtId="38" fontId="64" fillId="0" borderId="17" xfId="49" applyFont="1" applyBorder="1" applyAlignment="1">
      <alignment horizontal="distributed" vertical="center"/>
    </xf>
    <xf numFmtId="38" fontId="64" fillId="0" borderId="18" xfId="49" applyFont="1" applyBorder="1" applyAlignment="1">
      <alignment horizontal="distributed" vertical="center" wrapText="1"/>
    </xf>
    <xf numFmtId="38" fontId="64" fillId="0" borderId="26" xfId="49" applyFont="1" applyBorder="1" applyAlignment="1">
      <alignment horizontal="distributed" vertical="center"/>
    </xf>
    <xf numFmtId="38" fontId="64" fillId="0" borderId="18" xfId="49" applyFont="1" applyBorder="1" applyAlignment="1">
      <alignment horizontal="distributed" vertical="center"/>
    </xf>
    <xf numFmtId="38" fontId="64" fillId="0" borderId="22" xfId="49" applyFont="1" applyBorder="1" applyAlignment="1">
      <alignment horizontal="distributed" vertical="center"/>
    </xf>
    <xf numFmtId="38" fontId="64" fillId="0" borderId="23" xfId="49" applyFont="1" applyBorder="1" applyAlignment="1">
      <alignment horizontal="distributed" vertical="center"/>
    </xf>
    <xf numFmtId="38" fontId="64" fillId="0" borderId="17" xfId="49" applyFont="1" applyBorder="1" applyAlignment="1">
      <alignment horizontal="center" vertical="center" shrinkToFit="1"/>
    </xf>
    <xf numFmtId="38" fontId="64" fillId="0" borderId="24" xfId="49" applyFont="1" applyBorder="1" applyAlignment="1">
      <alignment horizontal="center" vertical="center" shrinkToFit="1"/>
    </xf>
    <xf numFmtId="38" fontId="64" fillId="0" borderId="24" xfId="49" applyFont="1" applyBorder="1" applyAlignment="1">
      <alignment horizontal="distributed" vertical="center"/>
    </xf>
    <xf numFmtId="38" fontId="64" fillId="0" borderId="17" xfId="49" applyFont="1" applyBorder="1" applyAlignment="1" quotePrefix="1">
      <alignment horizontal="distributed" vertical="center"/>
    </xf>
    <xf numFmtId="38" fontId="64" fillId="0" borderId="17" xfId="49" applyFont="1" applyBorder="1" applyAlignment="1" quotePrefix="1">
      <alignment horizontal="center" vertical="center"/>
    </xf>
    <xf numFmtId="38" fontId="64" fillId="0" borderId="25" xfId="49" applyFont="1" applyBorder="1" applyAlignment="1">
      <alignment horizontal="distributed" vertical="center"/>
    </xf>
    <xf numFmtId="49" fontId="64" fillId="33" borderId="32" xfId="49" applyNumberFormat="1" applyFont="1" applyFill="1" applyBorder="1" applyAlignment="1">
      <alignment horizontal="distributed" vertical="center"/>
    </xf>
    <xf numFmtId="49" fontId="64" fillId="33" borderId="33" xfId="49" applyNumberFormat="1" applyFont="1" applyFill="1" applyBorder="1" applyAlignment="1">
      <alignment horizontal="center" vertical="center"/>
    </xf>
    <xf numFmtId="49" fontId="64" fillId="33" borderId="34" xfId="49" applyNumberFormat="1" applyFont="1" applyFill="1" applyBorder="1" applyAlignment="1">
      <alignment horizontal="center" vertical="center"/>
    </xf>
    <xf numFmtId="49" fontId="64" fillId="33" borderId="21" xfId="49" applyNumberFormat="1" applyFont="1" applyFill="1" applyBorder="1" applyAlignment="1">
      <alignment horizontal="center" vertical="center"/>
    </xf>
    <xf numFmtId="49" fontId="64" fillId="33" borderId="35" xfId="49" applyNumberFormat="1" applyFont="1" applyFill="1" applyBorder="1" applyAlignment="1">
      <alignment horizontal="center" vertical="center" shrinkToFit="1"/>
    </xf>
    <xf numFmtId="191" fontId="64" fillId="0" borderId="52" xfId="0" applyNumberFormat="1" applyFont="1" applyBorder="1" applyAlignment="1">
      <alignment vertical="center" shrinkToFit="1"/>
    </xf>
    <xf numFmtId="191" fontId="64" fillId="0" borderId="27" xfId="49" applyNumberFormat="1" applyFont="1" applyBorder="1" applyAlignment="1">
      <alignment vertical="center"/>
    </xf>
    <xf numFmtId="191" fontId="64" fillId="0" borderId="27" xfId="0" applyNumberFormat="1" applyFont="1" applyBorder="1" applyAlignment="1">
      <alignment vertical="center" shrinkToFit="1"/>
    </xf>
    <xf numFmtId="191" fontId="64" fillId="0" borderId="42" xfId="49" applyNumberFormat="1" applyFont="1" applyBorder="1" applyAlignment="1">
      <alignment vertical="center"/>
    </xf>
    <xf numFmtId="38" fontId="64" fillId="0" borderId="46" xfId="49" applyFont="1" applyBorder="1" applyAlignment="1">
      <alignment horizontal="distributed" vertical="center"/>
    </xf>
    <xf numFmtId="191" fontId="64" fillId="0" borderId="44" xfId="0" applyNumberFormat="1" applyFont="1" applyBorder="1" applyAlignment="1">
      <alignment vertical="center" shrinkToFit="1"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38" fontId="64" fillId="0" borderId="0" xfId="0" applyNumberFormat="1" applyFont="1" applyAlignment="1">
      <alignment/>
    </xf>
    <xf numFmtId="0" fontId="64" fillId="0" borderId="0" xfId="0" applyFont="1" applyAlignment="1" quotePrefix="1">
      <alignment horizontal="right"/>
    </xf>
    <xf numFmtId="0" fontId="64" fillId="0" borderId="0" xfId="0" applyFont="1" applyAlignment="1">
      <alignment vertical="center"/>
    </xf>
    <xf numFmtId="38" fontId="64" fillId="0" borderId="54" xfId="49" applyFont="1" applyBorder="1" applyAlignment="1">
      <alignment horizontal="distributed" vertical="center"/>
    </xf>
    <xf numFmtId="38" fontId="64" fillId="0" borderId="28" xfId="49" applyFont="1" applyBorder="1" applyAlignment="1" quotePrefix="1">
      <alignment horizontal="left" vertical="center"/>
    </xf>
    <xf numFmtId="38" fontId="64" fillId="0" borderId="16" xfId="49" applyFont="1" applyBorder="1" applyAlignment="1" quotePrefix="1">
      <alignment horizontal="left" vertical="center"/>
    </xf>
    <xf numFmtId="38" fontId="64" fillId="0" borderId="26" xfId="49" applyFont="1" applyBorder="1" applyAlignment="1" quotePrefix="1">
      <alignment horizontal="left" vertical="center"/>
    </xf>
    <xf numFmtId="38" fontId="64" fillId="0" borderId="29" xfId="49" applyFont="1" applyBorder="1" applyAlignment="1" quotePrefix="1">
      <alignment horizontal="left" vertical="center"/>
    </xf>
    <xf numFmtId="38" fontId="64" fillId="0" borderId="28" xfId="49" applyFont="1" applyBorder="1" applyAlignment="1">
      <alignment horizontal="distributed" vertical="center"/>
    </xf>
    <xf numFmtId="38" fontId="64" fillId="0" borderId="29" xfId="49" applyFont="1" applyBorder="1" applyAlignment="1">
      <alignment horizontal="distributed" vertical="center"/>
    </xf>
    <xf numFmtId="38" fontId="64" fillId="0" borderId="28" xfId="49" applyNumberFormat="1" applyFont="1" applyBorder="1" applyAlignment="1" quotePrefix="1">
      <alignment horizontal="left" vertical="center"/>
    </xf>
    <xf numFmtId="0" fontId="64" fillId="0" borderId="29" xfId="0" applyFont="1" applyBorder="1" applyAlignment="1">
      <alignment vertical="center"/>
    </xf>
    <xf numFmtId="0" fontId="64" fillId="0" borderId="52" xfId="0" applyFont="1" applyBorder="1" applyAlignment="1">
      <alignment vertical="center"/>
    </xf>
    <xf numFmtId="38" fontId="70" fillId="0" borderId="28" xfId="49" applyFont="1" applyBorder="1" applyAlignment="1" quotePrefix="1">
      <alignment horizontal="distributed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vertical="center"/>
    </xf>
    <xf numFmtId="38" fontId="64" fillId="0" borderId="28" xfId="49" applyFont="1" applyBorder="1" applyAlignment="1" quotePrefix="1">
      <alignment horizontal="distributed" vertical="center"/>
    </xf>
    <xf numFmtId="0" fontId="64" fillId="0" borderId="26" xfId="0" applyFont="1" applyBorder="1" applyAlignment="1">
      <alignment vertical="center"/>
    </xf>
    <xf numFmtId="0" fontId="64" fillId="0" borderId="27" xfId="0" applyFont="1" applyBorder="1" applyAlignment="1">
      <alignment horizontal="distributed" vertical="center"/>
    </xf>
    <xf numFmtId="38" fontId="64" fillId="0" borderId="26" xfId="49" applyFont="1" applyBorder="1" applyAlignment="1" quotePrefix="1">
      <alignment horizontal="center" vertical="center"/>
    </xf>
    <xf numFmtId="38" fontId="64" fillId="0" borderId="26" xfId="49" applyFont="1" applyBorder="1" applyAlignment="1" quotePrefix="1">
      <alignment horizontal="center" vertical="center" shrinkToFit="1"/>
    </xf>
    <xf numFmtId="38" fontId="64" fillId="0" borderId="26" xfId="49" applyFont="1" applyBorder="1" applyAlignment="1">
      <alignment horizontal="left" vertical="center"/>
    </xf>
    <xf numFmtId="38" fontId="64" fillId="0" borderId="26" xfId="49" applyFont="1" applyBorder="1" applyAlignment="1" quotePrefix="1">
      <alignment vertical="center" shrinkToFit="1"/>
    </xf>
    <xf numFmtId="38" fontId="64" fillId="0" borderId="26" xfId="49" applyFont="1" applyBorder="1" applyAlignment="1">
      <alignment horizontal="distributed" vertical="center" shrinkToFit="1"/>
    </xf>
    <xf numFmtId="38" fontId="64" fillId="0" borderId="26" xfId="49" applyFont="1" applyBorder="1" applyAlignment="1" quotePrefix="1">
      <alignment horizontal="distributed" vertical="center" shrinkToFit="1"/>
    </xf>
    <xf numFmtId="38" fontId="67" fillId="0" borderId="26" xfId="49" applyFont="1" applyBorder="1" applyAlignment="1">
      <alignment horizontal="distributed" vertical="center" shrinkToFit="1"/>
    </xf>
    <xf numFmtId="38" fontId="64" fillId="0" borderId="26" xfId="49" applyFont="1" applyBorder="1" applyAlignment="1" quotePrefix="1">
      <alignment horizontal="distributed" vertical="center"/>
    </xf>
    <xf numFmtId="38" fontId="64" fillId="0" borderId="28" xfId="49" applyNumberFormat="1" applyFont="1" applyBorder="1" applyAlignment="1" quotePrefix="1">
      <alignment horizontal="distributed" vertical="center"/>
    </xf>
    <xf numFmtId="0" fontId="64" fillId="0" borderId="26" xfId="0" applyFont="1" applyBorder="1" applyAlignment="1" quotePrefix="1">
      <alignment horizontal="center" vertical="center"/>
    </xf>
    <xf numFmtId="38" fontId="64" fillId="0" borderId="28" xfId="49" applyFont="1" applyBorder="1" applyAlignment="1">
      <alignment horizontal="distributed" vertical="center" shrinkToFit="1"/>
    </xf>
    <xf numFmtId="38" fontId="64" fillId="0" borderId="28" xfId="49" applyFont="1" applyBorder="1" applyAlignment="1">
      <alignment horizontal="center" vertical="center" shrinkToFit="1"/>
    </xf>
    <xf numFmtId="38" fontId="64" fillId="0" borderId="28" xfId="49" applyNumberFormat="1" applyFont="1" applyBorder="1" applyAlignment="1">
      <alignment horizontal="distributed" vertical="center"/>
    </xf>
    <xf numFmtId="38" fontId="64" fillId="0" borderId="27" xfId="49" applyFont="1" applyBorder="1" applyAlignment="1" quotePrefix="1">
      <alignment horizontal="center" vertical="center"/>
    </xf>
    <xf numFmtId="38" fontId="64" fillId="0" borderId="55" xfId="49" applyFont="1" applyBorder="1" applyAlignment="1">
      <alignment horizontal="distributed" vertical="center"/>
    </xf>
    <xf numFmtId="38" fontId="64" fillId="0" borderId="31" xfId="49" applyFont="1" applyBorder="1" applyAlignment="1" quotePrefix="1">
      <alignment horizontal="left" vertical="center"/>
    </xf>
    <xf numFmtId="38" fontId="64" fillId="0" borderId="31" xfId="49" applyFont="1" applyBorder="1" applyAlignment="1">
      <alignment horizontal="distributed" vertical="center"/>
    </xf>
    <xf numFmtId="38" fontId="64" fillId="0" borderId="24" xfId="49" applyFont="1" applyBorder="1" applyAlignment="1" quotePrefix="1">
      <alignment horizontal="left" vertical="center"/>
    </xf>
    <xf numFmtId="38" fontId="64" fillId="0" borderId="24" xfId="49" applyFont="1" applyBorder="1" applyAlignment="1" quotePrefix="1">
      <alignment horizontal="center" vertical="center"/>
    </xf>
    <xf numFmtId="38" fontId="64" fillId="0" borderId="31" xfId="49" applyFont="1" applyBorder="1" applyAlignment="1" quotePrefix="1">
      <alignment horizontal="center" vertical="center"/>
    </xf>
    <xf numFmtId="38" fontId="64" fillId="0" borderId="24" xfId="49" applyFont="1" applyBorder="1" applyAlignment="1" quotePrefix="1">
      <alignment horizontal="distributed" vertical="center"/>
    </xf>
    <xf numFmtId="38" fontId="64" fillId="0" borderId="31" xfId="49" applyNumberFormat="1" applyFont="1" applyBorder="1" applyAlignment="1" quotePrefix="1">
      <alignment horizontal="left" vertical="center"/>
    </xf>
    <xf numFmtId="0" fontId="64" fillId="0" borderId="24" xfId="0" applyFont="1" applyBorder="1" applyAlignment="1" quotePrefix="1">
      <alignment horizontal="center" vertical="center"/>
    </xf>
    <xf numFmtId="38" fontId="64" fillId="0" borderId="42" xfId="49" applyFont="1" applyBorder="1" applyAlignment="1" quotePrefix="1">
      <alignment horizontal="center" vertical="center"/>
    </xf>
    <xf numFmtId="49" fontId="64" fillId="33" borderId="56" xfId="49" applyNumberFormat="1" applyFont="1" applyFill="1" applyBorder="1" applyAlignment="1">
      <alignment horizontal="center" vertical="center"/>
    </xf>
    <xf numFmtId="49" fontId="64" fillId="33" borderId="34" xfId="0" applyNumberFormat="1" applyFont="1" applyFill="1" applyBorder="1" applyAlignment="1">
      <alignment horizontal="center" vertical="center"/>
    </xf>
    <xf numFmtId="41" fontId="64" fillId="0" borderId="29" xfId="0" applyNumberFormat="1" applyFont="1" applyBorder="1" applyAlignment="1">
      <alignment vertical="center" shrinkToFit="1"/>
    </xf>
    <xf numFmtId="41" fontId="64" fillId="0" borderId="52" xfId="0" applyNumberFormat="1" applyFont="1" applyBorder="1" applyAlignment="1">
      <alignment vertical="center" shrinkToFit="1"/>
    </xf>
    <xf numFmtId="41" fontId="64" fillId="0" borderId="26" xfId="49" applyNumberFormat="1" applyFont="1" applyBorder="1" applyAlignment="1">
      <alignment vertical="center"/>
    </xf>
    <xf numFmtId="41" fontId="64" fillId="0" borderId="26" xfId="0" applyNumberFormat="1" applyFont="1" applyBorder="1" applyAlignment="1">
      <alignment vertical="center" shrinkToFit="1"/>
    </xf>
    <xf numFmtId="41" fontId="64" fillId="0" borderId="27" xfId="49" applyNumberFormat="1" applyFont="1" applyBorder="1" applyAlignment="1">
      <alignment vertical="center"/>
    </xf>
    <xf numFmtId="38" fontId="64" fillId="0" borderId="15" xfId="49" applyFont="1" applyBorder="1" applyAlignment="1">
      <alignment vertical="center" shrinkToFit="1"/>
    </xf>
    <xf numFmtId="41" fontId="64" fillId="0" borderId="27" xfId="0" applyNumberFormat="1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41" fontId="64" fillId="0" borderId="26" xfId="49" applyNumberFormat="1" applyFont="1" applyBorder="1" applyAlignment="1">
      <alignment vertical="center" shrinkToFit="1"/>
    </xf>
    <xf numFmtId="41" fontId="64" fillId="0" borderId="24" xfId="49" applyNumberFormat="1" applyFont="1" applyBorder="1" applyAlignment="1">
      <alignment vertical="center"/>
    </xf>
    <xf numFmtId="41" fontId="64" fillId="0" borderId="24" xfId="0" applyNumberFormat="1" applyFont="1" applyBorder="1" applyAlignment="1">
      <alignment vertical="center" shrinkToFit="1"/>
    </xf>
    <xf numFmtId="41" fontId="64" fillId="0" borderId="42" xfId="49" applyNumberFormat="1" applyFont="1" applyBorder="1" applyAlignment="1">
      <alignment vertical="center"/>
    </xf>
    <xf numFmtId="41" fontId="64" fillId="0" borderId="43" xfId="0" applyNumberFormat="1" applyFont="1" applyBorder="1" applyAlignment="1">
      <alignment vertical="center" shrinkToFit="1"/>
    </xf>
    <xf numFmtId="41" fontId="64" fillId="0" borderId="44" xfId="0" applyNumberFormat="1" applyFont="1" applyBorder="1" applyAlignment="1">
      <alignment vertical="center" shrinkToFit="1"/>
    </xf>
    <xf numFmtId="0" fontId="64" fillId="0" borderId="0" xfId="0" applyFont="1" applyBorder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38" fontId="64" fillId="0" borderId="28" xfId="49" applyFont="1" applyBorder="1" applyAlignment="1" quotePrefix="1">
      <alignment horizontal="distributed" vertical="center" shrinkToFit="1"/>
    </xf>
    <xf numFmtId="0" fontId="64" fillId="0" borderId="26" xfId="0" applyFont="1" applyBorder="1" applyAlignment="1">
      <alignment horizontal="center" vertical="center" shrinkToFit="1"/>
    </xf>
    <xf numFmtId="38" fontId="64" fillId="0" borderId="28" xfId="49" applyFont="1" applyBorder="1" applyAlignment="1" quotePrefix="1">
      <alignment horizontal="center" vertical="center" shrinkToFit="1"/>
    </xf>
    <xf numFmtId="38" fontId="64" fillId="0" borderId="27" xfId="49" applyFont="1" applyBorder="1" applyAlignment="1">
      <alignment horizontal="center" vertical="center" shrinkToFit="1"/>
    </xf>
    <xf numFmtId="38" fontId="64" fillId="0" borderId="27" xfId="49" applyFont="1" applyBorder="1" applyAlignment="1">
      <alignment horizontal="distributed" vertical="center" shrinkToFit="1"/>
    </xf>
    <xf numFmtId="38" fontId="64" fillId="0" borderId="31" xfId="49" applyFont="1" applyBorder="1" applyAlignment="1" quotePrefix="1">
      <alignment horizontal="center" vertical="center" shrinkToFit="1"/>
    </xf>
    <xf numFmtId="38" fontId="64" fillId="0" borderId="31" xfId="49" applyFont="1" applyBorder="1" applyAlignment="1">
      <alignment horizontal="center" vertical="center" shrinkToFit="1"/>
    </xf>
    <xf numFmtId="38" fontId="64" fillId="0" borderId="24" xfId="49" applyFont="1" applyBorder="1" applyAlignment="1" quotePrefix="1">
      <alignment horizontal="center" vertical="center" shrinkToFit="1"/>
    </xf>
    <xf numFmtId="38" fontId="64" fillId="0" borderId="24" xfId="49" applyFont="1" applyBorder="1" applyAlignment="1">
      <alignment horizontal="distributed" vertical="center" shrinkToFit="1"/>
    </xf>
    <xf numFmtId="38" fontId="64" fillId="0" borderId="31" xfId="49" applyFont="1" applyBorder="1" applyAlignment="1">
      <alignment horizontal="distributed" vertical="center" shrinkToFit="1"/>
    </xf>
    <xf numFmtId="38" fontId="64" fillId="0" borderId="42" xfId="49" applyFont="1" applyBorder="1" applyAlignment="1">
      <alignment horizontal="distributed" vertical="center" shrinkToFit="1"/>
    </xf>
    <xf numFmtId="49" fontId="64" fillId="33" borderId="56" xfId="49" applyNumberFormat="1" applyFont="1" applyFill="1" applyBorder="1" applyAlignment="1">
      <alignment horizontal="center" vertical="center" shrinkToFit="1"/>
    </xf>
    <xf numFmtId="49" fontId="64" fillId="33" borderId="21" xfId="49" applyNumberFormat="1" applyFont="1" applyFill="1" applyBorder="1" applyAlignment="1">
      <alignment horizontal="center" vertical="center" shrinkToFit="1"/>
    </xf>
    <xf numFmtId="49" fontId="64" fillId="34" borderId="21" xfId="49" applyNumberFormat="1" applyFont="1" applyFill="1" applyBorder="1" applyAlignment="1">
      <alignment horizontal="center" vertical="center" shrinkToFit="1"/>
    </xf>
    <xf numFmtId="49" fontId="67" fillId="33" borderId="34" xfId="0" applyNumberFormat="1" applyFont="1" applyFill="1" applyBorder="1" applyAlignment="1">
      <alignment horizontal="center" vertical="center" shrinkToFit="1"/>
    </xf>
    <xf numFmtId="49" fontId="64" fillId="34" borderId="34" xfId="49" applyNumberFormat="1" applyFont="1" applyFill="1" applyBorder="1" applyAlignment="1">
      <alignment horizontal="center" vertical="center" shrinkToFit="1"/>
    </xf>
    <xf numFmtId="49" fontId="64" fillId="34" borderId="41" xfId="49" applyNumberFormat="1" applyFont="1" applyFill="1" applyBorder="1" applyAlignment="1">
      <alignment horizontal="center" vertical="center" shrinkToFit="1"/>
    </xf>
    <xf numFmtId="191" fontId="64" fillId="0" borderId="29" xfId="49" applyNumberFormat="1" applyFont="1" applyBorder="1" applyAlignment="1">
      <alignment vertical="center"/>
    </xf>
    <xf numFmtId="191" fontId="64" fillId="0" borderId="43" xfId="0" applyNumberFormat="1" applyFont="1" applyBorder="1" applyAlignment="1">
      <alignment vertical="center"/>
    </xf>
    <xf numFmtId="0" fontId="69" fillId="0" borderId="0" xfId="0" applyFont="1" applyAlignment="1">
      <alignment horizontal="left"/>
    </xf>
    <xf numFmtId="38" fontId="65" fillId="0" borderId="0" xfId="49" applyFont="1" applyAlignment="1">
      <alignment horizontal="left"/>
    </xf>
    <xf numFmtId="38" fontId="69" fillId="0" borderId="0" xfId="49" applyFont="1" applyAlignment="1">
      <alignment/>
    </xf>
    <xf numFmtId="0" fontId="71" fillId="0" borderId="0" xfId="0" applyFont="1" applyAlignment="1">
      <alignment/>
    </xf>
    <xf numFmtId="38" fontId="64" fillId="0" borderId="10" xfId="49" applyFont="1" applyBorder="1" applyAlignment="1">
      <alignment/>
    </xf>
    <xf numFmtId="38" fontId="64" fillId="0" borderId="47" xfId="49" applyFont="1" applyBorder="1" applyAlignment="1" quotePrefix="1">
      <alignment horizontal="left"/>
    </xf>
    <xf numFmtId="38" fontId="64" fillId="0" borderId="47" xfId="49" applyFont="1" applyBorder="1" applyAlignment="1">
      <alignment/>
    </xf>
    <xf numFmtId="38" fontId="64" fillId="0" borderId="47" xfId="49" applyFont="1" applyFill="1" applyBorder="1" applyAlignment="1" quotePrefix="1">
      <alignment horizontal="left"/>
    </xf>
    <xf numFmtId="38" fontId="64" fillId="0" borderId="47" xfId="49" applyFont="1" applyFill="1" applyBorder="1" applyAlignment="1">
      <alignment/>
    </xf>
    <xf numFmtId="38" fontId="64" fillId="0" borderId="11" xfId="49" applyFont="1" applyFill="1" applyBorder="1" applyAlignment="1">
      <alignment/>
    </xf>
    <xf numFmtId="38" fontId="64" fillId="0" borderId="57" xfId="49" applyFont="1" applyFill="1" applyBorder="1" applyAlignment="1" quotePrefix="1">
      <alignment horizontal="left"/>
    </xf>
    <xf numFmtId="38" fontId="64" fillId="0" borderId="0" xfId="49" applyFont="1" applyAlignment="1">
      <alignment/>
    </xf>
    <xf numFmtId="38" fontId="64" fillId="0" borderId="15" xfId="49" applyFont="1" applyBorder="1" applyAlignment="1">
      <alignment horizontal="distributed"/>
    </xf>
    <xf numFmtId="38" fontId="64" fillId="0" borderId="26" xfId="49" applyFont="1" applyBorder="1" applyAlignment="1" quotePrefix="1">
      <alignment horizontal="left"/>
    </xf>
    <xf numFmtId="38" fontId="64" fillId="0" borderId="18" xfId="49" applyFont="1" applyBorder="1" applyAlignment="1" quotePrefix="1">
      <alignment horizontal="left"/>
    </xf>
    <xf numFmtId="38" fontId="64" fillId="0" borderId="26" xfId="49" applyFont="1" applyFill="1" applyBorder="1" applyAlignment="1" quotePrefix="1">
      <alignment horizontal="left"/>
    </xf>
    <xf numFmtId="38" fontId="64" fillId="0" borderId="18" xfId="49" applyFont="1" applyFill="1" applyBorder="1" applyAlignment="1" quotePrefix="1">
      <alignment horizontal="left"/>
    </xf>
    <xf numFmtId="38" fontId="64" fillId="0" borderId="29" xfId="49" applyFont="1" applyFill="1" applyBorder="1" applyAlignment="1" quotePrefix="1">
      <alignment horizontal="left"/>
    </xf>
    <xf numFmtId="38" fontId="64" fillId="0" borderId="22" xfId="49" applyFont="1" applyFill="1" applyBorder="1" applyAlignment="1" quotePrefix="1">
      <alignment horizontal="left"/>
    </xf>
    <xf numFmtId="38" fontId="64" fillId="0" borderId="23" xfId="49" applyFont="1" applyBorder="1" applyAlignment="1">
      <alignment horizontal="distributed" vertical="top"/>
    </xf>
    <xf numFmtId="38" fontId="64" fillId="0" borderId="17" xfId="49" applyFont="1" applyBorder="1" applyAlignment="1">
      <alignment horizontal="distributed" wrapText="1" shrinkToFit="1"/>
    </xf>
    <xf numFmtId="38" fontId="64" fillId="0" borderId="17" xfId="49" applyFont="1" applyBorder="1" applyAlignment="1" quotePrefix="1">
      <alignment horizontal="distributed" wrapText="1"/>
    </xf>
    <xf numFmtId="38" fontId="64" fillId="0" borderId="17" xfId="49" applyFont="1" applyBorder="1" applyAlignment="1">
      <alignment horizontal="distributed"/>
    </xf>
    <xf numFmtId="38" fontId="64" fillId="0" borderId="24" xfId="49" applyFont="1" applyFill="1" applyBorder="1" applyAlignment="1">
      <alignment horizontal="distributed" wrapText="1"/>
    </xf>
    <xf numFmtId="38" fontId="64" fillId="0" borderId="17" xfId="49" applyFont="1" applyFill="1" applyBorder="1" applyAlignment="1">
      <alignment horizontal="distributed" wrapText="1" shrinkToFit="1"/>
    </xf>
    <xf numFmtId="38" fontId="64" fillId="0" borderId="17" xfId="49" applyFont="1" applyFill="1" applyBorder="1" applyAlignment="1">
      <alignment horizontal="distributed"/>
    </xf>
    <xf numFmtId="38" fontId="64" fillId="0" borderId="17" xfId="49" applyFont="1" applyFill="1" applyBorder="1" applyAlignment="1" quotePrefix="1">
      <alignment horizontal="distributed"/>
    </xf>
    <xf numFmtId="38" fontId="64" fillId="0" borderId="17" xfId="49" applyFont="1" applyFill="1" applyBorder="1" applyAlignment="1" quotePrefix="1">
      <alignment horizontal="distributed" wrapText="1"/>
    </xf>
    <xf numFmtId="38" fontId="64" fillId="0" borderId="25" xfId="49" applyFont="1" applyFill="1" applyBorder="1" applyAlignment="1">
      <alignment horizontal="distributed" wrapText="1" shrinkToFit="1"/>
    </xf>
    <xf numFmtId="38" fontId="64" fillId="0" borderId="15" xfId="49" applyFont="1" applyBorder="1" applyAlignment="1">
      <alignment horizontal="distributed" vertical="top"/>
    </xf>
    <xf numFmtId="38" fontId="64" fillId="0" borderId="18" xfId="49" applyFont="1" applyBorder="1" applyAlignment="1">
      <alignment shrinkToFit="1"/>
    </xf>
    <xf numFmtId="38" fontId="64" fillId="0" borderId="18" xfId="49" applyFont="1" applyBorder="1" applyAlignment="1" quotePrefix="1">
      <alignment horizontal="distributed"/>
    </xf>
    <xf numFmtId="38" fontId="64" fillId="0" borderId="18" xfId="49" applyFont="1" applyBorder="1" applyAlignment="1">
      <alignment horizontal="distributed"/>
    </xf>
    <xf numFmtId="38" fontId="64" fillId="0" borderId="26" xfId="49" applyFont="1" applyBorder="1" applyAlignment="1">
      <alignment horizontal="distributed"/>
    </xf>
    <xf numFmtId="38" fontId="64" fillId="0" borderId="18" xfId="49" applyFont="1" applyBorder="1" applyAlignment="1" quotePrefix="1">
      <alignment horizontal="distributed" wrapText="1"/>
    </xf>
    <xf numFmtId="38" fontId="64" fillId="0" borderId="22" xfId="49" applyFont="1" applyBorder="1" applyAlignment="1">
      <alignment shrinkToFit="1"/>
    </xf>
    <xf numFmtId="38" fontId="69" fillId="33" borderId="0" xfId="49" applyFont="1" applyFill="1" applyAlignment="1">
      <alignment/>
    </xf>
    <xf numFmtId="38" fontId="69" fillId="0" borderId="15" xfId="49" applyFont="1" applyBorder="1" applyAlignment="1">
      <alignment horizontal="distributed" vertical="center"/>
    </xf>
    <xf numFmtId="212" fontId="64" fillId="0" borderId="26" xfId="0" applyNumberFormat="1" applyFont="1" applyBorder="1" applyAlignment="1">
      <alignment vertical="center" shrinkToFit="1"/>
    </xf>
    <xf numFmtId="0" fontId="69" fillId="0" borderId="0" xfId="0" applyFont="1" applyAlignment="1">
      <alignment vertical="center"/>
    </xf>
    <xf numFmtId="49" fontId="72" fillId="0" borderId="0" xfId="0" applyNumberFormat="1" applyFont="1" applyAlignment="1">
      <alignment/>
    </xf>
    <xf numFmtId="38" fontId="72" fillId="0" borderId="0" xfId="49" applyFont="1" applyAlignment="1">
      <alignment vertical="center"/>
    </xf>
    <xf numFmtId="38" fontId="72" fillId="0" borderId="0" xfId="49" applyFont="1" applyAlignment="1">
      <alignment shrinkToFit="1"/>
    </xf>
    <xf numFmtId="38" fontId="69" fillId="0" borderId="23" xfId="49" applyFont="1" applyBorder="1" applyAlignment="1">
      <alignment horizontal="distributed" vertical="center"/>
    </xf>
    <xf numFmtId="38" fontId="69" fillId="0" borderId="46" xfId="49" applyFont="1" applyBorder="1" applyAlignment="1">
      <alignment horizontal="distributed" vertical="center"/>
    </xf>
    <xf numFmtId="212" fontId="64" fillId="0" borderId="38" xfId="0" applyNumberFormat="1" applyFont="1" applyBorder="1" applyAlignment="1">
      <alignment vertical="center" shrinkToFit="1"/>
    </xf>
    <xf numFmtId="0" fontId="68" fillId="0" borderId="0" xfId="0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9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38" fontId="69" fillId="0" borderId="10" xfId="49" applyFont="1" applyFill="1" applyBorder="1" applyAlignment="1">
      <alignment vertical="center"/>
    </xf>
    <xf numFmtId="38" fontId="69" fillId="0" borderId="11" xfId="49" applyFont="1" applyFill="1" applyBorder="1" applyAlignment="1" quotePrefix="1">
      <alignment vertical="center"/>
    </xf>
    <xf numFmtId="38" fontId="69" fillId="0" borderId="11" xfId="49" applyFont="1" applyFill="1" applyBorder="1" applyAlignment="1">
      <alignment vertical="center"/>
    </xf>
    <xf numFmtId="38" fontId="69" fillId="0" borderId="12" xfId="49" applyFont="1" applyFill="1" applyBorder="1" applyAlignment="1">
      <alignment vertical="center"/>
    </xf>
    <xf numFmtId="38" fontId="69" fillId="0" borderId="47" xfId="49" applyFont="1" applyFill="1" applyBorder="1" applyAlignment="1" quotePrefix="1">
      <alignment vertical="center"/>
    </xf>
    <xf numFmtId="38" fontId="69" fillId="0" borderId="57" xfId="49" applyFont="1" applyFill="1" applyBorder="1" applyAlignment="1" quotePrefix="1">
      <alignment horizontal="left" vertical="center"/>
    </xf>
    <xf numFmtId="38" fontId="69" fillId="0" borderId="15" xfId="49" applyFont="1" applyFill="1" applyBorder="1" applyAlignment="1">
      <alignment vertical="center"/>
    </xf>
    <xf numFmtId="38" fontId="69" fillId="0" borderId="26" xfId="49" applyFont="1" applyFill="1" applyBorder="1" applyAlignment="1" quotePrefix="1">
      <alignment horizontal="left" vertical="center"/>
    </xf>
    <xf numFmtId="38" fontId="69" fillId="0" borderId="26" xfId="49" applyFont="1" applyFill="1" applyBorder="1" applyAlignment="1">
      <alignment vertical="center"/>
    </xf>
    <xf numFmtId="38" fontId="69" fillId="0" borderId="28" xfId="49" applyFont="1" applyFill="1" applyBorder="1" applyAlignment="1">
      <alignment vertical="center"/>
    </xf>
    <xf numFmtId="38" fontId="69" fillId="0" borderId="19" xfId="49" applyFont="1" applyFill="1" applyBorder="1" applyAlignment="1">
      <alignment vertical="center"/>
    </xf>
    <xf numFmtId="38" fontId="69" fillId="0" borderId="18" xfId="49" applyFont="1" applyFill="1" applyBorder="1" applyAlignment="1">
      <alignment vertical="center"/>
    </xf>
    <xf numFmtId="38" fontId="69" fillId="0" borderId="30" xfId="49" applyFont="1" applyFill="1" applyBorder="1" applyAlignment="1" quotePrefix="1">
      <alignment horizontal="left" vertical="center"/>
    </xf>
    <xf numFmtId="38" fontId="69" fillId="0" borderId="50" xfId="49" applyFont="1" applyFill="1" applyBorder="1" applyAlignment="1" quotePrefix="1">
      <alignment horizontal="left" vertical="center"/>
    </xf>
    <xf numFmtId="38" fontId="69" fillId="0" borderId="50" xfId="49" applyFont="1" applyFill="1" applyBorder="1" applyAlignment="1">
      <alignment vertical="center"/>
    </xf>
    <xf numFmtId="38" fontId="69" fillId="0" borderId="50" xfId="49" applyFont="1" applyFill="1" applyBorder="1" applyAlignment="1" quotePrefix="1">
      <alignment vertical="center"/>
    </xf>
    <xf numFmtId="38" fontId="69" fillId="0" borderId="50" xfId="49" applyFont="1" applyFill="1" applyBorder="1" applyAlignment="1">
      <alignment horizontal="left" vertical="center"/>
    </xf>
    <xf numFmtId="38" fontId="69" fillId="0" borderId="51" xfId="49" applyFont="1" applyFill="1" applyBorder="1" applyAlignment="1">
      <alignment vertical="center"/>
    </xf>
    <xf numFmtId="38" fontId="69" fillId="0" borderId="51" xfId="49" applyFont="1" applyFill="1" applyBorder="1" applyAlignment="1" quotePrefix="1">
      <alignment vertical="center"/>
    </xf>
    <xf numFmtId="38" fontId="69" fillId="0" borderId="33" xfId="49" applyFont="1" applyFill="1" applyBorder="1" applyAlignment="1">
      <alignment vertical="center"/>
    </xf>
    <xf numFmtId="38" fontId="73" fillId="0" borderId="0" xfId="49" applyFont="1" applyFill="1" applyBorder="1" applyAlignment="1" quotePrefix="1">
      <alignment vertical="center"/>
    </xf>
    <xf numFmtId="38" fontId="73" fillId="0" borderId="19" xfId="49" applyFont="1" applyFill="1" applyBorder="1" applyAlignment="1">
      <alignment vertical="center"/>
    </xf>
    <xf numFmtId="38" fontId="73" fillId="0" borderId="29" xfId="49" applyFont="1" applyFill="1" applyBorder="1" applyAlignment="1" quotePrefix="1">
      <alignment horizontal="center" vertical="center"/>
    </xf>
    <xf numFmtId="38" fontId="69" fillId="0" borderId="29" xfId="49" applyFont="1" applyFill="1" applyBorder="1" applyAlignment="1">
      <alignment vertical="center"/>
    </xf>
    <xf numFmtId="38" fontId="69" fillId="0" borderId="29" xfId="49" applyFont="1" applyFill="1" applyBorder="1" applyAlignment="1">
      <alignment horizontal="distributed" vertical="center"/>
    </xf>
    <xf numFmtId="38" fontId="69" fillId="0" borderId="0" xfId="49" applyFont="1" applyFill="1" applyBorder="1" applyAlignment="1" quotePrefix="1">
      <alignment vertical="center"/>
    </xf>
    <xf numFmtId="38" fontId="69" fillId="0" borderId="18" xfId="49" applyFont="1" applyFill="1" applyBorder="1" applyAlignment="1" quotePrefix="1">
      <alignment vertical="center"/>
    </xf>
    <xf numFmtId="38" fontId="69" fillId="0" borderId="29" xfId="49" applyFont="1" applyFill="1" applyBorder="1" applyAlignment="1" quotePrefix="1">
      <alignment vertical="center"/>
    </xf>
    <xf numFmtId="38" fontId="69" fillId="0" borderId="26" xfId="49" applyFont="1" applyFill="1" applyBorder="1" applyAlignment="1">
      <alignment horizontal="distributed" vertical="center"/>
    </xf>
    <xf numFmtId="38" fontId="69" fillId="0" borderId="0" xfId="49" applyFont="1" applyFill="1" applyBorder="1" applyAlignment="1">
      <alignment vertical="center"/>
    </xf>
    <xf numFmtId="38" fontId="69" fillId="0" borderId="22" xfId="49" applyFont="1" applyFill="1" applyBorder="1" applyAlignment="1" quotePrefix="1">
      <alignment horizontal="left" vertical="center"/>
    </xf>
    <xf numFmtId="38" fontId="69" fillId="0" borderId="15" xfId="49" applyFont="1" applyFill="1" applyBorder="1" applyAlignment="1">
      <alignment horizontal="distributed" vertical="center"/>
    </xf>
    <xf numFmtId="38" fontId="69" fillId="0" borderId="28" xfId="49" applyFont="1" applyFill="1" applyBorder="1" applyAlignment="1" quotePrefix="1">
      <alignment horizontal="left" vertical="center"/>
    </xf>
    <xf numFmtId="38" fontId="69" fillId="0" borderId="18" xfId="49" applyFont="1" applyFill="1" applyBorder="1" applyAlignment="1" quotePrefix="1">
      <alignment horizontal="left" vertical="center"/>
    </xf>
    <xf numFmtId="38" fontId="69" fillId="0" borderId="26" xfId="49" applyFont="1" applyFill="1" applyBorder="1" applyAlignment="1" quotePrefix="1">
      <alignment horizontal="center" vertical="center"/>
    </xf>
    <xf numFmtId="38" fontId="69" fillId="0" borderId="30" xfId="49" applyFont="1" applyFill="1" applyBorder="1" applyAlignment="1">
      <alignment horizontal="left" vertical="center"/>
    </xf>
    <xf numFmtId="38" fontId="69" fillId="0" borderId="29" xfId="49" applyFont="1" applyFill="1" applyBorder="1" applyAlignment="1">
      <alignment horizontal="left" vertical="center"/>
    </xf>
    <xf numFmtId="38" fontId="69" fillId="0" borderId="21" xfId="49" applyFont="1" applyFill="1" applyBorder="1" applyAlignment="1" quotePrefix="1">
      <alignment horizontal="left" vertical="center"/>
    </xf>
    <xf numFmtId="38" fontId="69" fillId="0" borderId="19" xfId="49" applyFont="1" applyFill="1" applyBorder="1" applyAlignment="1" quotePrefix="1">
      <alignment horizontal="left" vertical="center"/>
    </xf>
    <xf numFmtId="38" fontId="69" fillId="0" borderId="31" xfId="49" applyFont="1" applyFill="1" applyBorder="1" applyAlignment="1">
      <alignment horizontal="left" vertical="center"/>
    </xf>
    <xf numFmtId="38" fontId="69" fillId="0" borderId="17" xfId="49" applyFont="1" applyFill="1" applyBorder="1" applyAlignment="1">
      <alignment horizontal="left" vertical="center"/>
    </xf>
    <xf numFmtId="38" fontId="73" fillId="0" borderId="0" xfId="49" applyFont="1" applyFill="1" applyBorder="1" applyAlignment="1">
      <alignment horizontal="left" vertical="center"/>
    </xf>
    <xf numFmtId="38" fontId="73" fillId="0" borderId="18" xfId="49" applyFont="1" applyFill="1" applyBorder="1" applyAlignment="1" quotePrefix="1">
      <alignment horizontal="left" vertical="center"/>
    </xf>
    <xf numFmtId="38" fontId="73" fillId="0" borderId="26" xfId="49" applyFont="1" applyFill="1" applyBorder="1" applyAlignment="1">
      <alignment horizontal="center" vertical="center"/>
    </xf>
    <xf numFmtId="38" fontId="69" fillId="0" borderId="26" xfId="49" applyFont="1" applyFill="1" applyBorder="1" applyAlignment="1">
      <alignment horizontal="center" vertical="center"/>
    </xf>
    <xf numFmtId="38" fontId="69" fillId="0" borderId="21" xfId="49" applyFont="1" applyFill="1" applyBorder="1" applyAlignment="1">
      <alignment horizontal="left" vertical="center"/>
    </xf>
    <xf numFmtId="38" fontId="69" fillId="0" borderId="33" xfId="49" applyFont="1" applyFill="1" applyBorder="1" applyAlignment="1" quotePrefix="1">
      <alignment horizontal="left" vertical="center"/>
    </xf>
    <xf numFmtId="38" fontId="69" fillId="0" borderId="28" xfId="49" applyFont="1" applyFill="1" applyBorder="1" applyAlignment="1">
      <alignment horizontal="distributed" vertical="center"/>
    </xf>
    <xf numFmtId="38" fontId="69" fillId="0" borderId="0" xfId="49" applyFont="1" applyFill="1" applyBorder="1" applyAlignment="1" quotePrefix="1">
      <alignment horizontal="left" vertical="center"/>
    </xf>
    <xf numFmtId="38" fontId="69" fillId="0" borderId="22" xfId="49" applyFont="1" applyFill="1" applyBorder="1" applyAlignment="1">
      <alignment horizontal="left" vertical="center"/>
    </xf>
    <xf numFmtId="38" fontId="69" fillId="0" borderId="23" xfId="49" applyFont="1" applyFill="1" applyBorder="1" applyAlignment="1">
      <alignment horizontal="distributed" vertical="center"/>
    </xf>
    <xf numFmtId="38" fontId="69" fillId="0" borderId="17" xfId="49" applyFont="1" applyFill="1" applyBorder="1" applyAlignment="1">
      <alignment horizontal="distributed" vertical="center"/>
    </xf>
    <xf numFmtId="38" fontId="69" fillId="0" borderId="17" xfId="49" applyFont="1" applyFill="1" applyBorder="1" applyAlignment="1">
      <alignment horizontal="distributed" vertical="center" shrinkToFit="1"/>
    </xf>
    <xf numFmtId="38" fontId="69" fillId="0" borderId="34" xfId="49" applyFont="1" applyFill="1" applyBorder="1" applyAlignment="1">
      <alignment horizontal="center" vertical="center"/>
    </xf>
    <xf numFmtId="38" fontId="69" fillId="0" borderId="33" xfId="49" applyFont="1" applyFill="1" applyBorder="1" applyAlignment="1">
      <alignment horizontal="center" vertical="center"/>
    </xf>
    <xf numFmtId="38" fontId="69" fillId="0" borderId="17" xfId="49" applyFont="1" applyFill="1" applyBorder="1" applyAlignment="1">
      <alignment horizontal="center" vertical="center" wrapText="1"/>
    </xf>
    <xf numFmtId="38" fontId="69" fillId="0" borderId="34" xfId="49" applyFont="1" applyFill="1" applyBorder="1" applyAlignment="1">
      <alignment horizontal="distributed" vertical="center" shrinkToFit="1"/>
    </xf>
    <xf numFmtId="38" fontId="69" fillId="0" borderId="33" xfId="49" applyFont="1" applyFill="1" applyBorder="1" applyAlignment="1">
      <alignment horizontal="distributed" vertical="center" shrinkToFit="1"/>
    </xf>
    <xf numFmtId="38" fontId="69" fillId="0" borderId="17" xfId="49" applyFont="1" applyFill="1" applyBorder="1" applyAlignment="1">
      <alignment horizontal="center" vertical="center" shrinkToFit="1"/>
    </xf>
    <xf numFmtId="38" fontId="73" fillId="0" borderId="17" xfId="49" applyFont="1" applyFill="1" applyBorder="1" applyAlignment="1">
      <alignment vertical="center" wrapText="1"/>
    </xf>
    <xf numFmtId="38" fontId="69" fillId="0" borderId="24" xfId="49" applyFont="1" applyFill="1" applyBorder="1" applyAlignment="1">
      <alignment horizontal="distributed" vertical="center"/>
    </xf>
    <xf numFmtId="38" fontId="69" fillId="0" borderId="34" xfId="49" applyFont="1" applyFill="1" applyBorder="1" applyAlignment="1">
      <alignment vertical="center" shrinkToFit="1"/>
    </xf>
    <xf numFmtId="38" fontId="69" fillId="0" borderId="33" xfId="49" applyFont="1" applyFill="1" applyBorder="1" applyAlignment="1">
      <alignment vertical="center" shrinkToFit="1"/>
    </xf>
    <xf numFmtId="38" fontId="73" fillId="0" borderId="33" xfId="49" applyFont="1" applyFill="1" applyBorder="1" applyAlignment="1">
      <alignment vertical="center" wrapText="1"/>
    </xf>
    <xf numFmtId="38" fontId="69" fillId="0" borderId="21" xfId="49" applyFont="1" applyFill="1" applyBorder="1" applyAlignment="1">
      <alignment vertical="center" shrinkToFit="1"/>
    </xf>
    <xf numFmtId="38" fontId="73" fillId="0" borderId="24" xfId="49" applyFont="1" applyFill="1" applyBorder="1" applyAlignment="1">
      <alignment horizontal="center" vertical="center" wrapText="1" shrinkToFit="1"/>
    </xf>
    <xf numFmtId="38" fontId="69" fillId="0" borderId="24" xfId="49" applyFont="1" applyFill="1" applyBorder="1" applyAlignment="1">
      <alignment horizontal="center" vertical="center" wrapText="1"/>
    </xf>
    <xf numFmtId="38" fontId="69" fillId="0" borderId="24" xfId="49" applyFont="1" applyFill="1" applyBorder="1" applyAlignment="1" quotePrefix="1">
      <alignment horizontal="center" vertical="center" wrapText="1"/>
    </xf>
    <xf numFmtId="38" fontId="69" fillId="0" borderId="24" xfId="49" applyFont="1" applyFill="1" applyBorder="1" applyAlignment="1">
      <alignment horizontal="center" vertical="center"/>
    </xf>
    <xf numFmtId="38" fontId="69" fillId="0" borderId="24" xfId="49" applyFont="1" applyFill="1" applyBorder="1" applyAlignment="1">
      <alignment horizontal="left" vertical="center" wrapText="1"/>
    </xf>
    <xf numFmtId="38" fontId="69" fillId="0" borderId="24" xfId="49" applyFont="1" applyFill="1" applyBorder="1" applyAlignment="1">
      <alignment horizontal="left" vertical="center"/>
    </xf>
    <xf numFmtId="38" fontId="69" fillId="0" borderId="24" xfId="49" applyFont="1" applyFill="1" applyBorder="1" applyAlignment="1">
      <alignment horizontal="distributed" vertical="center" wrapText="1" shrinkToFit="1"/>
    </xf>
    <xf numFmtId="38" fontId="69" fillId="0" borderId="16" xfId="49" applyFont="1" applyFill="1" applyBorder="1" applyAlignment="1">
      <alignment horizontal="distributed" vertical="center"/>
    </xf>
    <xf numFmtId="38" fontId="69" fillId="0" borderId="34" xfId="49" applyFont="1" applyFill="1" applyBorder="1" applyAlignment="1">
      <alignment horizontal="distributed" vertical="center"/>
    </xf>
    <xf numFmtId="38" fontId="69" fillId="0" borderId="41" xfId="49" applyFont="1" applyFill="1" applyBorder="1" applyAlignment="1">
      <alignment horizontal="distributed" vertical="center"/>
    </xf>
    <xf numFmtId="49" fontId="69" fillId="0" borderId="15" xfId="49" applyNumberFormat="1" applyFont="1" applyFill="1" applyBorder="1" applyAlignment="1">
      <alignment horizontal="center" vertical="center"/>
    </xf>
    <xf numFmtId="49" fontId="69" fillId="0" borderId="18" xfId="49" applyNumberFormat="1" applyFont="1" applyFill="1" applyBorder="1" applyAlignment="1">
      <alignment horizontal="center" vertical="center"/>
    </xf>
    <xf numFmtId="49" fontId="69" fillId="0" borderId="18" xfId="49" applyNumberFormat="1" applyFont="1" applyFill="1" applyBorder="1" applyAlignment="1">
      <alignment horizontal="center" vertical="center" shrinkToFit="1"/>
    </xf>
    <xf numFmtId="49" fontId="69" fillId="0" borderId="26" xfId="49" applyNumberFormat="1" applyFont="1" applyFill="1" applyBorder="1" applyAlignment="1">
      <alignment horizontal="center" vertical="center"/>
    </xf>
    <xf numFmtId="49" fontId="69" fillId="0" borderId="18" xfId="49" applyNumberFormat="1" applyFont="1" applyFill="1" applyBorder="1" applyAlignment="1">
      <alignment horizontal="center" vertical="center" wrapText="1"/>
    </xf>
    <xf numFmtId="49" fontId="69" fillId="0" borderId="26" xfId="49" applyNumberFormat="1" applyFont="1" applyFill="1" applyBorder="1" applyAlignment="1">
      <alignment horizontal="center" vertical="center" shrinkToFit="1"/>
    </xf>
    <xf numFmtId="49" fontId="73" fillId="0" borderId="18" xfId="49" applyNumberFormat="1" applyFont="1" applyFill="1" applyBorder="1" applyAlignment="1">
      <alignment horizontal="center" vertical="center" wrapText="1"/>
    </xf>
    <xf numFmtId="49" fontId="69" fillId="0" borderId="28" xfId="49" applyNumberFormat="1" applyFont="1" applyFill="1" applyBorder="1" applyAlignment="1">
      <alignment horizontal="center" vertical="center" shrinkToFit="1"/>
    </xf>
    <xf numFmtId="49" fontId="73" fillId="0" borderId="26" xfId="49" applyNumberFormat="1" applyFont="1" applyFill="1" applyBorder="1" applyAlignment="1">
      <alignment horizontal="center" vertical="center"/>
    </xf>
    <xf numFmtId="49" fontId="69" fillId="0" borderId="26" xfId="49" applyNumberFormat="1" applyFont="1" applyFill="1" applyBorder="1" applyAlignment="1">
      <alignment horizontal="center" vertical="center" wrapText="1"/>
    </xf>
    <xf numFmtId="49" fontId="69" fillId="0" borderId="26" xfId="49" applyNumberFormat="1" applyFont="1" applyFill="1" applyBorder="1" applyAlignment="1" quotePrefix="1">
      <alignment horizontal="center" vertical="center" wrapText="1"/>
    </xf>
    <xf numFmtId="49" fontId="69" fillId="0" borderId="0" xfId="49" applyNumberFormat="1" applyFont="1" applyFill="1" applyBorder="1" applyAlignment="1">
      <alignment horizontal="center" vertical="center"/>
    </xf>
    <xf numFmtId="49" fontId="69" fillId="0" borderId="52" xfId="49" applyNumberFormat="1" applyFont="1" applyFill="1" applyBorder="1" applyAlignment="1">
      <alignment horizontal="center" vertical="center"/>
    </xf>
    <xf numFmtId="49" fontId="69" fillId="0" borderId="0" xfId="0" applyNumberFormat="1" applyFont="1" applyFill="1" applyAlignment="1">
      <alignment horizontal="center" vertical="center"/>
    </xf>
    <xf numFmtId="193" fontId="64" fillId="0" borderId="26" xfId="0" applyNumberFormat="1" applyFont="1" applyFill="1" applyBorder="1" applyAlignment="1">
      <alignment vertical="center" shrinkToFit="1"/>
    </xf>
    <xf numFmtId="183" fontId="64" fillId="0" borderId="26" xfId="0" applyNumberFormat="1" applyFont="1" applyFill="1" applyBorder="1" applyAlignment="1">
      <alignment vertical="center" shrinkToFit="1"/>
    </xf>
    <xf numFmtId="191" fontId="64" fillId="0" borderId="26" xfId="0" applyNumberFormat="1" applyFont="1" applyFill="1" applyBorder="1" applyAlignment="1">
      <alignment vertical="center" shrinkToFit="1"/>
    </xf>
    <xf numFmtId="191" fontId="64" fillId="0" borderId="52" xfId="0" applyNumberFormat="1" applyFont="1" applyFill="1" applyBorder="1" applyAlignment="1">
      <alignment vertical="center" shrinkToFit="1"/>
    </xf>
    <xf numFmtId="191" fontId="64" fillId="0" borderId="27" xfId="0" applyNumberFormat="1" applyFont="1" applyFill="1" applyBorder="1" applyAlignment="1">
      <alignment vertical="center" shrinkToFit="1"/>
    </xf>
    <xf numFmtId="38" fontId="64" fillId="0" borderId="15" xfId="49" applyFont="1" applyFill="1" applyBorder="1" applyAlignment="1">
      <alignment horizontal="distributed" vertical="center"/>
    </xf>
    <xf numFmtId="193" fontId="64" fillId="0" borderId="24" xfId="0" applyNumberFormat="1" applyFont="1" applyFill="1" applyBorder="1" applyAlignment="1">
      <alignment vertical="center" shrinkToFit="1"/>
    </xf>
    <xf numFmtId="183" fontId="64" fillId="0" borderId="24" xfId="0" applyNumberFormat="1" applyFont="1" applyFill="1" applyBorder="1" applyAlignment="1">
      <alignment vertical="center" shrinkToFit="1"/>
    </xf>
    <xf numFmtId="191" fontId="64" fillId="0" borderId="24" xfId="0" applyNumberFormat="1" applyFont="1" applyFill="1" applyBorder="1" applyAlignment="1">
      <alignment vertical="center" shrinkToFit="1"/>
    </xf>
    <xf numFmtId="191" fontId="64" fillId="0" borderId="42" xfId="0" applyNumberFormat="1" applyFont="1" applyFill="1" applyBorder="1" applyAlignment="1">
      <alignment vertical="center" shrinkToFit="1"/>
    </xf>
    <xf numFmtId="38" fontId="69" fillId="0" borderId="46" xfId="49" applyFont="1" applyFill="1" applyBorder="1" applyAlignment="1">
      <alignment horizontal="distributed" vertical="center"/>
    </xf>
    <xf numFmtId="193" fontId="64" fillId="0" borderId="43" xfId="0" applyNumberFormat="1" applyFont="1" applyFill="1" applyBorder="1" applyAlignment="1">
      <alignment vertical="center" shrinkToFit="1"/>
    </xf>
    <xf numFmtId="183" fontId="64" fillId="0" borderId="43" xfId="0" applyNumberFormat="1" applyFont="1" applyFill="1" applyBorder="1" applyAlignment="1">
      <alignment vertical="center" shrinkToFit="1"/>
    </xf>
    <xf numFmtId="191" fontId="64" fillId="0" borderId="43" xfId="0" applyNumberFormat="1" applyFont="1" applyFill="1" applyBorder="1" applyAlignment="1">
      <alignment vertical="center" shrinkToFit="1"/>
    </xf>
    <xf numFmtId="191" fontId="64" fillId="0" borderId="44" xfId="0" applyNumberFormat="1" applyFont="1" applyFill="1" applyBorder="1" applyAlignment="1">
      <alignment vertical="center" shrinkToFit="1"/>
    </xf>
    <xf numFmtId="38" fontId="6" fillId="0" borderId="21" xfId="49" applyFont="1" applyBorder="1" applyAlignment="1">
      <alignment horizontal="center" vertical="center"/>
    </xf>
    <xf numFmtId="38" fontId="6" fillId="0" borderId="50" xfId="49" applyFont="1" applyBorder="1" applyAlignment="1">
      <alignment horizontal="center" vertical="center"/>
    </xf>
    <xf numFmtId="38" fontId="6" fillId="0" borderId="33" xfId="49" applyFont="1" applyBorder="1" applyAlignment="1">
      <alignment horizontal="center" vertical="center"/>
    </xf>
    <xf numFmtId="38" fontId="6" fillId="0" borderId="21" xfId="49" applyFont="1" applyBorder="1" applyAlignment="1" quotePrefix="1">
      <alignment horizontal="center" vertical="center"/>
    </xf>
    <xf numFmtId="38" fontId="6" fillId="0" borderId="50" xfId="49" applyFont="1" applyBorder="1" applyAlignment="1" quotePrefix="1">
      <alignment horizontal="center" vertical="center"/>
    </xf>
    <xf numFmtId="38" fontId="6" fillId="0" borderId="33" xfId="49" applyFont="1" applyBorder="1" applyAlignment="1" quotePrefix="1">
      <alignment horizontal="center" vertical="center"/>
    </xf>
    <xf numFmtId="38" fontId="10" fillId="0" borderId="30" xfId="49" applyFont="1" applyBorder="1" applyAlignment="1" quotePrefix="1">
      <alignment horizontal="left" vertical="center" wrapText="1" shrinkToFit="1"/>
    </xf>
    <xf numFmtId="0" fontId="0" fillId="0" borderId="19" xfId="0" applyFont="1" applyBorder="1" applyAlignment="1">
      <alignment horizontal="left" vertical="center"/>
    </xf>
    <xf numFmtId="38" fontId="11" fillId="0" borderId="31" xfId="49" applyFont="1" applyBorder="1" applyAlignment="1" quotePrefix="1">
      <alignment horizontal="left" vertical="center" wrapText="1" shrinkToFit="1"/>
    </xf>
    <xf numFmtId="0" fontId="13" fillId="0" borderId="17" xfId="0" applyFont="1" applyBorder="1" applyAlignment="1">
      <alignment/>
    </xf>
    <xf numFmtId="197" fontId="64" fillId="0" borderId="31" xfId="49" applyNumberFormat="1" applyFont="1" applyBorder="1" applyAlignment="1" quotePrefix="1">
      <alignment horizontal="center"/>
    </xf>
    <xf numFmtId="197" fontId="64" fillId="0" borderId="17" xfId="49" applyNumberFormat="1" applyFont="1" applyBorder="1" applyAlignment="1" quotePrefix="1">
      <alignment horizontal="center"/>
    </xf>
    <xf numFmtId="197" fontId="64" fillId="0" borderId="0" xfId="0" applyNumberFormat="1" applyFont="1" applyAlignment="1">
      <alignment horizontal="right"/>
    </xf>
    <xf numFmtId="197" fontId="64" fillId="0" borderId="58" xfId="0" applyNumberFormat="1" applyFont="1" applyBorder="1" applyAlignment="1">
      <alignment horizontal="right"/>
    </xf>
    <xf numFmtId="0" fontId="74" fillId="0" borderId="0" xfId="0" applyFont="1" applyAlignment="1">
      <alignment/>
    </xf>
    <xf numFmtId="0" fontId="74" fillId="0" borderId="58" xfId="0" applyFont="1" applyBorder="1" applyAlignment="1">
      <alignment/>
    </xf>
    <xf numFmtId="197" fontId="64" fillId="0" borderId="47" xfId="49" applyNumberFormat="1" applyFont="1" applyBorder="1" applyAlignment="1">
      <alignment horizontal="distributed" vertical="top" wrapText="1"/>
    </xf>
    <xf numFmtId="0" fontId="72" fillId="0" borderId="26" xfId="0" applyFont="1" applyBorder="1" applyAlignment="1">
      <alignment horizontal="distributed" vertical="top" wrapText="1"/>
    </xf>
    <xf numFmtId="0" fontId="72" fillId="0" borderId="24" xfId="0" applyFont="1" applyBorder="1" applyAlignment="1">
      <alignment horizontal="distributed" vertical="top" wrapText="1"/>
    </xf>
    <xf numFmtId="197" fontId="64" fillId="0" borderId="49" xfId="49" applyNumberFormat="1" applyFont="1" applyBorder="1" applyAlignment="1">
      <alignment horizontal="distributed" vertical="top" wrapText="1"/>
    </xf>
    <xf numFmtId="0" fontId="72" fillId="0" borderId="27" xfId="0" applyFont="1" applyBorder="1" applyAlignment="1">
      <alignment horizontal="distributed" vertical="top" wrapText="1"/>
    </xf>
    <xf numFmtId="0" fontId="72" fillId="0" borderId="42" xfId="0" applyFont="1" applyBorder="1" applyAlignment="1">
      <alignment horizontal="distributed" vertical="top" wrapText="1"/>
    </xf>
    <xf numFmtId="38" fontId="6" fillId="0" borderId="26" xfId="49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38" fontId="64" fillId="0" borderId="59" xfId="49" applyFont="1" applyBorder="1" applyAlignment="1" quotePrefix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38" fontId="64" fillId="0" borderId="26" xfId="49" applyFont="1" applyBorder="1" applyAlignment="1">
      <alignment horizontal="distributed" vertical="center" wrapText="1"/>
    </xf>
    <xf numFmtId="0" fontId="72" fillId="0" borderId="26" xfId="0" applyFont="1" applyBorder="1" applyAlignment="1">
      <alignment horizontal="distributed" vertical="center" wrapText="1"/>
    </xf>
    <xf numFmtId="0" fontId="72" fillId="0" borderId="26" xfId="0" applyFont="1" applyBorder="1" applyAlignment="1">
      <alignment horizontal="distributed" vertical="center"/>
    </xf>
    <xf numFmtId="38" fontId="64" fillId="0" borderId="26" xfId="49" applyFont="1" applyBorder="1" applyAlignment="1" quotePrefix="1">
      <alignment horizontal="distributed" vertical="center" wrapText="1"/>
    </xf>
    <xf numFmtId="0" fontId="64" fillId="0" borderId="26" xfId="0" applyFont="1" applyBorder="1" applyAlignment="1">
      <alignment horizontal="distributed" vertical="center"/>
    </xf>
    <xf numFmtId="38" fontId="64" fillId="0" borderId="30" xfId="49" applyFont="1" applyBorder="1" applyAlignment="1">
      <alignment horizontal="distributed" vertical="center" indent="2"/>
    </xf>
    <xf numFmtId="0" fontId="72" fillId="0" borderId="19" xfId="0" applyFont="1" applyBorder="1" applyAlignment="1">
      <alignment horizontal="distributed" vertical="center" indent="2"/>
    </xf>
    <xf numFmtId="0" fontId="72" fillId="0" borderId="28" xfId="0" applyFont="1" applyBorder="1" applyAlignment="1">
      <alignment horizontal="distributed" vertical="center" indent="2"/>
    </xf>
    <xf numFmtId="0" fontId="72" fillId="0" borderId="18" xfId="0" applyFont="1" applyBorder="1" applyAlignment="1">
      <alignment horizontal="distributed" vertical="center" indent="2"/>
    </xf>
    <xf numFmtId="0" fontId="72" fillId="0" borderId="12" xfId="0" applyFont="1" applyBorder="1" applyAlignment="1">
      <alignment horizontal="center" vertical="center"/>
    </xf>
    <xf numFmtId="38" fontId="64" fillId="0" borderId="26" xfId="49" applyFont="1" applyBorder="1" applyAlignment="1" quotePrefix="1">
      <alignment horizontal="distributed" vertical="center" wrapText="1" shrinkToFit="1"/>
    </xf>
    <xf numFmtId="0" fontId="72" fillId="0" borderId="24" xfId="0" applyFont="1" applyBorder="1" applyAlignment="1">
      <alignment horizontal="distributed" vertical="center" wrapText="1" shrinkToFit="1"/>
    </xf>
    <xf numFmtId="38" fontId="64" fillId="0" borderId="26" xfId="49" applyFont="1" applyBorder="1" applyAlignment="1">
      <alignment horizontal="distributed" vertical="center" wrapText="1" shrinkToFit="1"/>
    </xf>
    <xf numFmtId="0" fontId="64" fillId="0" borderId="26" xfId="0" applyFont="1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/>
    </xf>
    <xf numFmtId="38" fontId="69" fillId="0" borderId="59" xfId="49" applyFont="1" applyFill="1" applyBorder="1" applyAlignment="1" quotePrefix="1">
      <alignment horizontal="center" vertical="center"/>
    </xf>
    <xf numFmtId="38" fontId="69" fillId="0" borderId="11" xfId="49" applyFont="1" applyFill="1" applyBorder="1" applyAlignment="1" quotePrefix="1">
      <alignment horizontal="center" vertical="center"/>
    </xf>
    <xf numFmtId="38" fontId="69" fillId="0" borderId="12" xfId="49" applyFont="1" applyFill="1" applyBorder="1" applyAlignment="1" quotePrefix="1">
      <alignment horizontal="center" vertical="center"/>
    </xf>
    <xf numFmtId="38" fontId="69" fillId="0" borderId="21" xfId="49" applyFont="1" applyFill="1" applyBorder="1" applyAlignment="1">
      <alignment horizontal="center" vertical="center"/>
    </xf>
    <xf numFmtId="38" fontId="69" fillId="0" borderId="33" xfId="49" applyFont="1" applyFill="1" applyBorder="1" applyAlignment="1">
      <alignment horizontal="center" vertical="center"/>
    </xf>
    <xf numFmtId="38" fontId="69" fillId="0" borderId="21" xfId="49" applyFont="1" applyFill="1" applyBorder="1" applyAlignment="1" quotePrefix="1">
      <alignment horizontal="center" vertical="center"/>
    </xf>
    <xf numFmtId="38" fontId="69" fillId="0" borderId="50" xfId="49" applyFont="1" applyFill="1" applyBorder="1" applyAlignment="1" quotePrefix="1">
      <alignment horizontal="center" vertical="center"/>
    </xf>
    <xf numFmtId="38" fontId="69" fillId="0" borderId="33" xfId="49" applyFont="1" applyFill="1" applyBorder="1" applyAlignment="1" quotePrefix="1">
      <alignment horizontal="center" vertical="center"/>
    </xf>
    <xf numFmtId="38" fontId="69" fillId="0" borderId="26" xfId="49" applyFont="1" applyFill="1" applyBorder="1" applyAlignment="1">
      <alignment horizontal="left" vertical="center" wrapText="1"/>
    </xf>
    <xf numFmtId="0" fontId="72" fillId="0" borderId="24" xfId="0" applyFont="1" applyFill="1" applyBorder="1" applyAlignment="1">
      <alignment vertical="center" wrapText="1"/>
    </xf>
    <xf numFmtId="38" fontId="69" fillId="0" borderId="30" xfId="49" applyFont="1" applyFill="1" applyBorder="1" applyAlignment="1" quotePrefix="1">
      <alignment vertical="center" shrinkToFit="1"/>
    </xf>
    <xf numFmtId="0" fontId="72" fillId="0" borderId="19" xfId="0" applyFont="1" applyBorder="1" applyAlignment="1">
      <alignment vertical="center" shrinkToFit="1"/>
    </xf>
    <xf numFmtId="38" fontId="69" fillId="0" borderId="30" xfId="49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31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38" fontId="6" fillId="0" borderId="59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6" fillId="0" borderId="60" xfId="49" applyFont="1" applyBorder="1" applyAlignment="1" quotePrefix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6" fillId="0" borderId="34" xfId="49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4" fillId="0" borderId="15" xfId="49" applyFont="1" applyBorder="1" applyAlignment="1">
      <alignment horizontal="center" vertical="center"/>
    </xf>
    <xf numFmtId="38" fontId="64" fillId="0" borderId="23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4859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9"/>
  <sheetViews>
    <sheetView showGridLines="0" tabSelected="1" view="pageBreakPreview" zoomScale="70" zoomScaleSheetLayoutView="70" zoomScalePageLayoutView="0" workbookViewId="0" topLeftCell="A1">
      <selection activeCell="E8" sqref="E8"/>
    </sheetView>
  </sheetViews>
  <sheetFormatPr defaultColWidth="9.00390625" defaultRowHeight="12.75"/>
  <cols>
    <col min="1" max="1" width="19.625" style="58" customWidth="1"/>
    <col min="2" max="3" width="7.375" style="58" customWidth="1"/>
    <col min="4" max="4" width="7.625" style="58" customWidth="1"/>
    <col min="5" max="7" width="9.25390625" style="58" customWidth="1"/>
    <col min="8" max="9" width="7.75390625" style="58" customWidth="1"/>
    <col min="10" max="10" width="8.875" style="58" customWidth="1"/>
    <col min="11" max="11" width="7.75390625" style="58" customWidth="1"/>
    <col min="12" max="12" width="0.74609375" style="58" customWidth="1"/>
    <col min="13" max="13" width="11.75390625" style="58" customWidth="1"/>
    <col min="14" max="14" width="9.625" style="58" customWidth="1"/>
    <col min="15" max="15" width="9.375" style="58" customWidth="1"/>
    <col min="16" max="16" width="11.75390625" style="58" customWidth="1"/>
    <col min="17" max="21" width="7.625" style="58" customWidth="1"/>
    <col min="22" max="22" width="9.75390625" style="58" customWidth="1"/>
    <col min="23" max="23" width="12.25390625" style="77" customWidth="1"/>
    <col min="24" max="24" width="10.75390625" style="58" customWidth="1"/>
    <col min="25" max="25" width="12.875" style="58" customWidth="1"/>
    <col min="26" max="26" width="10.75390625" style="58" customWidth="1"/>
    <col min="27" max="27" width="15.625" style="58" customWidth="1"/>
    <col min="28" max="30" width="9.625" style="58" customWidth="1"/>
    <col min="31" max="16384" width="9.125" style="58" customWidth="1"/>
  </cols>
  <sheetData>
    <row r="1" spans="1:23" s="3" customFormat="1" ht="30" customHeight="1">
      <c r="A1" s="1"/>
      <c r="B1" s="2" t="s">
        <v>31</v>
      </c>
      <c r="W1" s="67"/>
    </row>
    <row r="2" spans="1:23" s="3" customFormat="1" ht="30" customHeight="1" thickBot="1">
      <c r="A2" s="1"/>
      <c r="B2" s="2" t="s">
        <v>44</v>
      </c>
      <c r="W2" s="67"/>
    </row>
    <row r="3" spans="1:30" s="16" customFormat="1" ht="28.5" customHeight="1">
      <c r="A3" s="4"/>
      <c r="B3" s="5"/>
      <c r="C3" s="6"/>
      <c r="D3" s="6"/>
      <c r="E3" s="6" t="s">
        <v>0</v>
      </c>
      <c r="F3" s="6"/>
      <c r="G3" s="6"/>
      <c r="H3" s="7" t="s">
        <v>1</v>
      </c>
      <c r="I3" s="6"/>
      <c r="J3" s="6"/>
      <c r="K3" s="8"/>
      <c r="L3" s="8"/>
      <c r="M3" s="6"/>
      <c r="N3" s="6"/>
      <c r="O3" s="6"/>
      <c r="P3" s="6"/>
      <c r="Q3" s="6"/>
      <c r="R3" s="6"/>
      <c r="S3" s="6"/>
      <c r="T3" s="6"/>
      <c r="U3" s="6"/>
      <c r="V3" s="9"/>
      <c r="W3" s="68" t="s">
        <v>32</v>
      </c>
      <c r="X3" s="11"/>
      <c r="Y3" s="10"/>
      <c r="Z3" s="10"/>
      <c r="AA3" s="12"/>
      <c r="AB3" s="13" t="s">
        <v>2</v>
      </c>
      <c r="AC3" s="14"/>
      <c r="AD3" s="15"/>
    </row>
    <row r="4" spans="1:30" s="16" customFormat="1" ht="28.5" customHeight="1">
      <c r="A4" s="17"/>
      <c r="B4" s="18" t="s">
        <v>3</v>
      </c>
      <c r="C4" s="18"/>
      <c r="D4" s="19"/>
      <c r="E4" s="20" t="s">
        <v>33</v>
      </c>
      <c r="F4" s="20"/>
      <c r="G4" s="20"/>
      <c r="H4" s="20"/>
      <c r="I4" s="20"/>
      <c r="J4" s="21"/>
      <c r="K4" s="22" t="s">
        <v>4</v>
      </c>
      <c r="L4" s="591" t="s">
        <v>56</v>
      </c>
      <c r="M4" s="592"/>
      <c r="N4" s="592"/>
      <c r="O4" s="593"/>
      <c r="P4" s="18"/>
      <c r="Q4" s="18" t="s">
        <v>57</v>
      </c>
      <c r="R4" s="18"/>
      <c r="S4" s="18"/>
      <c r="T4" s="19"/>
      <c r="U4" s="23" t="s">
        <v>34</v>
      </c>
      <c r="V4" s="24"/>
      <c r="W4" s="69" t="s">
        <v>5</v>
      </c>
      <c r="X4" s="588" t="s">
        <v>55</v>
      </c>
      <c r="Y4" s="589"/>
      <c r="Z4" s="589"/>
      <c r="AA4" s="590"/>
      <c r="AB4" s="25" t="s">
        <v>6</v>
      </c>
      <c r="AC4" s="25" t="s">
        <v>7</v>
      </c>
      <c r="AD4" s="26"/>
    </row>
    <row r="5" spans="1:30" s="16" customFormat="1" ht="28.5" customHeight="1">
      <c r="A5" s="17"/>
      <c r="B5" s="27" t="s">
        <v>8</v>
      </c>
      <c r="C5" s="27" t="s">
        <v>9</v>
      </c>
      <c r="D5" s="27" t="s">
        <v>10</v>
      </c>
      <c r="E5" s="28" t="s">
        <v>11</v>
      </c>
      <c r="F5" s="60" t="s">
        <v>46</v>
      </c>
      <c r="G5" s="60" t="s">
        <v>47</v>
      </c>
      <c r="H5" s="60" t="s">
        <v>48</v>
      </c>
      <c r="I5" s="60" t="s">
        <v>49</v>
      </c>
      <c r="J5" s="29" t="s">
        <v>12</v>
      </c>
      <c r="K5" s="30" t="s">
        <v>13</v>
      </c>
      <c r="L5" s="594" t="s">
        <v>79</v>
      </c>
      <c r="M5" s="595"/>
      <c r="N5" s="29" t="s">
        <v>78</v>
      </c>
      <c r="O5" s="31" t="s">
        <v>14</v>
      </c>
      <c r="P5" s="32" t="s">
        <v>15</v>
      </c>
      <c r="Q5" s="33" t="s">
        <v>35</v>
      </c>
      <c r="R5" s="34"/>
      <c r="S5" s="35" t="s">
        <v>36</v>
      </c>
      <c r="T5" s="34"/>
      <c r="U5" s="18" t="s">
        <v>37</v>
      </c>
      <c r="V5" s="36"/>
      <c r="W5" s="70" t="s">
        <v>38</v>
      </c>
      <c r="X5" s="588" t="s">
        <v>51</v>
      </c>
      <c r="Y5" s="590"/>
      <c r="Z5" s="588" t="s">
        <v>52</v>
      </c>
      <c r="AA5" s="590"/>
      <c r="AB5" s="37" t="s">
        <v>16</v>
      </c>
      <c r="AC5" s="37" t="s">
        <v>17</v>
      </c>
      <c r="AD5" s="38" t="s">
        <v>12</v>
      </c>
    </row>
    <row r="6" spans="1:30" s="16" customFormat="1" ht="26.25" customHeight="1">
      <c r="A6" s="39" t="s">
        <v>39</v>
      </c>
      <c r="B6" s="40" t="s">
        <v>18</v>
      </c>
      <c r="C6" s="40" t="s">
        <v>18</v>
      </c>
      <c r="D6" s="40" t="s">
        <v>18</v>
      </c>
      <c r="E6" s="40" t="s">
        <v>50</v>
      </c>
      <c r="F6" s="40" t="s">
        <v>50</v>
      </c>
      <c r="G6" s="40" t="s">
        <v>50</v>
      </c>
      <c r="H6" s="40" t="s">
        <v>50</v>
      </c>
      <c r="I6" s="42" t="s">
        <v>40</v>
      </c>
      <c r="J6" s="40"/>
      <c r="K6" s="43" t="s">
        <v>19</v>
      </c>
      <c r="L6" s="596" t="s">
        <v>77</v>
      </c>
      <c r="M6" s="597"/>
      <c r="N6" s="44" t="s">
        <v>41</v>
      </c>
      <c r="O6" s="44" t="s">
        <v>42</v>
      </c>
      <c r="P6" s="44" t="s">
        <v>20</v>
      </c>
      <c r="Q6" s="45" t="s">
        <v>21</v>
      </c>
      <c r="R6" s="46" t="s">
        <v>22</v>
      </c>
      <c r="S6" s="40" t="s">
        <v>21</v>
      </c>
      <c r="T6" s="46" t="s">
        <v>22</v>
      </c>
      <c r="U6" s="47" t="s">
        <v>43</v>
      </c>
      <c r="V6" s="47" t="s">
        <v>23</v>
      </c>
      <c r="W6" s="71"/>
      <c r="X6" s="61" t="s">
        <v>53</v>
      </c>
      <c r="Y6" s="41" t="s">
        <v>54</v>
      </c>
      <c r="Z6" s="41" t="s">
        <v>53</v>
      </c>
      <c r="AA6" s="41" t="s">
        <v>54</v>
      </c>
      <c r="AB6" s="48" t="s">
        <v>24</v>
      </c>
      <c r="AC6" s="48" t="s">
        <v>24</v>
      </c>
      <c r="AD6" s="49"/>
    </row>
    <row r="7" spans="1:30" s="78" customFormat="1" ht="30" customHeight="1" hidden="1">
      <c r="A7" s="79"/>
      <c r="B7" s="80"/>
      <c r="C7" s="80"/>
      <c r="D7" s="80"/>
      <c r="E7" s="81" t="s">
        <v>80</v>
      </c>
      <c r="F7" s="81" t="s">
        <v>81</v>
      </c>
      <c r="G7" s="81" t="s">
        <v>82</v>
      </c>
      <c r="H7" s="81" t="s">
        <v>83</v>
      </c>
      <c r="I7" s="81" t="s">
        <v>84</v>
      </c>
      <c r="J7" s="81" t="s">
        <v>85</v>
      </c>
      <c r="K7" s="82" t="s">
        <v>86</v>
      </c>
      <c r="L7" s="83"/>
      <c r="M7" s="82" t="s">
        <v>87</v>
      </c>
      <c r="N7" s="81" t="s">
        <v>88</v>
      </c>
      <c r="O7" s="81" t="s">
        <v>89</v>
      </c>
      <c r="P7" s="81" t="s">
        <v>90</v>
      </c>
      <c r="Q7" s="84" t="s">
        <v>91</v>
      </c>
      <c r="R7" s="81" t="s">
        <v>92</v>
      </c>
      <c r="S7" s="81" t="s">
        <v>93</v>
      </c>
      <c r="T7" s="81" t="s">
        <v>94</v>
      </c>
      <c r="U7" s="81" t="s">
        <v>95</v>
      </c>
      <c r="V7" s="81" t="s">
        <v>96</v>
      </c>
      <c r="W7" s="85" t="s">
        <v>97</v>
      </c>
      <c r="X7" s="84" t="s">
        <v>98</v>
      </c>
      <c r="Y7" s="81" t="s">
        <v>99</v>
      </c>
      <c r="Z7" s="81" t="s">
        <v>100</v>
      </c>
      <c r="AA7" s="81" t="s">
        <v>101</v>
      </c>
      <c r="AB7" s="82" t="s">
        <v>102</v>
      </c>
      <c r="AC7" s="82" t="s">
        <v>103</v>
      </c>
      <c r="AD7" s="86" t="s">
        <v>104</v>
      </c>
    </row>
    <row r="8" spans="1:30" s="16" customFormat="1" ht="31.5" customHeight="1">
      <c r="A8" s="17" t="s">
        <v>25</v>
      </c>
      <c r="B8" s="54"/>
      <c r="C8" s="50"/>
      <c r="D8" s="50"/>
      <c r="E8" s="51">
        <v>200</v>
      </c>
      <c r="F8" s="51">
        <v>146</v>
      </c>
      <c r="G8" s="51">
        <v>0</v>
      </c>
      <c r="H8" s="51">
        <v>0</v>
      </c>
      <c r="I8" s="51">
        <v>0</v>
      </c>
      <c r="J8" s="51">
        <v>346</v>
      </c>
      <c r="K8" s="51"/>
      <c r="L8" s="55"/>
      <c r="M8" s="52">
        <v>19935</v>
      </c>
      <c r="N8" s="51">
        <v>0</v>
      </c>
      <c r="O8" s="51">
        <v>0</v>
      </c>
      <c r="P8" s="51">
        <v>2</v>
      </c>
      <c r="Q8" s="51">
        <v>0</v>
      </c>
      <c r="R8" s="51">
        <v>0</v>
      </c>
      <c r="S8" s="51">
        <v>0</v>
      </c>
      <c r="T8" s="51">
        <v>0</v>
      </c>
      <c r="U8" s="56"/>
      <c r="V8" s="51">
        <v>9</v>
      </c>
      <c r="W8" s="72"/>
      <c r="X8" s="93"/>
      <c r="Y8" s="63">
        <v>116353</v>
      </c>
      <c r="Z8" s="64"/>
      <c r="AA8" s="63">
        <v>125681</v>
      </c>
      <c r="AB8" s="51">
        <v>95</v>
      </c>
      <c r="AC8" s="51">
        <v>0</v>
      </c>
      <c r="AD8" s="53">
        <f>SUM(AD9:AD11)</f>
        <v>95</v>
      </c>
    </row>
    <row r="9" spans="1:30" s="16" customFormat="1" ht="31.5" customHeight="1">
      <c r="A9" s="17" t="s">
        <v>58</v>
      </c>
      <c r="B9" s="54" t="s">
        <v>26</v>
      </c>
      <c r="C9" s="50"/>
      <c r="D9" s="50"/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3</v>
      </c>
      <c r="L9" s="55"/>
      <c r="M9" s="52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6" t="s">
        <v>64</v>
      </c>
      <c r="V9" s="51">
        <v>0</v>
      </c>
      <c r="W9" s="73" t="s">
        <v>72</v>
      </c>
      <c r="X9" s="94">
        <v>0</v>
      </c>
      <c r="Y9" s="95">
        <v>0</v>
      </c>
      <c r="Z9" s="65">
        <v>0</v>
      </c>
      <c r="AA9" s="95">
        <v>0</v>
      </c>
      <c r="AB9" s="51">
        <v>0</v>
      </c>
      <c r="AC9" s="51">
        <v>0</v>
      </c>
      <c r="AD9" s="53">
        <f>AB9+AC9</f>
        <v>0</v>
      </c>
    </row>
    <row r="10" spans="1:30" s="16" customFormat="1" ht="31.5" customHeight="1">
      <c r="A10" s="17" t="s">
        <v>59</v>
      </c>
      <c r="B10" s="54" t="s">
        <v>26</v>
      </c>
      <c r="C10" s="50"/>
      <c r="D10" s="50"/>
      <c r="E10" s="51">
        <v>155</v>
      </c>
      <c r="F10" s="51">
        <v>120</v>
      </c>
      <c r="G10" s="51">
        <v>0</v>
      </c>
      <c r="H10" s="51">
        <v>0</v>
      </c>
      <c r="I10" s="51">
        <v>0</v>
      </c>
      <c r="J10" s="51">
        <v>275</v>
      </c>
      <c r="K10" s="51">
        <v>3</v>
      </c>
      <c r="L10" s="55"/>
      <c r="M10" s="52">
        <v>15416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6" t="s">
        <v>64</v>
      </c>
      <c r="V10" s="51">
        <v>5</v>
      </c>
      <c r="W10" s="73" t="s">
        <v>72</v>
      </c>
      <c r="X10" s="94">
        <v>365</v>
      </c>
      <c r="Y10" s="95">
        <v>95314</v>
      </c>
      <c r="Z10" s="65">
        <v>244</v>
      </c>
      <c r="AA10" s="95">
        <v>90098</v>
      </c>
      <c r="AB10" s="51">
        <v>0</v>
      </c>
      <c r="AC10" s="51">
        <v>0</v>
      </c>
      <c r="AD10" s="53">
        <f>AB10+AC10</f>
        <v>0</v>
      </c>
    </row>
    <row r="11" spans="1:30" s="16" customFormat="1" ht="31.5" customHeight="1">
      <c r="A11" s="57" t="s">
        <v>60</v>
      </c>
      <c r="B11" s="54" t="s">
        <v>26</v>
      </c>
      <c r="C11" s="50"/>
      <c r="D11" s="50"/>
      <c r="E11" s="51">
        <v>45</v>
      </c>
      <c r="F11" s="51">
        <v>26</v>
      </c>
      <c r="G11" s="51">
        <v>0</v>
      </c>
      <c r="H11" s="51">
        <v>0</v>
      </c>
      <c r="I11" s="51">
        <v>0</v>
      </c>
      <c r="J11" s="51">
        <v>71</v>
      </c>
      <c r="K11" s="51">
        <v>1</v>
      </c>
      <c r="L11" s="55"/>
      <c r="M11" s="52">
        <v>4519</v>
      </c>
      <c r="N11" s="51">
        <v>0</v>
      </c>
      <c r="O11" s="51">
        <v>0</v>
      </c>
      <c r="P11" s="51">
        <v>2</v>
      </c>
      <c r="Q11" s="51">
        <v>0</v>
      </c>
      <c r="R11" s="51">
        <v>0</v>
      </c>
      <c r="S11" s="51">
        <v>0</v>
      </c>
      <c r="T11" s="51">
        <v>0</v>
      </c>
      <c r="U11" s="56" t="s">
        <v>64</v>
      </c>
      <c r="V11" s="51">
        <v>4</v>
      </c>
      <c r="W11" s="73" t="s">
        <v>71</v>
      </c>
      <c r="X11" s="94">
        <v>365</v>
      </c>
      <c r="Y11" s="95">
        <v>21039</v>
      </c>
      <c r="Z11" s="65">
        <v>244</v>
      </c>
      <c r="AA11" s="95">
        <v>35583</v>
      </c>
      <c r="AB11" s="51">
        <v>95</v>
      </c>
      <c r="AC11" s="51">
        <v>0</v>
      </c>
      <c r="AD11" s="53">
        <f>AB11+AC11</f>
        <v>95</v>
      </c>
    </row>
    <row r="12" spans="1:30" s="16" customFormat="1" ht="31.5" customHeight="1">
      <c r="A12" s="17" t="s">
        <v>27</v>
      </c>
      <c r="B12" s="54" t="s">
        <v>26</v>
      </c>
      <c r="C12" s="50"/>
      <c r="D12" s="50"/>
      <c r="E12" s="51">
        <v>100</v>
      </c>
      <c r="F12" s="51">
        <v>0</v>
      </c>
      <c r="G12" s="51">
        <v>0</v>
      </c>
      <c r="H12" s="51">
        <v>0</v>
      </c>
      <c r="I12" s="51">
        <v>0</v>
      </c>
      <c r="J12" s="51">
        <v>100</v>
      </c>
      <c r="K12" s="51">
        <v>2</v>
      </c>
      <c r="L12" s="55"/>
      <c r="M12" s="52">
        <v>9722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6" t="s">
        <v>64</v>
      </c>
      <c r="V12" s="51">
        <v>5</v>
      </c>
      <c r="W12" s="73" t="s">
        <v>76</v>
      </c>
      <c r="X12" s="94">
        <v>365</v>
      </c>
      <c r="Y12" s="95">
        <v>29907</v>
      </c>
      <c r="Z12" s="65">
        <v>244</v>
      </c>
      <c r="AA12" s="95">
        <v>71140</v>
      </c>
      <c r="AB12" s="51">
        <v>141</v>
      </c>
      <c r="AC12" s="51">
        <v>0</v>
      </c>
      <c r="AD12" s="53">
        <f>AB12+AC12</f>
        <v>141</v>
      </c>
    </row>
    <row r="13" spans="1:30" s="16" customFormat="1" ht="31.5" customHeight="1">
      <c r="A13" s="17" t="s">
        <v>68</v>
      </c>
      <c r="B13" s="54"/>
      <c r="C13" s="50"/>
      <c r="D13" s="50"/>
      <c r="E13" s="51">
        <v>118</v>
      </c>
      <c r="F13" s="51">
        <v>0</v>
      </c>
      <c r="G13" s="51">
        <v>0</v>
      </c>
      <c r="H13" s="51">
        <v>0</v>
      </c>
      <c r="I13" s="51">
        <v>0</v>
      </c>
      <c r="J13" s="51">
        <v>118</v>
      </c>
      <c r="K13" s="51"/>
      <c r="L13" s="55"/>
      <c r="M13" s="52">
        <v>5942</v>
      </c>
      <c r="N13" s="51">
        <v>0</v>
      </c>
      <c r="O13" s="51">
        <v>0</v>
      </c>
      <c r="P13" s="51">
        <v>3</v>
      </c>
      <c r="Q13" s="51">
        <v>0</v>
      </c>
      <c r="R13" s="51">
        <v>0</v>
      </c>
      <c r="S13" s="51">
        <v>0</v>
      </c>
      <c r="T13" s="51">
        <v>0</v>
      </c>
      <c r="U13" s="56"/>
      <c r="V13" s="51">
        <v>15</v>
      </c>
      <c r="W13" s="72"/>
      <c r="X13" s="94"/>
      <c r="Y13" s="51">
        <v>33583</v>
      </c>
      <c r="Z13" s="65"/>
      <c r="AA13" s="51">
        <v>56101</v>
      </c>
      <c r="AB13" s="51">
        <v>109</v>
      </c>
      <c r="AC13" s="51">
        <v>0</v>
      </c>
      <c r="AD13" s="53">
        <f>SUM(AD14:AD15)</f>
        <v>109</v>
      </c>
    </row>
    <row r="14" spans="1:30" s="16" customFormat="1" ht="31.5" customHeight="1">
      <c r="A14" s="17" t="s">
        <v>69</v>
      </c>
      <c r="B14" s="54" t="s">
        <v>26</v>
      </c>
      <c r="C14" s="50"/>
      <c r="D14" s="50"/>
      <c r="E14" s="51">
        <v>58</v>
      </c>
      <c r="F14" s="51">
        <v>0</v>
      </c>
      <c r="G14" s="51">
        <v>0</v>
      </c>
      <c r="H14" s="51">
        <v>0</v>
      </c>
      <c r="I14" s="51">
        <v>0</v>
      </c>
      <c r="J14" s="51">
        <v>58</v>
      </c>
      <c r="K14" s="51">
        <v>1</v>
      </c>
      <c r="L14" s="55"/>
      <c r="M14" s="52">
        <v>2974</v>
      </c>
      <c r="N14" s="51">
        <v>0</v>
      </c>
      <c r="O14" s="51">
        <v>0</v>
      </c>
      <c r="P14" s="51">
        <v>3</v>
      </c>
      <c r="Q14" s="51">
        <v>0</v>
      </c>
      <c r="R14" s="51">
        <v>0</v>
      </c>
      <c r="S14" s="51">
        <v>0</v>
      </c>
      <c r="T14" s="51">
        <v>0</v>
      </c>
      <c r="U14" s="56" t="s">
        <v>64</v>
      </c>
      <c r="V14" s="51">
        <v>10</v>
      </c>
      <c r="W14" s="73" t="s">
        <v>73</v>
      </c>
      <c r="X14" s="94">
        <v>365</v>
      </c>
      <c r="Y14" s="95">
        <v>18811</v>
      </c>
      <c r="Z14" s="65">
        <v>244</v>
      </c>
      <c r="AA14" s="95">
        <v>28470</v>
      </c>
      <c r="AB14" s="51">
        <v>51</v>
      </c>
      <c r="AC14" s="51">
        <v>0</v>
      </c>
      <c r="AD14" s="53">
        <f>AB14+AC14</f>
        <v>51</v>
      </c>
    </row>
    <row r="15" spans="1:30" s="16" customFormat="1" ht="31.5" customHeight="1">
      <c r="A15" s="17" t="s">
        <v>70</v>
      </c>
      <c r="B15" s="54" t="s">
        <v>26</v>
      </c>
      <c r="C15" s="50"/>
      <c r="D15" s="50"/>
      <c r="E15" s="51">
        <v>60</v>
      </c>
      <c r="F15" s="51">
        <v>0</v>
      </c>
      <c r="G15" s="51">
        <v>0</v>
      </c>
      <c r="H15" s="51">
        <v>0</v>
      </c>
      <c r="I15" s="51">
        <v>0</v>
      </c>
      <c r="J15" s="51">
        <v>60</v>
      </c>
      <c r="K15" s="51">
        <v>1</v>
      </c>
      <c r="L15" s="55"/>
      <c r="M15" s="52">
        <v>2968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6" t="s">
        <v>64</v>
      </c>
      <c r="V15" s="51">
        <v>5</v>
      </c>
      <c r="W15" s="73" t="s">
        <v>73</v>
      </c>
      <c r="X15" s="94">
        <v>365</v>
      </c>
      <c r="Y15" s="95">
        <v>14772</v>
      </c>
      <c r="Z15" s="65">
        <v>244</v>
      </c>
      <c r="AA15" s="95">
        <v>27631</v>
      </c>
      <c r="AB15" s="51">
        <v>58</v>
      </c>
      <c r="AC15" s="51">
        <v>0</v>
      </c>
      <c r="AD15" s="53">
        <f>AB15+AC15</f>
        <v>58</v>
      </c>
    </row>
    <row r="16" spans="1:30" s="16" customFormat="1" ht="31.5" customHeight="1">
      <c r="A16" s="17" t="s">
        <v>28</v>
      </c>
      <c r="B16" s="54"/>
      <c r="C16" s="50"/>
      <c r="D16" s="50"/>
      <c r="E16" s="51">
        <v>250</v>
      </c>
      <c r="F16" s="51">
        <v>203</v>
      </c>
      <c r="G16" s="51">
        <v>0</v>
      </c>
      <c r="H16" s="51">
        <v>0</v>
      </c>
      <c r="I16" s="51">
        <v>0</v>
      </c>
      <c r="J16" s="51">
        <v>453</v>
      </c>
      <c r="K16" s="51"/>
      <c r="L16" s="55"/>
      <c r="M16" s="52">
        <v>27208</v>
      </c>
      <c r="N16" s="51">
        <v>1008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6"/>
      <c r="V16" s="51">
        <v>14</v>
      </c>
      <c r="W16" s="72"/>
      <c r="X16" s="94"/>
      <c r="Y16" s="51">
        <v>132321</v>
      </c>
      <c r="Z16" s="65"/>
      <c r="AA16" s="51">
        <v>122516</v>
      </c>
      <c r="AB16" s="51">
        <v>462</v>
      </c>
      <c r="AC16" s="51">
        <v>0</v>
      </c>
      <c r="AD16" s="53">
        <f>SUM(AD17:AD18)</f>
        <v>462</v>
      </c>
    </row>
    <row r="17" spans="1:30" s="16" customFormat="1" ht="31.5" customHeight="1">
      <c r="A17" s="17" t="s">
        <v>61</v>
      </c>
      <c r="B17" s="54" t="s">
        <v>26</v>
      </c>
      <c r="C17" s="50"/>
      <c r="D17" s="50"/>
      <c r="E17" s="51">
        <v>210</v>
      </c>
      <c r="F17" s="51">
        <v>0</v>
      </c>
      <c r="G17" s="51">
        <v>0</v>
      </c>
      <c r="H17" s="51">
        <v>0</v>
      </c>
      <c r="I17" s="51">
        <v>0</v>
      </c>
      <c r="J17" s="51">
        <v>210</v>
      </c>
      <c r="K17" s="51">
        <v>3</v>
      </c>
      <c r="L17" s="55"/>
      <c r="M17" s="52">
        <v>10744</v>
      </c>
      <c r="N17" s="51">
        <v>1008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6" t="s">
        <v>64</v>
      </c>
      <c r="V17" s="51">
        <v>10</v>
      </c>
      <c r="W17" s="73" t="s">
        <v>76</v>
      </c>
      <c r="X17" s="94">
        <v>365</v>
      </c>
      <c r="Y17" s="95">
        <v>47393</v>
      </c>
      <c r="Z17" s="65">
        <v>244</v>
      </c>
      <c r="AA17" s="95">
        <v>83791</v>
      </c>
      <c r="AB17" s="51">
        <v>251</v>
      </c>
      <c r="AC17" s="51">
        <v>0</v>
      </c>
      <c r="AD17" s="53">
        <f>AB17+AC17</f>
        <v>251</v>
      </c>
    </row>
    <row r="18" spans="1:30" s="16" customFormat="1" ht="31.5" customHeight="1">
      <c r="A18" s="57" t="s">
        <v>62</v>
      </c>
      <c r="B18" s="54" t="s">
        <v>26</v>
      </c>
      <c r="C18" s="50"/>
      <c r="D18" s="50"/>
      <c r="E18" s="51">
        <v>40</v>
      </c>
      <c r="F18" s="51">
        <v>203</v>
      </c>
      <c r="G18" s="51">
        <v>0</v>
      </c>
      <c r="H18" s="51">
        <v>0</v>
      </c>
      <c r="I18" s="51">
        <v>0</v>
      </c>
      <c r="J18" s="51">
        <v>243</v>
      </c>
      <c r="K18" s="51">
        <v>3</v>
      </c>
      <c r="L18" s="55"/>
      <c r="M18" s="52">
        <v>16464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6" t="s">
        <v>64</v>
      </c>
      <c r="V18" s="51">
        <v>4</v>
      </c>
      <c r="W18" s="73" t="s">
        <v>72</v>
      </c>
      <c r="X18" s="94">
        <v>365</v>
      </c>
      <c r="Y18" s="95">
        <v>84928</v>
      </c>
      <c r="Z18" s="65">
        <v>244</v>
      </c>
      <c r="AA18" s="95">
        <v>38725</v>
      </c>
      <c r="AB18" s="51">
        <v>211</v>
      </c>
      <c r="AC18" s="51">
        <v>0</v>
      </c>
      <c r="AD18" s="53">
        <f>AB18+AC18</f>
        <v>211</v>
      </c>
    </row>
    <row r="19" spans="1:30" s="16" customFormat="1" ht="31.5" customHeight="1">
      <c r="A19" s="17" t="s">
        <v>29</v>
      </c>
      <c r="B19" s="54"/>
      <c r="C19" s="50"/>
      <c r="D19" s="50"/>
      <c r="E19" s="51">
        <v>156</v>
      </c>
      <c r="F19" s="51">
        <v>89</v>
      </c>
      <c r="G19" s="51">
        <v>0</v>
      </c>
      <c r="H19" s="51">
        <v>0</v>
      </c>
      <c r="I19" s="51">
        <v>0</v>
      </c>
      <c r="J19" s="51">
        <v>245</v>
      </c>
      <c r="K19" s="51"/>
      <c r="L19" s="55"/>
      <c r="M19" s="52">
        <v>15790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6"/>
      <c r="V19" s="51">
        <v>8</v>
      </c>
      <c r="W19" s="72"/>
      <c r="X19" s="94"/>
      <c r="Y19" s="51">
        <v>75019</v>
      </c>
      <c r="Z19" s="65"/>
      <c r="AA19" s="51">
        <v>82175</v>
      </c>
      <c r="AB19" s="51">
        <v>274</v>
      </c>
      <c r="AC19" s="51">
        <v>0</v>
      </c>
      <c r="AD19" s="53">
        <f>SUM(AD20:AD21)</f>
        <v>274</v>
      </c>
    </row>
    <row r="20" spans="1:30" s="16" customFormat="1" ht="31.5" customHeight="1">
      <c r="A20" s="17" t="s">
        <v>75</v>
      </c>
      <c r="B20" s="54" t="s">
        <v>26</v>
      </c>
      <c r="C20" s="50"/>
      <c r="D20" s="50"/>
      <c r="E20" s="51">
        <v>96</v>
      </c>
      <c r="F20" s="51">
        <v>49</v>
      </c>
      <c r="G20" s="51">
        <v>0</v>
      </c>
      <c r="H20" s="51">
        <v>0</v>
      </c>
      <c r="I20" s="51">
        <v>0</v>
      </c>
      <c r="J20" s="51">
        <v>145</v>
      </c>
      <c r="K20" s="51">
        <v>1</v>
      </c>
      <c r="L20" s="55"/>
      <c r="M20" s="52">
        <v>8950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6" t="s">
        <v>64</v>
      </c>
      <c r="V20" s="51">
        <v>4</v>
      </c>
      <c r="W20" s="73" t="s">
        <v>72</v>
      </c>
      <c r="X20" s="94">
        <v>365</v>
      </c>
      <c r="Y20" s="95">
        <v>43597</v>
      </c>
      <c r="Z20" s="65">
        <v>244</v>
      </c>
      <c r="AA20" s="95">
        <v>49107</v>
      </c>
      <c r="AB20" s="51">
        <v>174</v>
      </c>
      <c r="AC20" s="51">
        <v>0</v>
      </c>
      <c r="AD20" s="53">
        <f>AB20+AC20</f>
        <v>174</v>
      </c>
    </row>
    <row r="21" spans="1:30" s="16" customFormat="1" ht="31.5" customHeight="1">
      <c r="A21" s="17" t="s">
        <v>74</v>
      </c>
      <c r="B21" s="54" t="s">
        <v>26</v>
      </c>
      <c r="C21" s="50"/>
      <c r="D21" s="50"/>
      <c r="E21" s="51">
        <v>60</v>
      </c>
      <c r="F21" s="51">
        <v>40</v>
      </c>
      <c r="G21" s="51">
        <v>0</v>
      </c>
      <c r="H21" s="51">
        <v>0</v>
      </c>
      <c r="I21" s="51">
        <v>0</v>
      </c>
      <c r="J21" s="51">
        <v>100</v>
      </c>
      <c r="K21" s="51">
        <v>1</v>
      </c>
      <c r="L21" s="55"/>
      <c r="M21" s="52">
        <v>6840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6" t="s">
        <v>64</v>
      </c>
      <c r="V21" s="51">
        <v>4</v>
      </c>
      <c r="W21" s="73" t="s">
        <v>71</v>
      </c>
      <c r="X21" s="94">
        <v>365</v>
      </c>
      <c r="Y21" s="95">
        <v>31422</v>
      </c>
      <c r="Z21" s="65">
        <v>244</v>
      </c>
      <c r="AA21" s="95">
        <v>33068</v>
      </c>
      <c r="AB21" s="51">
        <v>100</v>
      </c>
      <c r="AC21" s="51">
        <v>0</v>
      </c>
      <c r="AD21" s="53">
        <f>AB21+AC21</f>
        <v>100</v>
      </c>
    </row>
    <row r="22" spans="1:30" s="16" customFormat="1" ht="31.5" customHeight="1">
      <c r="A22" s="17" t="s">
        <v>45</v>
      </c>
      <c r="B22" s="54" t="s">
        <v>26</v>
      </c>
      <c r="C22" s="54"/>
      <c r="D22" s="50"/>
      <c r="E22" s="51">
        <v>150</v>
      </c>
      <c r="F22" s="51">
        <v>0</v>
      </c>
      <c r="G22" s="51">
        <v>0</v>
      </c>
      <c r="H22" s="51">
        <v>0</v>
      </c>
      <c r="I22" s="51">
        <v>0</v>
      </c>
      <c r="J22" s="51">
        <v>150</v>
      </c>
      <c r="K22" s="51">
        <v>3</v>
      </c>
      <c r="L22" s="55"/>
      <c r="M22" s="52">
        <v>10935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6" t="s">
        <v>64</v>
      </c>
      <c r="V22" s="51">
        <v>5</v>
      </c>
      <c r="W22" s="73" t="s">
        <v>72</v>
      </c>
      <c r="X22" s="94">
        <v>365</v>
      </c>
      <c r="Y22" s="95">
        <v>45180</v>
      </c>
      <c r="Z22" s="65">
        <v>246</v>
      </c>
      <c r="AA22" s="95">
        <v>72172</v>
      </c>
      <c r="AB22" s="51">
        <v>3</v>
      </c>
      <c r="AC22" s="51">
        <v>0</v>
      </c>
      <c r="AD22" s="53">
        <f>AB22+AC22</f>
        <v>3</v>
      </c>
    </row>
    <row r="23" spans="1:30" s="16" customFormat="1" ht="31.5" customHeight="1">
      <c r="A23" s="17" t="s">
        <v>63</v>
      </c>
      <c r="B23" s="54" t="s">
        <v>26</v>
      </c>
      <c r="C23" s="50"/>
      <c r="D23" s="50"/>
      <c r="E23" s="51">
        <v>215</v>
      </c>
      <c r="F23" s="51">
        <v>0</v>
      </c>
      <c r="G23" s="51">
        <v>0</v>
      </c>
      <c r="H23" s="51">
        <v>0</v>
      </c>
      <c r="I23" s="51">
        <v>0</v>
      </c>
      <c r="J23" s="51">
        <v>215</v>
      </c>
      <c r="K23" s="51">
        <v>3</v>
      </c>
      <c r="L23" s="55"/>
      <c r="M23" s="52">
        <v>12550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6" t="s">
        <v>64</v>
      </c>
      <c r="V23" s="51">
        <v>5</v>
      </c>
      <c r="W23" s="74" t="s">
        <v>71</v>
      </c>
      <c r="X23" s="96">
        <v>365</v>
      </c>
      <c r="Y23" s="51">
        <v>60553</v>
      </c>
      <c r="Z23" s="65">
        <v>244</v>
      </c>
      <c r="AA23" s="51">
        <v>103996</v>
      </c>
      <c r="AB23" s="51">
        <v>242</v>
      </c>
      <c r="AC23" s="51">
        <v>0</v>
      </c>
      <c r="AD23" s="53">
        <f>AB23+AC23</f>
        <v>242</v>
      </c>
    </row>
    <row r="24" spans="1:30" s="16" customFormat="1" ht="31.5" customHeight="1">
      <c r="A24" s="66" t="s">
        <v>65</v>
      </c>
      <c r="B24" s="54"/>
      <c r="C24" s="50"/>
      <c r="D24" s="50"/>
      <c r="E24" s="51">
        <v>200</v>
      </c>
      <c r="F24" s="51">
        <v>60</v>
      </c>
      <c r="G24" s="51">
        <v>0</v>
      </c>
      <c r="H24" s="51">
        <v>0</v>
      </c>
      <c r="I24" s="51">
        <v>0</v>
      </c>
      <c r="J24" s="51">
        <v>260</v>
      </c>
      <c r="K24" s="51"/>
      <c r="L24" s="55"/>
      <c r="M24" s="52">
        <v>24691</v>
      </c>
      <c r="N24" s="51">
        <v>0</v>
      </c>
      <c r="O24" s="51">
        <v>0</v>
      </c>
      <c r="P24" s="51">
        <v>0</v>
      </c>
      <c r="Q24" s="51">
        <v>105</v>
      </c>
      <c r="R24" s="51">
        <v>119</v>
      </c>
      <c r="S24" s="51">
        <v>0</v>
      </c>
      <c r="T24" s="51">
        <v>0</v>
      </c>
      <c r="U24" s="56"/>
      <c r="V24" s="51">
        <v>12</v>
      </c>
      <c r="W24" s="75"/>
      <c r="X24" s="97"/>
      <c r="Y24" s="51">
        <v>72189</v>
      </c>
      <c r="Z24" s="62"/>
      <c r="AA24" s="51">
        <v>115806</v>
      </c>
      <c r="AB24" s="51">
        <v>366</v>
      </c>
      <c r="AC24" s="51">
        <v>0</v>
      </c>
      <c r="AD24" s="53">
        <f>SUM(AD25:AD27)</f>
        <v>366</v>
      </c>
    </row>
    <row r="25" spans="1:30" s="16" customFormat="1" ht="31.5" customHeight="1">
      <c r="A25" s="66" t="s">
        <v>66</v>
      </c>
      <c r="B25" s="54" t="s">
        <v>26</v>
      </c>
      <c r="C25" s="50"/>
      <c r="D25" s="50"/>
      <c r="E25" s="51">
        <v>125</v>
      </c>
      <c r="F25" s="51">
        <v>0</v>
      </c>
      <c r="G25" s="51">
        <v>0</v>
      </c>
      <c r="H25" s="51">
        <v>0</v>
      </c>
      <c r="I25" s="51">
        <v>0</v>
      </c>
      <c r="J25" s="51">
        <v>125</v>
      </c>
      <c r="K25" s="51">
        <v>2</v>
      </c>
      <c r="L25" s="55"/>
      <c r="M25" s="52">
        <v>10186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6" t="s">
        <v>64</v>
      </c>
      <c r="V25" s="51">
        <v>2</v>
      </c>
      <c r="W25" s="73" t="s">
        <v>73</v>
      </c>
      <c r="X25" s="94">
        <v>365</v>
      </c>
      <c r="Y25" s="95">
        <v>32424</v>
      </c>
      <c r="Z25" s="65">
        <v>244</v>
      </c>
      <c r="AA25" s="95">
        <v>45820</v>
      </c>
      <c r="AB25" s="51">
        <v>195</v>
      </c>
      <c r="AC25" s="51">
        <v>0</v>
      </c>
      <c r="AD25" s="53">
        <f>AB25+AC25</f>
        <v>195</v>
      </c>
    </row>
    <row r="26" spans="1:30" s="16" customFormat="1" ht="31.5" customHeight="1">
      <c r="A26" s="66" t="s">
        <v>67</v>
      </c>
      <c r="B26" s="54" t="s">
        <v>26</v>
      </c>
      <c r="C26" s="50"/>
      <c r="D26" s="50"/>
      <c r="E26" s="51">
        <v>36</v>
      </c>
      <c r="F26" s="51">
        <v>0</v>
      </c>
      <c r="G26" s="51">
        <v>0</v>
      </c>
      <c r="H26" s="51">
        <v>0</v>
      </c>
      <c r="I26" s="51">
        <v>0</v>
      </c>
      <c r="J26" s="51">
        <v>36</v>
      </c>
      <c r="K26" s="51">
        <v>2</v>
      </c>
      <c r="L26" s="55"/>
      <c r="M26" s="52">
        <v>4396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6" t="s">
        <v>64</v>
      </c>
      <c r="V26" s="51">
        <v>2</v>
      </c>
      <c r="W26" s="73" t="s">
        <v>105</v>
      </c>
      <c r="X26" s="94">
        <v>365</v>
      </c>
      <c r="Y26" s="95">
        <v>12581</v>
      </c>
      <c r="Z26" s="65">
        <v>244</v>
      </c>
      <c r="AA26" s="95">
        <v>29108</v>
      </c>
      <c r="AB26" s="51">
        <v>47</v>
      </c>
      <c r="AC26" s="51">
        <v>0</v>
      </c>
      <c r="AD26" s="53">
        <f>AB26+AC26</f>
        <v>47</v>
      </c>
    </row>
    <row r="27" spans="1:30" s="16" customFormat="1" ht="31.5" customHeight="1">
      <c r="A27" s="98" t="s">
        <v>30</v>
      </c>
      <c r="B27" s="54" t="s">
        <v>26</v>
      </c>
      <c r="C27" s="50"/>
      <c r="D27" s="50"/>
      <c r="E27" s="51">
        <v>39</v>
      </c>
      <c r="F27" s="51">
        <v>60</v>
      </c>
      <c r="G27" s="51">
        <v>0</v>
      </c>
      <c r="H27" s="51">
        <v>0</v>
      </c>
      <c r="I27" s="51">
        <v>0</v>
      </c>
      <c r="J27" s="51">
        <v>99</v>
      </c>
      <c r="K27" s="51">
        <v>2</v>
      </c>
      <c r="L27" s="55"/>
      <c r="M27" s="52">
        <v>10109</v>
      </c>
      <c r="N27" s="51">
        <v>0</v>
      </c>
      <c r="O27" s="51">
        <v>0</v>
      </c>
      <c r="P27" s="51">
        <v>0</v>
      </c>
      <c r="Q27" s="51">
        <v>105</v>
      </c>
      <c r="R27" s="51">
        <v>119</v>
      </c>
      <c r="S27" s="51">
        <v>0</v>
      </c>
      <c r="T27" s="51">
        <v>0</v>
      </c>
      <c r="U27" s="56" t="s">
        <v>64</v>
      </c>
      <c r="V27" s="51">
        <v>8</v>
      </c>
      <c r="W27" s="73" t="s">
        <v>730</v>
      </c>
      <c r="X27" s="94">
        <v>365</v>
      </c>
      <c r="Y27" s="95">
        <v>27184</v>
      </c>
      <c r="Z27" s="65">
        <v>244</v>
      </c>
      <c r="AA27" s="95">
        <v>40878</v>
      </c>
      <c r="AB27" s="51">
        <v>124</v>
      </c>
      <c r="AC27" s="51">
        <v>0</v>
      </c>
      <c r="AD27" s="53">
        <f>AB27+AC27</f>
        <v>124</v>
      </c>
    </row>
    <row r="28" spans="1:30" s="16" customFormat="1" ht="31.5" customHeight="1" thickBot="1">
      <c r="A28" s="87" t="s">
        <v>12</v>
      </c>
      <c r="B28" s="88"/>
      <c r="C28" s="88"/>
      <c r="D28" s="88"/>
      <c r="E28" s="89">
        <f aca="true" t="shared" si="0" ref="E28:J28">E8+E12+E13+E16+E19+E22+E23+E24</f>
        <v>1389</v>
      </c>
      <c r="F28" s="89">
        <f t="shared" si="0"/>
        <v>498</v>
      </c>
      <c r="G28" s="89">
        <f t="shared" si="0"/>
        <v>0</v>
      </c>
      <c r="H28" s="89">
        <f t="shared" si="0"/>
        <v>0</v>
      </c>
      <c r="I28" s="89">
        <f t="shared" si="0"/>
        <v>0</v>
      </c>
      <c r="J28" s="89">
        <f t="shared" si="0"/>
        <v>1887</v>
      </c>
      <c r="K28" s="89">
        <v>0</v>
      </c>
      <c r="L28" s="90"/>
      <c r="M28" s="91">
        <f aca="true" t="shared" si="1" ref="M28:T28">M8+M12+M13+M16+M19+M22+M23+M24</f>
        <v>126773</v>
      </c>
      <c r="N28" s="89">
        <f t="shared" si="1"/>
        <v>1008</v>
      </c>
      <c r="O28" s="89">
        <f t="shared" si="1"/>
        <v>0</v>
      </c>
      <c r="P28" s="89">
        <f t="shared" si="1"/>
        <v>5</v>
      </c>
      <c r="Q28" s="89">
        <f t="shared" si="1"/>
        <v>105</v>
      </c>
      <c r="R28" s="89">
        <f t="shared" si="1"/>
        <v>119</v>
      </c>
      <c r="S28" s="89">
        <f t="shared" si="1"/>
        <v>0</v>
      </c>
      <c r="T28" s="89">
        <f t="shared" si="1"/>
        <v>0</v>
      </c>
      <c r="U28" s="89">
        <v>0</v>
      </c>
      <c r="V28" s="89">
        <f>V8+V12+V13+V16+V19+V22+V23+V24</f>
        <v>73</v>
      </c>
      <c r="W28" s="89">
        <v>0</v>
      </c>
      <c r="X28" s="89">
        <v>0</v>
      </c>
      <c r="Y28" s="89">
        <f>Y8+Y12+Y13+Y16+Y19+Y22+Y23+Y24</f>
        <v>565105</v>
      </c>
      <c r="Z28" s="89">
        <v>0</v>
      </c>
      <c r="AA28" s="89">
        <f>AA8+AA12+AA13+AA16+AA19+AA22+AA23+AA24</f>
        <v>749587</v>
      </c>
      <c r="AB28" s="89">
        <f>AB8+AB12+AB13+AB16+AB19+AB22+AB23+AB24</f>
        <v>1692</v>
      </c>
      <c r="AC28" s="89">
        <f>AC8+AC12+AC13+AC16+AC19+AC22+AC23+AC24</f>
        <v>0</v>
      </c>
      <c r="AD28" s="92">
        <f>AD8+AD12+AD13+AD16+AD19+AD22+AD23+AD24</f>
        <v>1692</v>
      </c>
    </row>
    <row r="29" spans="1:23" s="59" customFormat="1" ht="14.25">
      <c r="A29" s="58"/>
      <c r="B29" s="59" t="s">
        <v>729</v>
      </c>
      <c r="W29" s="76"/>
    </row>
    <row r="31" s="228" customFormat="1" ht="18.75" customHeight="1"/>
  </sheetData>
  <sheetProtection/>
  <mergeCells count="6">
    <mergeCell ref="X4:AA4"/>
    <mergeCell ref="L4:O4"/>
    <mergeCell ref="L5:M5"/>
    <mergeCell ref="L6:M6"/>
    <mergeCell ref="X5:Y5"/>
    <mergeCell ref="Z5:AA5"/>
  </mergeCells>
  <printOptions/>
  <pageMargins left="0.7874015748031497" right="0.3937007874015748" top="0.7874015748031497" bottom="0.7874015748031497" header="0.5118110236220472" footer="0.2362204724409449"/>
  <pageSetup horizontalDpi="300" verticalDpi="300" orientation="landscape" paperSize="9" scale="52" r:id="rId2"/>
  <ignoredErrors>
    <ignoredError sqref="Y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9"/>
  <sheetViews>
    <sheetView showGridLines="0" view="pageBreakPreview" zoomScale="70" zoomScaleSheetLayoutView="70" zoomScalePageLayoutView="0" workbookViewId="0" topLeftCell="A1">
      <pane xSplit="1" ySplit="8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4" sqref="B34"/>
    </sheetView>
  </sheetViews>
  <sheetFormatPr defaultColWidth="9.00390625" defaultRowHeight="12.75"/>
  <cols>
    <col min="1" max="1" width="26.375" style="313" customWidth="1"/>
    <col min="2" max="5" width="16.875" style="313" customWidth="1"/>
    <col min="6" max="6" width="15.625" style="313" customWidth="1"/>
    <col min="7" max="7" width="12.875" style="313" customWidth="1"/>
    <col min="8" max="8" width="15.625" style="313" customWidth="1"/>
    <col min="9" max="9" width="16.375" style="313" customWidth="1"/>
    <col min="10" max="10" width="15.375" style="313" customWidth="1"/>
    <col min="11" max="11" width="15.25390625" style="313" customWidth="1"/>
    <col min="12" max="12" width="14.375" style="313" customWidth="1"/>
    <col min="13" max="14" width="14.00390625" style="313" customWidth="1"/>
    <col min="15" max="15" width="15.125" style="313" customWidth="1"/>
    <col min="16" max="16" width="15.625" style="313" customWidth="1"/>
    <col min="17" max="19" width="16.875" style="313" customWidth="1"/>
    <col min="20" max="24" width="15.625" style="313" customWidth="1"/>
    <col min="25" max="25" width="9.125" style="313" customWidth="1"/>
    <col min="26" max="27" width="12.875" style="313" customWidth="1"/>
    <col min="28" max="28" width="15.625" style="313" customWidth="1"/>
    <col min="29" max="29" width="13.375" style="313" customWidth="1"/>
    <col min="30" max="30" width="15.625" style="313" customWidth="1"/>
    <col min="31" max="31" width="12.875" style="313" customWidth="1"/>
    <col min="32" max="32" width="12.875" style="313" bestFit="1" customWidth="1"/>
    <col min="33" max="33" width="11.625" style="313" bestFit="1" customWidth="1"/>
    <col min="34" max="34" width="12.875" style="313" customWidth="1"/>
    <col min="35" max="35" width="11.625" style="313" bestFit="1" customWidth="1"/>
    <col min="36" max="36" width="10.375" style="313" customWidth="1"/>
    <col min="37" max="37" width="11.625" style="313" bestFit="1" customWidth="1"/>
    <col min="38" max="38" width="12.875" style="313" customWidth="1"/>
    <col min="39" max="39" width="15.625" style="313" customWidth="1"/>
    <col min="40" max="41" width="19.625" style="313" customWidth="1"/>
    <col min="42" max="42" width="15.625" style="313" customWidth="1"/>
    <col min="43" max="44" width="13.875" style="313" customWidth="1"/>
    <col min="45" max="45" width="16.00390625" style="313" customWidth="1"/>
    <col min="46" max="46" width="16.125" style="313" customWidth="1"/>
    <col min="47" max="47" width="12.375" style="313" customWidth="1"/>
    <col min="48" max="16384" width="9.125" style="313" customWidth="1"/>
  </cols>
  <sheetData>
    <row r="1" spans="2:46" s="234" customFormat="1" ht="21" customHeight="1">
      <c r="B1" s="235" t="s">
        <v>106</v>
      </c>
      <c r="O1" s="600"/>
      <c r="AF1" s="600"/>
      <c r="AG1" s="602"/>
      <c r="AS1" s="600" t="s">
        <v>734</v>
      </c>
      <c r="AT1" s="602"/>
    </row>
    <row r="2" spans="2:46" s="234" customFormat="1" ht="24" customHeight="1" thickBot="1">
      <c r="B2" s="236" t="s">
        <v>152</v>
      </c>
      <c r="O2" s="601"/>
      <c r="AF2" s="603"/>
      <c r="AG2" s="603"/>
      <c r="AS2" s="603"/>
      <c r="AT2" s="603"/>
    </row>
    <row r="3" spans="1:47" s="234" customFormat="1" ht="14.25">
      <c r="A3" s="237"/>
      <c r="B3" s="238" t="s">
        <v>107</v>
      </c>
      <c r="C3" s="239"/>
      <c r="D3" s="240"/>
      <c r="E3" s="240"/>
      <c r="F3" s="240"/>
      <c r="G3" s="240"/>
      <c r="H3" s="240"/>
      <c r="I3" s="241"/>
      <c r="J3" s="240"/>
      <c r="K3" s="240"/>
      <c r="L3" s="240"/>
      <c r="M3" s="242"/>
      <c r="N3" s="242"/>
      <c r="O3" s="242"/>
      <c r="P3" s="243"/>
      <c r="Q3" s="238" t="s">
        <v>108</v>
      </c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4"/>
      <c r="AC3" s="244"/>
      <c r="AD3" s="244"/>
      <c r="AE3" s="241"/>
      <c r="AF3" s="241"/>
      <c r="AG3" s="241"/>
      <c r="AH3" s="244"/>
      <c r="AI3" s="241"/>
      <c r="AJ3" s="241"/>
      <c r="AK3" s="244"/>
      <c r="AL3" s="244"/>
      <c r="AM3" s="245"/>
      <c r="AN3" s="604" t="s">
        <v>153</v>
      </c>
      <c r="AO3" s="604" t="s">
        <v>154</v>
      </c>
      <c r="AP3" s="604" t="s">
        <v>155</v>
      </c>
      <c r="AQ3" s="604" t="s">
        <v>156</v>
      </c>
      <c r="AR3" s="604" t="s">
        <v>157</v>
      </c>
      <c r="AS3" s="604" t="s">
        <v>109</v>
      </c>
      <c r="AT3" s="607" t="s">
        <v>158</v>
      </c>
      <c r="AU3" s="246"/>
    </row>
    <row r="4" spans="1:47" s="234" customFormat="1" ht="14.25">
      <c r="A4" s="247"/>
      <c r="B4" s="248" t="s">
        <v>110</v>
      </c>
      <c r="C4" s="249" t="s">
        <v>111</v>
      </c>
      <c r="D4" s="250"/>
      <c r="E4" s="250"/>
      <c r="F4" s="250"/>
      <c r="G4" s="250"/>
      <c r="H4" s="251"/>
      <c r="I4" s="252" t="s">
        <v>112</v>
      </c>
      <c r="J4" s="250"/>
      <c r="K4" s="250"/>
      <c r="L4" s="250"/>
      <c r="M4" s="253"/>
      <c r="N4" s="253"/>
      <c r="O4" s="253"/>
      <c r="P4" s="254"/>
      <c r="Q4" s="255" t="s">
        <v>113</v>
      </c>
      <c r="R4" s="246" t="s">
        <v>114</v>
      </c>
      <c r="S4" s="256"/>
      <c r="T4" s="256"/>
      <c r="U4" s="256"/>
      <c r="V4" s="251"/>
      <c r="W4" s="257" t="s">
        <v>115</v>
      </c>
      <c r="X4" s="250"/>
      <c r="Y4" s="250"/>
      <c r="Z4" s="250"/>
      <c r="AA4" s="253"/>
      <c r="AB4" s="254"/>
      <c r="AC4" s="258" t="s">
        <v>116</v>
      </c>
      <c r="AD4" s="258" t="s">
        <v>117</v>
      </c>
      <c r="AE4" s="249" t="s">
        <v>118</v>
      </c>
      <c r="AF4" s="259"/>
      <c r="AG4" s="259"/>
      <c r="AH4" s="260"/>
      <c r="AI4" s="261" t="s">
        <v>119</v>
      </c>
      <c r="AJ4" s="259"/>
      <c r="AK4" s="260"/>
      <c r="AL4" s="258" t="s">
        <v>120</v>
      </c>
      <c r="AM4" s="258" t="s">
        <v>121</v>
      </c>
      <c r="AN4" s="605"/>
      <c r="AO4" s="605"/>
      <c r="AP4" s="605"/>
      <c r="AQ4" s="605"/>
      <c r="AR4" s="605"/>
      <c r="AS4" s="605"/>
      <c r="AT4" s="608"/>
      <c r="AU4" s="249"/>
    </row>
    <row r="5" spans="1:47" s="234" customFormat="1" ht="31.5" customHeight="1">
      <c r="A5" s="247" t="s">
        <v>122</v>
      </c>
      <c r="B5" s="258"/>
      <c r="C5" s="258"/>
      <c r="D5" s="258"/>
      <c r="E5" s="258"/>
      <c r="F5" s="262"/>
      <c r="G5" s="249"/>
      <c r="H5" s="258"/>
      <c r="I5" s="263"/>
      <c r="J5" s="258"/>
      <c r="K5" s="258"/>
      <c r="L5" s="258"/>
      <c r="M5" s="258"/>
      <c r="N5" s="258"/>
      <c r="O5" s="258"/>
      <c r="P5" s="264"/>
      <c r="Q5" s="265"/>
      <c r="R5" s="258"/>
      <c r="S5" s="266"/>
      <c r="T5" s="266"/>
      <c r="U5" s="266"/>
      <c r="V5" s="258"/>
      <c r="W5" s="263"/>
      <c r="X5" s="264"/>
      <c r="Y5" s="264"/>
      <c r="Z5" s="258"/>
      <c r="AA5" s="258"/>
      <c r="AB5" s="258"/>
      <c r="AC5" s="258"/>
      <c r="AD5" s="258" t="s">
        <v>123</v>
      </c>
      <c r="AE5" s="258"/>
      <c r="AF5" s="258" t="s">
        <v>124</v>
      </c>
      <c r="AG5" s="267" t="s">
        <v>125</v>
      </c>
      <c r="AH5" s="264"/>
      <c r="AI5" s="258"/>
      <c r="AJ5" s="258" t="s">
        <v>126</v>
      </c>
      <c r="AK5" s="258"/>
      <c r="AL5" s="258"/>
      <c r="AM5" s="258" t="s">
        <v>123</v>
      </c>
      <c r="AN5" s="605"/>
      <c r="AO5" s="605"/>
      <c r="AP5" s="605"/>
      <c r="AQ5" s="605"/>
      <c r="AR5" s="605"/>
      <c r="AS5" s="605"/>
      <c r="AT5" s="608"/>
      <c r="AU5" s="249"/>
    </row>
    <row r="6" spans="1:47" s="234" customFormat="1" ht="3" customHeight="1">
      <c r="A6" s="247"/>
      <c r="B6" s="258"/>
      <c r="C6" s="258"/>
      <c r="D6" s="258"/>
      <c r="E6" s="258"/>
      <c r="F6" s="268"/>
      <c r="G6" s="250"/>
      <c r="H6" s="251"/>
      <c r="I6" s="263"/>
      <c r="J6" s="258"/>
      <c r="K6" s="258"/>
      <c r="L6" s="258"/>
      <c r="M6" s="258"/>
      <c r="N6" s="258"/>
      <c r="O6" s="258"/>
      <c r="P6" s="263"/>
      <c r="Q6" s="258"/>
      <c r="R6" s="258"/>
      <c r="S6" s="258"/>
      <c r="T6" s="258"/>
      <c r="U6" s="258"/>
      <c r="V6" s="258"/>
      <c r="W6" s="263"/>
      <c r="X6" s="263"/>
      <c r="Y6" s="263"/>
      <c r="Z6" s="258"/>
      <c r="AA6" s="258"/>
      <c r="AB6" s="258"/>
      <c r="AC6" s="258"/>
      <c r="AD6" s="258"/>
      <c r="AE6" s="258"/>
      <c r="AF6" s="258"/>
      <c r="AG6" s="263"/>
      <c r="AH6" s="263"/>
      <c r="AI6" s="258"/>
      <c r="AJ6" s="258"/>
      <c r="AK6" s="258"/>
      <c r="AL6" s="258"/>
      <c r="AM6" s="258"/>
      <c r="AN6" s="605"/>
      <c r="AO6" s="605"/>
      <c r="AP6" s="605"/>
      <c r="AQ6" s="605"/>
      <c r="AR6" s="605"/>
      <c r="AS6" s="605"/>
      <c r="AT6" s="608"/>
      <c r="AU6" s="261"/>
    </row>
    <row r="7" spans="1:47" s="284" customFormat="1" ht="43.5" customHeight="1">
      <c r="A7" s="269"/>
      <c r="B7" s="270" t="s">
        <v>127</v>
      </c>
      <c r="C7" s="270" t="s">
        <v>128</v>
      </c>
      <c r="D7" s="251" t="s">
        <v>129</v>
      </c>
      <c r="E7" s="251" t="s">
        <v>130</v>
      </c>
      <c r="F7" s="271" t="s">
        <v>131</v>
      </c>
      <c r="G7" s="272" t="s">
        <v>159</v>
      </c>
      <c r="H7" s="271" t="s">
        <v>131</v>
      </c>
      <c r="I7" s="273" t="s">
        <v>132</v>
      </c>
      <c r="J7" s="271" t="s">
        <v>133</v>
      </c>
      <c r="K7" s="272" t="s">
        <v>160</v>
      </c>
      <c r="L7" s="274" t="s">
        <v>161</v>
      </c>
      <c r="M7" s="251" t="s">
        <v>134</v>
      </c>
      <c r="N7" s="272" t="s">
        <v>162</v>
      </c>
      <c r="O7" s="275" t="s">
        <v>159</v>
      </c>
      <c r="P7" s="276" t="s">
        <v>135</v>
      </c>
      <c r="Q7" s="277" t="s">
        <v>136</v>
      </c>
      <c r="R7" s="277" t="s">
        <v>137</v>
      </c>
      <c r="S7" s="272" t="s">
        <v>163</v>
      </c>
      <c r="T7" s="251" t="s">
        <v>138</v>
      </c>
      <c r="U7" s="272" t="s">
        <v>164</v>
      </c>
      <c r="V7" s="278" t="s">
        <v>165</v>
      </c>
      <c r="W7" s="279" t="s">
        <v>139</v>
      </c>
      <c r="X7" s="280" t="s">
        <v>140</v>
      </c>
      <c r="Y7" s="281" t="s">
        <v>166</v>
      </c>
      <c r="Z7" s="272" t="s">
        <v>167</v>
      </c>
      <c r="AA7" s="274" t="s">
        <v>168</v>
      </c>
      <c r="AB7" s="278" t="s">
        <v>169</v>
      </c>
      <c r="AC7" s="282" t="s">
        <v>141</v>
      </c>
      <c r="AD7" s="283"/>
      <c r="AE7" s="270" t="s">
        <v>142</v>
      </c>
      <c r="AF7" s="251" t="s">
        <v>143</v>
      </c>
      <c r="AG7" s="276" t="s">
        <v>144</v>
      </c>
      <c r="AH7" s="276" t="s">
        <v>145</v>
      </c>
      <c r="AI7" s="270" t="s">
        <v>146</v>
      </c>
      <c r="AJ7" s="274" t="s">
        <v>147</v>
      </c>
      <c r="AK7" s="251" t="s">
        <v>145</v>
      </c>
      <c r="AL7" s="598" t="s">
        <v>148</v>
      </c>
      <c r="AM7" s="599"/>
      <c r="AN7" s="606"/>
      <c r="AO7" s="606"/>
      <c r="AP7" s="606"/>
      <c r="AQ7" s="606"/>
      <c r="AR7" s="606"/>
      <c r="AS7" s="606"/>
      <c r="AT7" s="609"/>
      <c r="AU7" s="256"/>
    </row>
    <row r="8" spans="1:47" s="291" customFormat="1" ht="24" customHeight="1" hidden="1">
      <c r="A8" s="285"/>
      <c r="B8" s="286" t="s">
        <v>170</v>
      </c>
      <c r="C8" s="286" t="s">
        <v>171</v>
      </c>
      <c r="D8" s="286" t="s">
        <v>172</v>
      </c>
      <c r="E8" s="286" t="s">
        <v>173</v>
      </c>
      <c r="F8" s="286" t="s">
        <v>174</v>
      </c>
      <c r="G8" s="287" t="s">
        <v>175</v>
      </c>
      <c r="H8" s="287" t="s">
        <v>176</v>
      </c>
      <c r="I8" s="286" t="s">
        <v>177</v>
      </c>
      <c r="J8" s="286" t="s">
        <v>178</v>
      </c>
      <c r="K8" s="286" t="s">
        <v>179</v>
      </c>
      <c r="L8" s="286" t="s">
        <v>180</v>
      </c>
      <c r="M8" s="286" t="s">
        <v>181</v>
      </c>
      <c r="N8" s="286" t="s">
        <v>182</v>
      </c>
      <c r="O8" s="287" t="s">
        <v>183</v>
      </c>
      <c r="P8" s="286" t="s">
        <v>184</v>
      </c>
      <c r="Q8" s="286" t="s">
        <v>185</v>
      </c>
      <c r="R8" s="286" t="s">
        <v>186</v>
      </c>
      <c r="S8" s="286" t="s">
        <v>187</v>
      </c>
      <c r="T8" s="286" t="s">
        <v>188</v>
      </c>
      <c r="U8" s="286" t="s">
        <v>189</v>
      </c>
      <c r="V8" s="287" t="s">
        <v>190</v>
      </c>
      <c r="W8" s="286" t="s">
        <v>191</v>
      </c>
      <c r="X8" s="286" t="s">
        <v>192</v>
      </c>
      <c r="Y8" s="286" t="s">
        <v>193</v>
      </c>
      <c r="Z8" s="287" t="s">
        <v>194</v>
      </c>
      <c r="AA8" s="286" t="s">
        <v>195</v>
      </c>
      <c r="AB8" s="286" t="s">
        <v>196</v>
      </c>
      <c r="AC8" s="286" t="s">
        <v>197</v>
      </c>
      <c r="AD8" s="286" t="s">
        <v>198</v>
      </c>
      <c r="AE8" s="286" t="s">
        <v>199</v>
      </c>
      <c r="AF8" s="286" t="s">
        <v>200</v>
      </c>
      <c r="AG8" s="286" t="s">
        <v>201</v>
      </c>
      <c r="AH8" s="287" t="s">
        <v>202</v>
      </c>
      <c r="AI8" s="287" t="s">
        <v>203</v>
      </c>
      <c r="AJ8" s="286" t="s">
        <v>204</v>
      </c>
      <c r="AK8" s="286" t="s">
        <v>205</v>
      </c>
      <c r="AL8" s="288" t="s">
        <v>206</v>
      </c>
      <c r="AM8" s="287" t="s">
        <v>207</v>
      </c>
      <c r="AN8" s="286" t="s">
        <v>208</v>
      </c>
      <c r="AO8" s="286" t="s">
        <v>209</v>
      </c>
      <c r="AP8" s="287" t="s">
        <v>210</v>
      </c>
      <c r="AQ8" s="287" t="s">
        <v>211</v>
      </c>
      <c r="AR8" s="287" t="s">
        <v>211</v>
      </c>
      <c r="AS8" s="287" t="s">
        <v>211</v>
      </c>
      <c r="AT8" s="289" t="s">
        <v>211</v>
      </c>
      <c r="AU8" s="290"/>
    </row>
    <row r="9" spans="1:47" s="290" customFormat="1" ht="33.75" customHeight="1">
      <c r="A9" s="292" t="s">
        <v>25</v>
      </c>
      <c r="B9" s="293">
        <v>1187476</v>
      </c>
      <c r="C9" s="293">
        <v>888990</v>
      </c>
      <c r="D9" s="293">
        <v>494808</v>
      </c>
      <c r="E9" s="293">
        <v>262389</v>
      </c>
      <c r="F9" s="293">
        <v>131793</v>
      </c>
      <c r="G9" s="293">
        <v>91170</v>
      </c>
      <c r="H9" s="293">
        <v>40623</v>
      </c>
      <c r="I9" s="293">
        <v>298127</v>
      </c>
      <c r="J9" s="293">
        <v>139</v>
      </c>
      <c r="K9" s="293">
        <v>0</v>
      </c>
      <c r="L9" s="293">
        <v>0</v>
      </c>
      <c r="M9" s="293">
        <v>0</v>
      </c>
      <c r="N9" s="293">
        <v>34727</v>
      </c>
      <c r="O9" s="293">
        <v>155983</v>
      </c>
      <c r="P9" s="293">
        <v>107278</v>
      </c>
      <c r="Q9" s="293">
        <v>1352438</v>
      </c>
      <c r="R9" s="293">
        <v>1297092</v>
      </c>
      <c r="S9" s="293">
        <v>656578</v>
      </c>
      <c r="T9" s="293">
        <v>126534</v>
      </c>
      <c r="U9" s="293">
        <v>270120</v>
      </c>
      <c r="V9" s="293">
        <v>243860</v>
      </c>
      <c r="W9" s="293">
        <v>54979</v>
      </c>
      <c r="X9" s="293">
        <v>38159</v>
      </c>
      <c r="Y9" s="293">
        <v>0</v>
      </c>
      <c r="Z9" s="293">
        <v>0</v>
      </c>
      <c r="AA9" s="293">
        <v>2217</v>
      </c>
      <c r="AB9" s="293">
        <v>14603</v>
      </c>
      <c r="AC9" s="293">
        <v>0</v>
      </c>
      <c r="AD9" s="293">
        <v>164954</v>
      </c>
      <c r="AE9" s="293">
        <v>359</v>
      </c>
      <c r="AF9" s="293">
        <v>0</v>
      </c>
      <c r="AG9" s="293">
        <v>0</v>
      </c>
      <c r="AH9" s="293">
        <v>359</v>
      </c>
      <c r="AI9" s="293">
        <v>367</v>
      </c>
      <c r="AJ9" s="293">
        <v>0</v>
      </c>
      <c r="AK9" s="293">
        <v>367</v>
      </c>
      <c r="AL9" s="293">
        <v>0</v>
      </c>
      <c r="AM9" s="293">
        <v>164962</v>
      </c>
      <c r="AN9" s="293">
        <v>-2250250</v>
      </c>
      <c r="AO9" s="293">
        <v>-2415212</v>
      </c>
      <c r="AP9" s="293">
        <v>281880</v>
      </c>
      <c r="AQ9" s="294">
        <f aca="true" t="shared" si="0" ref="AQ9:AQ29">ROUND((C9+I9)/(R9+W9)*100,1)</f>
        <v>87.8</v>
      </c>
      <c r="AR9" s="294">
        <f aca="true" t="shared" si="1" ref="AR9:AR29">ROUND((C9/R9)*100,1)</f>
        <v>68.5</v>
      </c>
      <c r="AS9" s="294">
        <f aca="true" t="shared" si="2" ref="AS9:AS29">ROUND((AP9/(C9+I9))*100,1)</f>
        <v>23.7</v>
      </c>
      <c r="AT9" s="295">
        <f aca="true" t="shared" si="3" ref="AT9:AT29">ROUND((AP9/C9)*100,1)</f>
        <v>31.7</v>
      </c>
      <c r="AU9" s="296"/>
    </row>
    <row r="10" spans="1:47" s="290" customFormat="1" ht="33.75" customHeight="1">
      <c r="A10" s="297" t="s">
        <v>58</v>
      </c>
      <c r="B10" s="298">
        <v>19582</v>
      </c>
      <c r="C10" s="298">
        <v>0</v>
      </c>
      <c r="D10" s="298">
        <v>0</v>
      </c>
      <c r="E10" s="298">
        <v>0</v>
      </c>
      <c r="F10" s="298">
        <v>0</v>
      </c>
      <c r="G10" s="298">
        <v>0</v>
      </c>
      <c r="H10" s="298">
        <v>0</v>
      </c>
      <c r="I10" s="298">
        <v>19582</v>
      </c>
      <c r="J10" s="298">
        <v>0</v>
      </c>
      <c r="K10" s="298">
        <v>0</v>
      </c>
      <c r="L10" s="298">
        <v>0</v>
      </c>
      <c r="M10" s="298">
        <v>0</v>
      </c>
      <c r="N10" s="298">
        <v>0</v>
      </c>
      <c r="O10" s="298">
        <v>0</v>
      </c>
      <c r="P10" s="298">
        <v>19582</v>
      </c>
      <c r="Q10" s="298">
        <v>19582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19582</v>
      </c>
      <c r="X10" s="298">
        <v>19582</v>
      </c>
      <c r="Y10" s="299">
        <v>0</v>
      </c>
      <c r="Z10" s="299">
        <v>0</v>
      </c>
      <c r="AA10" s="298">
        <v>0</v>
      </c>
      <c r="AB10" s="298">
        <v>0</v>
      </c>
      <c r="AC10" s="298">
        <v>0</v>
      </c>
      <c r="AD10" s="298">
        <v>0</v>
      </c>
      <c r="AE10" s="298">
        <v>0</v>
      </c>
      <c r="AF10" s="298">
        <v>0</v>
      </c>
      <c r="AG10" s="298">
        <v>0</v>
      </c>
      <c r="AH10" s="298">
        <v>0</v>
      </c>
      <c r="AI10" s="298">
        <v>0</v>
      </c>
      <c r="AJ10" s="298">
        <v>0</v>
      </c>
      <c r="AK10" s="298">
        <v>0</v>
      </c>
      <c r="AL10" s="298">
        <v>0</v>
      </c>
      <c r="AM10" s="298">
        <v>0</v>
      </c>
      <c r="AN10" s="298">
        <v>0</v>
      </c>
      <c r="AO10" s="298">
        <v>0</v>
      </c>
      <c r="AP10" s="298">
        <v>0</v>
      </c>
      <c r="AQ10" s="300">
        <f t="shared" si="0"/>
        <v>100</v>
      </c>
      <c r="AR10" s="301" t="s">
        <v>733</v>
      </c>
      <c r="AS10" s="300">
        <f t="shared" si="2"/>
        <v>0</v>
      </c>
      <c r="AT10" s="301" t="s">
        <v>733</v>
      </c>
      <c r="AU10" s="296"/>
    </row>
    <row r="11" spans="1:47" s="290" customFormat="1" ht="33.75" customHeight="1">
      <c r="A11" s="297" t="s">
        <v>59</v>
      </c>
      <c r="B11" s="298">
        <v>139410</v>
      </c>
      <c r="C11" s="298">
        <v>53546</v>
      </c>
      <c r="D11" s="298">
        <v>0</v>
      </c>
      <c r="E11" s="298">
        <v>0</v>
      </c>
      <c r="F11" s="298">
        <v>53546</v>
      </c>
      <c r="G11" s="298">
        <v>46216</v>
      </c>
      <c r="H11" s="298">
        <v>7330</v>
      </c>
      <c r="I11" s="298">
        <v>85864</v>
      </c>
      <c r="J11" s="298">
        <v>116</v>
      </c>
      <c r="K11" s="298">
        <v>0</v>
      </c>
      <c r="L11" s="298">
        <v>0</v>
      </c>
      <c r="M11" s="298">
        <v>0</v>
      </c>
      <c r="N11" s="298">
        <v>399</v>
      </c>
      <c r="O11" s="298">
        <v>562</v>
      </c>
      <c r="P11" s="298">
        <v>84787</v>
      </c>
      <c r="Q11" s="298">
        <v>261819</v>
      </c>
      <c r="R11" s="298">
        <v>254392</v>
      </c>
      <c r="S11" s="298">
        <v>0</v>
      </c>
      <c r="T11" s="298">
        <v>0</v>
      </c>
      <c r="U11" s="298">
        <v>181136</v>
      </c>
      <c r="V11" s="298">
        <v>73256</v>
      </c>
      <c r="W11" s="298">
        <v>7427</v>
      </c>
      <c r="X11" s="298">
        <v>6374</v>
      </c>
      <c r="Y11" s="299">
        <v>0</v>
      </c>
      <c r="Z11" s="299">
        <v>0</v>
      </c>
      <c r="AA11" s="298">
        <v>396</v>
      </c>
      <c r="AB11" s="298">
        <v>657</v>
      </c>
      <c r="AC11" s="298">
        <v>0</v>
      </c>
      <c r="AD11" s="298">
        <v>122409</v>
      </c>
      <c r="AE11" s="298">
        <v>0</v>
      </c>
      <c r="AF11" s="298">
        <v>0</v>
      </c>
      <c r="AG11" s="298">
        <v>0</v>
      </c>
      <c r="AH11" s="298">
        <v>0</v>
      </c>
      <c r="AI11" s="298">
        <v>0</v>
      </c>
      <c r="AJ11" s="298">
        <v>0</v>
      </c>
      <c r="AK11" s="298">
        <v>0</v>
      </c>
      <c r="AL11" s="298">
        <v>0</v>
      </c>
      <c r="AM11" s="298">
        <v>122409</v>
      </c>
      <c r="AN11" s="298">
        <v>-1226922</v>
      </c>
      <c r="AO11" s="298">
        <v>-1349331</v>
      </c>
      <c r="AP11" s="298">
        <v>47177</v>
      </c>
      <c r="AQ11" s="300">
        <f t="shared" si="0"/>
        <v>53.2</v>
      </c>
      <c r="AR11" s="300">
        <f t="shared" si="1"/>
        <v>21</v>
      </c>
      <c r="AS11" s="300">
        <f t="shared" si="2"/>
        <v>33.8</v>
      </c>
      <c r="AT11" s="302">
        <f t="shared" si="3"/>
        <v>88.1</v>
      </c>
      <c r="AU11" s="296"/>
    </row>
    <row r="12" spans="1:47" s="290" customFormat="1" ht="33.75" customHeight="1">
      <c r="A12" s="297" t="s">
        <v>60</v>
      </c>
      <c r="B12" s="298">
        <v>1028484</v>
      </c>
      <c r="C12" s="298">
        <v>835444</v>
      </c>
      <c r="D12" s="298">
        <v>494808</v>
      </c>
      <c r="E12" s="298">
        <v>262389</v>
      </c>
      <c r="F12" s="298">
        <v>78247</v>
      </c>
      <c r="G12" s="298">
        <v>44954</v>
      </c>
      <c r="H12" s="298">
        <v>33293</v>
      </c>
      <c r="I12" s="298">
        <v>192681</v>
      </c>
      <c r="J12" s="298">
        <v>23</v>
      </c>
      <c r="K12" s="298">
        <v>0</v>
      </c>
      <c r="L12" s="298">
        <v>0</v>
      </c>
      <c r="M12" s="298">
        <v>0</v>
      </c>
      <c r="N12" s="298">
        <v>34328</v>
      </c>
      <c r="O12" s="298">
        <v>155421</v>
      </c>
      <c r="P12" s="298">
        <v>2909</v>
      </c>
      <c r="Q12" s="298">
        <v>1071037</v>
      </c>
      <c r="R12" s="298">
        <v>1042700</v>
      </c>
      <c r="S12" s="298">
        <v>656578</v>
      </c>
      <c r="T12" s="298">
        <v>126534</v>
      </c>
      <c r="U12" s="298">
        <v>88984</v>
      </c>
      <c r="V12" s="298">
        <v>170604</v>
      </c>
      <c r="W12" s="298">
        <v>27970</v>
      </c>
      <c r="X12" s="298">
        <v>12203</v>
      </c>
      <c r="Y12" s="299">
        <v>0</v>
      </c>
      <c r="Z12" s="299">
        <v>0</v>
      </c>
      <c r="AA12" s="298">
        <v>1821</v>
      </c>
      <c r="AB12" s="298">
        <v>13946</v>
      </c>
      <c r="AC12" s="298">
        <v>0</v>
      </c>
      <c r="AD12" s="298">
        <v>42545</v>
      </c>
      <c r="AE12" s="298">
        <v>359</v>
      </c>
      <c r="AF12" s="298">
        <v>0</v>
      </c>
      <c r="AG12" s="298">
        <v>0</v>
      </c>
      <c r="AH12" s="298">
        <v>359</v>
      </c>
      <c r="AI12" s="298">
        <v>367</v>
      </c>
      <c r="AJ12" s="298">
        <v>0</v>
      </c>
      <c r="AK12" s="298">
        <v>367</v>
      </c>
      <c r="AL12" s="298">
        <v>0</v>
      </c>
      <c r="AM12" s="298">
        <v>42553</v>
      </c>
      <c r="AN12" s="298">
        <v>-1023328</v>
      </c>
      <c r="AO12" s="298">
        <v>-1065881</v>
      </c>
      <c r="AP12" s="298">
        <v>234703</v>
      </c>
      <c r="AQ12" s="300">
        <f t="shared" si="0"/>
        <v>96</v>
      </c>
      <c r="AR12" s="300">
        <f t="shared" si="1"/>
        <v>80.1</v>
      </c>
      <c r="AS12" s="300">
        <f t="shared" si="2"/>
        <v>22.8</v>
      </c>
      <c r="AT12" s="302">
        <f t="shared" si="3"/>
        <v>28.1</v>
      </c>
      <c r="AU12" s="296"/>
    </row>
    <row r="13" spans="1:47" s="290" customFormat="1" ht="33.75" customHeight="1">
      <c r="A13" s="297" t="s">
        <v>27</v>
      </c>
      <c r="B13" s="298">
        <v>2629257</v>
      </c>
      <c r="C13" s="298">
        <v>2227181</v>
      </c>
      <c r="D13" s="298">
        <v>1384613</v>
      </c>
      <c r="E13" s="298">
        <v>595050</v>
      </c>
      <c r="F13" s="298">
        <v>247518</v>
      </c>
      <c r="G13" s="298">
        <v>98842</v>
      </c>
      <c r="H13" s="298">
        <v>148676</v>
      </c>
      <c r="I13" s="298">
        <v>402076</v>
      </c>
      <c r="J13" s="298">
        <v>189</v>
      </c>
      <c r="K13" s="298">
        <v>0</v>
      </c>
      <c r="L13" s="298">
        <v>0</v>
      </c>
      <c r="M13" s="298">
        <v>144</v>
      </c>
      <c r="N13" s="298">
        <v>72045</v>
      </c>
      <c r="O13" s="298">
        <v>304469</v>
      </c>
      <c r="P13" s="298">
        <v>25229</v>
      </c>
      <c r="Q13" s="298">
        <v>2641431</v>
      </c>
      <c r="R13" s="298">
        <v>2493636</v>
      </c>
      <c r="S13" s="298">
        <v>1244195</v>
      </c>
      <c r="T13" s="298">
        <v>493300</v>
      </c>
      <c r="U13" s="298">
        <v>281094</v>
      </c>
      <c r="V13" s="298">
        <v>475047</v>
      </c>
      <c r="W13" s="298">
        <v>147795</v>
      </c>
      <c r="X13" s="298">
        <v>67266</v>
      </c>
      <c r="Y13" s="299">
        <v>0</v>
      </c>
      <c r="Z13" s="299">
        <v>0</v>
      </c>
      <c r="AA13" s="298">
        <v>34491</v>
      </c>
      <c r="AB13" s="298">
        <v>46038</v>
      </c>
      <c r="AC13" s="298">
        <v>0</v>
      </c>
      <c r="AD13" s="298">
        <v>12174</v>
      </c>
      <c r="AE13" s="298">
        <v>0</v>
      </c>
      <c r="AF13" s="298">
        <v>0</v>
      </c>
      <c r="AG13" s="298">
        <v>0</v>
      </c>
      <c r="AH13" s="298">
        <v>0</v>
      </c>
      <c r="AI13" s="298">
        <v>0</v>
      </c>
      <c r="AJ13" s="298">
        <v>0</v>
      </c>
      <c r="AK13" s="298">
        <v>0</v>
      </c>
      <c r="AL13" s="298">
        <v>0</v>
      </c>
      <c r="AM13" s="298">
        <v>12174</v>
      </c>
      <c r="AN13" s="298">
        <v>-1145496</v>
      </c>
      <c r="AO13" s="298">
        <v>-1157670</v>
      </c>
      <c r="AP13" s="298">
        <v>475356</v>
      </c>
      <c r="AQ13" s="300">
        <f t="shared" si="0"/>
        <v>99.5</v>
      </c>
      <c r="AR13" s="300">
        <f t="shared" si="1"/>
        <v>89.3</v>
      </c>
      <c r="AS13" s="300">
        <f t="shared" si="2"/>
        <v>18.1</v>
      </c>
      <c r="AT13" s="302">
        <f t="shared" si="3"/>
        <v>21.3</v>
      </c>
      <c r="AU13" s="296"/>
    </row>
    <row r="14" spans="1:47" s="290" customFormat="1" ht="33.75" customHeight="1">
      <c r="A14" s="297" t="s">
        <v>149</v>
      </c>
      <c r="B14" s="299">
        <v>1572268</v>
      </c>
      <c r="C14" s="299">
        <v>1423123</v>
      </c>
      <c r="D14" s="299">
        <v>654791</v>
      </c>
      <c r="E14" s="299">
        <v>621492</v>
      </c>
      <c r="F14" s="299">
        <v>146840</v>
      </c>
      <c r="G14" s="299">
        <v>91255</v>
      </c>
      <c r="H14" s="299">
        <v>55585</v>
      </c>
      <c r="I14" s="299">
        <v>149145</v>
      </c>
      <c r="J14" s="299">
        <v>254</v>
      </c>
      <c r="K14" s="299">
        <v>0</v>
      </c>
      <c r="L14" s="299">
        <v>2574</v>
      </c>
      <c r="M14" s="299">
        <v>0</v>
      </c>
      <c r="N14" s="299">
        <v>7692</v>
      </c>
      <c r="O14" s="299">
        <v>131957</v>
      </c>
      <c r="P14" s="299">
        <v>6668</v>
      </c>
      <c r="Q14" s="299">
        <v>1544430</v>
      </c>
      <c r="R14" s="299">
        <v>1499678</v>
      </c>
      <c r="S14" s="299">
        <v>693227</v>
      </c>
      <c r="T14" s="299">
        <v>508060</v>
      </c>
      <c r="U14" s="299">
        <v>48531</v>
      </c>
      <c r="V14" s="299">
        <v>249860</v>
      </c>
      <c r="W14" s="299">
        <v>44752</v>
      </c>
      <c r="X14" s="299">
        <v>2621</v>
      </c>
      <c r="Y14" s="299">
        <v>0</v>
      </c>
      <c r="Z14" s="299">
        <v>0</v>
      </c>
      <c r="AA14" s="299">
        <v>0</v>
      </c>
      <c r="AB14" s="299">
        <v>42131</v>
      </c>
      <c r="AC14" s="299">
        <v>27838</v>
      </c>
      <c r="AD14" s="299">
        <v>0</v>
      </c>
      <c r="AE14" s="299">
        <v>0</v>
      </c>
      <c r="AF14" s="299">
        <v>0</v>
      </c>
      <c r="AG14" s="299">
        <v>0</v>
      </c>
      <c r="AH14" s="299">
        <v>0</v>
      </c>
      <c r="AI14" s="299">
        <v>0</v>
      </c>
      <c r="AJ14" s="299">
        <v>0</v>
      </c>
      <c r="AK14" s="299">
        <v>0</v>
      </c>
      <c r="AL14" s="299">
        <v>27838</v>
      </c>
      <c r="AM14" s="299">
        <v>0</v>
      </c>
      <c r="AN14" s="299">
        <v>16323</v>
      </c>
      <c r="AO14" s="299">
        <v>44161</v>
      </c>
      <c r="AP14" s="299">
        <v>230904</v>
      </c>
      <c r="AQ14" s="300">
        <f t="shared" si="0"/>
        <v>101.8</v>
      </c>
      <c r="AR14" s="300">
        <f t="shared" si="1"/>
        <v>94.9</v>
      </c>
      <c r="AS14" s="300">
        <f t="shared" si="2"/>
        <v>14.7</v>
      </c>
      <c r="AT14" s="302">
        <f t="shared" si="3"/>
        <v>16.2</v>
      </c>
      <c r="AU14" s="296"/>
    </row>
    <row r="15" spans="1:47" s="290" customFormat="1" ht="33.75" customHeight="1">
      <c r="A15" s="297" t="s">
        <v>69</v>
      </c>
      <c r="B15" s="298">
        <v>847724</v>
      </c>
      <c r="C15" s="298">
        <v>780198</v>
      </c>
      <c r="D15" s="298">
        <v>358707</v>
      </c>
      <c r="E15" s="298">
        <v>348151</v>
      </c>
      <c r="F15" s="298">
        <v>73340</v>
      </c>
      <c r="G15" s="298">
        <v>49870</v>
      </c>
      <c r="H15" s="298">
        <v>23470</v>
      </c>
      <c r="I15" s="298">
        <v>67526</v>
      </c>
      <c r="J15" s="298">
        <v>110</v>
      </c>
      <c r="K15" s="298">
        <v>0</v>
      </c>
      <c r="L15" s="298">
        <v>2574</v>
      </c>
      <c r="M15" s="298">
        <v>0</v>
      </c>
      <c r="N15" s="298">
        <v>4035</v>
      </c>
      <c r="O15" s="298">
        <v>56678</v>
      </c>
      <c r="P15" s="298">
        <v>4129</v>
      </c>
      <c r="Q15" s="298">
        <v>845056</v>
      </c>
      <c r="R15" s="298">
        <v>822577</v>
      </c>
      <c r="S15" s="298">
        <v>382398</v>
      </c>
      <c r="T15" s="298">
        <v>280335</v>
      </c>
      <c r="U15" s="298">
        <v>27150</v>
      </c>
      <c r="V15" s="298">
        <v>132694</v>
      </c>
      <c r="W15" s="298">
        <v>22479</v>
      </c>
      <c r="X15" s="298">
        <v>577</v>
      </c>
      <c r="Y15" s="299">
        <v>0</v>
      </c>
      <c r="Z15" s="299">
        <v>0</v>
      </c>
      <c r="AA15" s="298">
        <v>0</v>
      </c>
      <c r="AB15" s="298">
        <v>21902</v>
      </c>
      <c r="AC15" s="298">
        <v>2668</v>
      </c>
      <c r="AD15" s="298">
        <v>0</v>
      </c>
      <c r="AE15" s="298">
        <v>0</v>
      </c>
      <c r="AF15" s="298">
        <v>0</v>
      </c>
      <c r="AG15" s="298">
        <v>0</v>
      </c>
      <c r="AH15" s="298">
        <v>0</v>
      </c>
      <c r="AI15" s="298">
        <v>0</v>
      </c>
      <c r="AJ15" s="298">
        <v>0</v>
      </c>
      <c r="AK15" s="298">
        <v>0</v>
      </c>
      <c r="AL15" s="298">
        <v>2668</v>
      </c>
      <c r="AM15" s="298">
        <v>0</v>
      </c>
      <c r="AN15" s="298">
        <v>-110758</v>
      </c>
      <c r="AO15" s="298">
        <v>-108090</v>
      </c>
      <c r="AP15" s="298">
        <v>110583</v>
      </c>
      <c r="AQ15" s="300">
        <f t="shared" si="0"/>
        <v>100.3</v>
      </c>
      <c r="AR15" s="300">
        <f t="shared" si="1"/>
        <v>94.8</v>
      </c>
      <c r="AS15" s="300">
        <f t="shared" si="2"/>
        <v>13</v>
      </c>
      <c r="AT15" s="302">
        <f t="shared" si="3"/>
        <v>14.2</v>
      </c>
      <c r="AU15" s="296"/>
    </row>
    <row r="16" spans="1:47" s="290" customFormat="1" ht="33.75" customHeight="1">
      <c r="A16" s="297" t="s">
        <v>70</v>
      </c>
      <c r="B16" s="298">
        <v>724544</v>
      </c>
      <c r="C16" s="298">
        <v>642925</v>
      </c>
      <c r="D16" s="298">
        <v>296084</v>
      </c>
      <c r="E16" s="298">
        <v>273341</v>
      </c>
      <c r="F16" s="298">
        <v>73500</v>
      </c>
      <c r="G16" s="298">
        <v>41385</v>
      </c>
      <c r="H16" s="298">
        <v>32115</v>
      </c>
      <c r="I16" s="298">
        <v>81619</v>
      </c>
      <c r="J16" s="298">
        <v>144</v>
      </c>
      <c r="K16" s="298">
        <v>0</v>
      </c>
      <c r="L16" s="298">
        <v>0</v>
      </c>
      <c r="M16" s="298">
        <v>0</v>
      </c>
      <c r="N16" s="298">
        <v>3657</v>
      </c>
      <c r="O16" s="298">
        <v>75279</v>
      </c>
      <c r="P16" s="298">
        <v>2539</v>
      </c>
      <c r="Q16" s="298">
        <v>699374</v>
      </c>
      <c r="R16" s="298">
        <v>677101</v>
      </c>
      <c r="S16" s="298">
        <v>310829</v>
      </c>
      <c r="T16" s="298">
        <v>227725</v>
      </c>
      <c r="U16" s="298">
        <v>21381</v>
      </c>
      <c r="V16" s="298">
        <v>117166</v>
      </c>
      <c r="W16" s="298">
        <v>22273</v>
      </c>
      <c r="X16" s="298">
        <v>2044</v>
      </c>
      <c r="Y16" s="299">
        <v>0</v>
      </c>
      <c r="Z16" s="299">
        <v>0</v>
      </c>
      <c r="AA16" s="298">
        <v>0</v>
      </c>
      <c r="AB16" s="298">
        <v>20229</v>
      </c>
      <c r="AC16" s="298">
        <v>25170</v>
      </c>
      <c r="AD16" s="298">
        <v>0</v>
      </c>
      <c r="AE16" s="298">
        <v>0</v>
      </c>
      <c r="AF16" s="298">
        <v>0</v>
      </c>
      <c r="AG16" s="298">
        <v>0</v>
      </c>
      <c r="AH16" s="298">
        <v>0</v>
      </c>
      <c r="AI16" s="298">
        <v>0</v>
      </c>
      <c r="AJ16" s="298">
        <v>0</v>
      </c>
      <c r="AK16" s="298">
        <v>0</v>
      </c>
      <c r="AL16" s="298">
        <v>25170</v>
      </c>
      <c r="AM16" s="298">
        <v>0</v>
      </c>
      <c r="AN16" s="298">
        <v>127081</v>
      </c>
      <c r="AO16" s="298">
        <v>152251</v>
      </c>
      <c r="AP16" s="298">
        <v>120321</v>
      </c>
      <c r="AQ16" s="300">
        <f t="shared" si="0"/>
        <v>103.6</v>
      </c>
      <c r="AR16" s="300">
        <f t="shared" si="1"/>
        <v>95</v>
      </c>
      <c r="AS16" s="300">
        <f t="shared" si="2"/>
        <v>16.6</v>
      </c>
      <c r="AT16" s="302">
        <f t="shared" si="3"/>
        <v>18.7</v>
      </c>
      <c r="AU16" s="296"/>
    </row>
    <row r="17" spans="1:47" s="290" customFormat="1" ht="33.75" customHeight="1">
      <c r="A17" s="297" t="s">
        <v>28</v>
      </c>
      <c r="B17" s="299">
        <v>5638338</v>
      </c>
      <c r="C17" s="299">
        <v>5353786</v>
      </c>
      <c r="D17" s="299">
        <v>3749590</v>
      </c>
      <c r="E17" s="299">
        <v>1249888</v>
      </c>
      <c r="F17" s="299">
        <v>354308</v>
      </c>
      <c r="G17" s="299">
        <v>183261</v>
      </c>
      <c r="H17" s="299">
        <v>171047</v>
      </c>
      <c r="I17" s="299">
        <v>284552</v>
      </c>
      <c r="J17" s="299">
        <v>1175</v>
      </c>
      <c r="K17" s="299">
        <v>0</v>
      </c>
      <c r="L17" s="299">
        <v>6748</v>
      </c>
      <c r="M17" s="299">
        <v>2113</v>
      </c>
      <c r="N17" s="299">
        <v>172307</v>
      </c>
      <c r="O17" s="299">
        <v>75814</v>
      </c>
      <c r="P17" s="299">
        <v>26395</v>
      </c>
      <c r="Q17" s="299">
        <v>5502145</v>
      </c>
      <c r="R17" s="299">
        <v>5327786</v>
      </c>
      <c r="S17" s="299">
        <v>3292019</v>
      </c>
      <c r="T17" s="299">
        <v>860589</v>
      </c>
      <c r="U17" s="299">
        <v>311216</v>
      </c>
      <c r="V17" s="299">
        <v>863962</v>
      </c>
      <c r="W17" s="299">
        <v>174066</v>
      </c>
      <c r="X17" s="299">
        <v>58823</v>
      </c>
      <c r="Y17" s="299">
        <v>0</v>
      </c>
      <c r="Z17" s="299">
        <v>0</v>
      </c>
      <c r="AA17" s="299">
        <v>0</v>
      </c>
      <c r="AB17" s="299">
        <v>115243</v>
      </c>
      <c r="AC17" s="299">
        <v>136486</v>
      </c>
      <c r="AD17" s="299">
        <v>0</v>
      </c>
      <c r="AE17" s="299">
        <v>0</v>
      </c>
      <c r="AF17" s="299">
        <v>0</v>
      </c>
      <c r="AG17" s="299">
        <v>0</v>
      </c>
      <c r="AH17" s="299">
        <v>0</v>
      </c>
      <c r="AI17" s="299">
        <v>293</v>
      </c>
      <c r="AJ17" s="299">
        <v>0</v>
      </c>
      <c r="AK17" s="299">
        <v>293</v>
      </c>
      <c r="AL17" s="299">
        <v>136193</v>
      </c>
      <c r="AM17" s="299">
        <v>0</v>
      </c>
      <c r="AN17" s="299">
        <v>-2432077</v>
      </c>
      <c r="AO17" s="299">
        <v>-2295884</v>
      </c>
      <c r="AP17" s="299">
        <v>431382</v>
      </c>
      <c r="AQ17" s="300">
        <f t="shared" si="0"/>
        <v>102.5</v>
      </c>
      <c r="AR17" s="300">
        <f t="shared" si="1"/>
        <v>100.5</v>
      </c>
      <c r="AS17" s="300">
        <f t="shared" si="2"/>
        <v>7.7</v>
      </c>
      <c r="AT17" s="302">
        <f t="shared" si="3"/>
        <v>8.1</v>
      </c>
      <c r="AU17" s="296"/>
    </row>
    <row r="18" spans="1:47" s="290" customFormat="1" ht="33.75" customHeight="1">
      <c r="A18" s="297" t="s">
        <v>61</v>
      </c>
      <c r="B18" s="298">
        <v>3301974</v>
      </c>
      <c r="C18" s="298">
        <v>3148370</v>
      </c>
      <c r="D18" s="298">
        <v>1957960</v>
      </c>
      <c r="E18" s="298">
        <v>1022830</v>
      </c>
      <c r="F18" s="298">
        <v>167580</v>
      </c>
      <c r="G18" s="298">
        <v>128195</v>
      </c>
      <c r="H18" s="298">
        <v>39385</v>
      </c>
      <c r="I18" s="298">
        <v>153604</v>
      </c>
      <c r="J18" s="298">
        <v>588</v>
      </c>
      <c r="K18" s="298">
        <v>0</v>
      </c>
      <c r="L18" s="298">
        <v>0</v>
      </c>
      <c r="M18" s="298">
        <v>1467</v>
      </c>
      <c r="N18" s="298">
        <v>98514</v>
      </c>
      <c r="O18" s="298">
        <v>35268</v>
      </c>
      <c r="P18" s="298">
        <v>17767</v>
      </c>
      <c r="Q18" s="298">
        <v>3229038</v>
      </c>
      <c r="R18" s="298">
        <v>3127276</v>
      </c>
      <c r="S18" s="298">
        <v>1810930</v>
      </c>
      <c r="T18" s="298">
        <v>666978</v>
      </c>
      <c r="U18" s="298">
        <v>148193</v>
      </c>
      <c r="V18" s="298">
        <v>501175</v>
      </c>
      <c r="W18" s="298">
        <v>101635</v>
      </c>
      <c r="X18" s="298">
        <v>15062</v>
      </c>
      <c r="Y18" s="299">
        <v>0</v>
      </c>
      <c r="Z18" s="299">
        <v>0</v>
      </c>
      <c r="AA18" s="298">
        <v>0</v>
      </c>
      <c r="AB18" s="298">
        <v>86573</v>
      </c>
      <c r="AC18" s="298">
        <v>73063</v>
      </c>
      <c r="AD18" s="298">
        <v>0</v>
      </c>
      <c r="AE18" s="298">
        <v>0</v>
      </c>
      <c r="AF18" s="298">
        <v>0</v>
      </c>
      <c r="AG18" s="298">
        <v>0</v>
      </c>
      <c r="AH18" s="298">
        <v>0</v>
      </c>
      <c r="AI18" s="298">
        <v>127</v>
      </c>
      <c r="AJ18" s="298">
        <v>0</v>
      </c>
      <c r="AK18" s="298">
        <v>127</v>
      </c>
      <c r="AL18" s="298">
        <v>72936</v>
      </c>
      <c r="AM18" s="298">
        <v>0</v>
      </c>
      <c r="AN18" s="298">
        <v>510553</v>
      </c>
      <c r="AO18" s="298">
        <v>583489</v>
      </c>
      <c r="AP18" s="298">
        <v>261977</v>
      </c>
      <c r="AQ18" s="300">
        <f t="shared" si="0"/>
        <v>102.3</v>
      </c>
      <c r="AR18" s="300">
        <f t="shared" si="1"/>
        <v>100.7</v>
      </c>
      <c r="AS18" s="300">
        <f t="shared" si="2"/>
        <v>7.9</v>
      </c>
      <c r="AT18" s="302">
        <f t="shared" si="3"/>
        <v>8.3</v>
      </c>
      <c r="AU18" s="296"/>
    </row>
    <row r="19" spans="1:47" s="290" customFormat="1" ht="33.75" customHeight="1">
      <c r="A19" s="297" t="s">
        <v>62</v>
      </c>
      <c r="B19" s="298">
        <v>2336364</v>
      </c>
      <c r="C19" s="298">
        <v>2205416</v>
      </c>
      <c r="D19" s="298">
        <v>1791630</v>
      </c>
      <c r="E19" s="298">
        <v>227058</v>
      </c>
      <c r="F19" s="298">
        <v>186728</v>
      </c>
      <c r="G19" s="298">
        <v>55066</v>
      </c>
      <c r="H19" s="298">
        <v>131662</v>
      </c>
      <c r="I19" s="298">
        <v>130948</v>
      </c>
      <c r="J19" s="298">
        <v>587</v>
      </c>
      <c r="K19" s="298">
        <v>0</v>
      </c>
      <c r="L19" s="298">
        <v>6748</v>
      </c>
      <c r="M19" s="298">
        <v>646</v>
      </c>
      <c r="N19" s="298">
        <v>73793</v>
      </c>
      <c r="O19" s="298">
        <v>40546</v>
      </c>
      <c r="P19" s="298">
        <v>8628</v>
      </c>
      <c r="Q19" s="298">
        <v>2273107</v>
      </c>
      <c r="R19" s="298">
        <v>2200510</v>
      </c>
      <c r="S19" s="298">
        <v>1481089</v>
      </c>
      <c r="T19" s="298">
        <v>193611</v>
      </c>
      <c r="U19" s="298">
        <v>163023</v>
      </c>
      <c r="V19" s="298">
        <v>362787</v>
      </c>
      <c r="W19" s="298">
        <v>72431</v>
      </c>
      <c r="X19" s="298">
        <v>43761</v>
      </c>
      <c r="Y19" s="299">
        <v>0</v>
      </c>
      <c r="Z19" s="299">
        <v>0</v>
      </c>
      <c r="AA19" s="298">
        <v>0</v>
      </c>
      <c r="AB19" s="298">
        <v>28670</v>
      </c>
      <c r="AC19" s="298">
        <v>63423</v>
      </c>
      <c r="AD19" s="298">
        <v>0</v>
      </c>
      <c r="AE19" s="298">
        <v>0</v>
      </c>
      <c r="AF19" s="298">
        <v>0</v>
      </c>
      <c r="AG19" s="298">
        <v>0</v>
      </c>
      <c r="AH19" s="298">
        <v>0</v>
      </c>
      <c r="AI19" s="298">
        <v>166</v>
      </c>
      <c r="AJ19" s="298">
        <v>0</v>
      </c>
      <c r="AK19" s="298">
        <v>166</v>
      </c>
      <c r="AL19" s="298">
        <v>63257</v>
      </c>
      <c r="AM19" s="298">
        <v>0</v>
      </c>
      <c r="AN19" s="298">
        <v>-2942630</v>
      </c>
      <c r="AO19" s="298">
        <v>-2879373</v>
      </c>
      <c r="AP19" s="298">
        <v>169405</v>
      </c>
      <c r="AQ19" s="300">
        <f t="shared" si="0"/>
        <v>102.8</v>
      </c>
      <c r="AR19" s="300">
        <f t="shared" si="1"/>
        <v>100.2</v>
      </c>
      <c r="AS19" s="300">
        <f t="shared" si="2"/>
        <v>7.3</v>
      </c>
      <c r="AT19" s="302">
        <f t="shared" si="3"/>
        <v>7.7</v>
      </c>
      <c r="AU19" s="296"/>
    </row>
    <row r="20" spans="1:47" s="290" customFormat="1" ht="33.75" customHeight="1">
      <c r="A20" s="297" t="s">
        <v>29</v>
      </c>
      <c r="B20" s="299">
        <v>3708522</v>
      </c>
      <c r="C20" s="299">
        <v>2837257</v>
      </c>
      <c r="D20" s="299">
        <v>1850881</v>
      </c>
      <c r="E20" s="299">
        <v>721815</v>
      </c>
      <c r="F20" s="299">
        <v>264561</v>
      </c>
      <c r="G20" s="299">
        <v>139277</v>
      </c>
      <c r="H20" s="299">
        <v>125284</v>
      </c>
      <c r="I20" s="299">
        <v>871265</v>
      </c>
      <c r="J20" s="299">
        <v>106</v>
      </c>
      <c r="K20" s="299">
        <v>0</v>
      </c>
      <c r="L20" s="299">
        <v>0</v>
      </c>
      <c r="M20" s="299">
        <v>2171</v>
      </c>
      <c r="N20" s="299">
        <v>249246</v>
      </c>
      <c r="O20" s="299">
        <v>213868</v>
      </c>
      <c r="P20" s="299">
        <v>405874</v>
      </c>
      <c r="Q20" s="299">
        <v>3872932</v>
      </c>
      <c r="R20" s="299">
        <v>3304531</v>
      </c>
      <c r="S20" s="299">
        <v>1745217</v>
      </c>
      <c r="T20" s="299">
        <v>457814</v>
      </c>
      <c r="U20" s="299">
        <v>258737</v>
      </c>
      <c r="V20" s="299">
        <v>842763</v>
      </c>
      <c r="W20" s="299">
        <v>567834</v>
      </c>
      <c r="X20" s="299">
        <v>59227</v>
      </c>
      <c r="Y20" s="299">
        <v>0</v>
      </c>
      <c r="Z20" s="299">
        <v>0</v>
      </c>
      <c r="AA20" s="299">
        <v>15108</v>
      </c>
      <c r="AB20" s="299">
        <v>493499</v>
      </c>
      <c r="AC20" s="299">
        <v>0</v>
      </c>
      <c r="AD20" s="299">
        <v>163843</v>
      </c>
      <c r="AE20" s="299">
        <v>0</v>
      </c>
      <c r="AF20" s="299">
        <v>0</v>
      </c>
      <c r="AG20" s="299">
        <v>0</v>
      </c>
      <c r="AH20" s="299">
        <v>0</v>
      </c>
      <c r="AI20" s="299">
        <v>567</v>
      </c>
      <c r="AJ20" s="299">
        <v>0</v>
      </c>
      <c r="AK20" s="299">
        <v>567</v>
      </c>
      <c r="AL20" s="299">
        <v>0</v>
      </c>
      <c r="AM20" s="299">
        <v>164410</v>
      </c>
      <c r="AN20" s="299">
        <v>-1293219</v>
      </c>
      <c r="AO20" s="299">
        <v>-1457629</v>
      </c>
      <c r="AP20" s="299">
        <v>602391</v>
      </c>
      <c r="AQ20" s="300">
        <f t="shared" si="0"/>
        <v>95.8</v>
      </c>
      <c r="AR20" s="300">
        <f t="shared" si="1"/>
        <v>85.9</v>
      </c>
      <c r="AS20" s="300">
        <f t="shared" si="2"/>
        <v>16.2</v>
      </c>
      <c r="AT20" s="302">
        <f t="shared" si="3"/>
        <v>21.2</v>
      </c>
      <c r="AU20" s="296"/>
    </row>
    <row r="21" spans="1:47" s="290" customFormat="1" ht="33.75" customHeight="1">
      <c r="A21" s="297" t="s">
        <v>75</v>
      </c>
      <c r="B21" s="298">
        <v>2357933</v>
      </c>
      <c r="C21" s="298">
        <v>1724580</v>
      </c>
      <c r="D21" s="298">
        <v>1062870</v>
      </c>
      <c r="E21" s="298">
        <v>507952</v>
      </c>
      <c r="F21" s="298">
        <v>153758</v>
      </c>
      <c r="G21" s="298">
        <v>75516</v>
      </c>
      <c r="H21" s="298">
        <v>78242</v>
      </c>
      <c r="I21" s="298">
        <v>633353</v>
      </c>
      <c r="J21" s="298">
        <v>106</v>
      </c>
      <c r="K21" s="298">
        <v>0</v>
      </c>
      <c r="L21" s="298">
        <v>0</v>
      </c>
      <c r="M21" s="298">
        <v>2014</v>
      </c>
      <c r="N21" s="298">
        <v>173482</v>
      </c>
      <c r="O21" s="298">
        <v>54695</v>
      </c>
      <c r="P21" s="298">
        <v>403056</v>
      </c>
      <c r="Q21" s="298">
        <v>2442783</v>
      </c>
      <c r="R21" s="298">
        <v>1942389</v>
      </c>
      <c r="S21" s="298">
        <v>977833</v>
      </c>
      <c r="T21" s="298">
        <v>323409</v>
      </c>
      <c r="U21" s="298">
        <v>121779</v>
      </c>
      <c r="V21" s="298">
        <v>519368</v>
      </c>
      <c r="W21" s="298">
        <v>500146</v>
      </c>
      <c r="X21" s="298">
        <v>20477</v>
      </c>
      <c r="Y21" s="299">
        <v>0</v>
      </c>
      <c r="Z21" s="299">
        <v>0</v>
      </c>
      <c r="AA21" s="298">
        <v>4548</v>
      </c>
      <c r="AB21" s="298">
        <v>475121</v>
      </c>
      <c r="AC21" s="298">
        <v>0</v>
      </c>
      <c r="AD21" s="298">
        <v>84602</v>
      </c>
      <c r="AE21" s="298">
        <v>0</v>
      </c>
      <c r="AF21" s="298">
        <v>0</v>
      </c>
      <c r="AG21" s="298">
        <v>0</v>
      </c>
      <c r="AH21" s="298">
        <v>0</v>
      </c>
      <c r="AI21" s="298">
        <v>248</v>
      </c>
      <c r="AJ21" s="298">
        <v>0</v>
      </c>
      <c r="AK21" s="298">
        <v>248</v>
      </c>
      <c r="AL21" s="298">
        <v>0</v>
      </c>
      <c r="AM21" s="298">
        <v>84850</v>
      </c>
      <c r="AN21" s="298">
        <v>-255595</v>
      </c>
      <c r="AO21" s="298">
        <v>-340445</v>
      </c>
      <c r="AP21" s="298">
        <v>303693</v>
      </c>
      <c r="AQ21" s="300">
        <f t="shared" si="0"/>
        <v>96.5</v>
      </c>
      <c r="AR21" s="300">
        <f t="shared" si="1"/>
        <v>88.8</v>
      </c>
      <c r="AS21" s="300">
        <f t="shared" si="2"/>
        <v>12.9</v>
      </c>
      <c r="AT21" s="302">
        <f t="shared" si="3"/>
        <v>17.6</v>
      </c>
      <c r="AU21" s="296"/>
    </row>
    <row r="22" spans="1:47" s="290" customFormat="1" ht="33.75" customHeight="1">
      <c r="A22" s="297" t="s">
        <v>74</v>
      </c>
      <c r="B22" s="298">
        <v>1350589</v>
      </c>
      <c r="C22" s="298">
        <v>1112677</v>
      </c>
      <c r="D22" s="298">
        <v>788011</v>
      </c>
      <c r="E22" s="298">
        <v>213863</v>
      </c>
      <c r="F22" s="298">
        <v>110803</v>
      </c>
      <c r="G22" s="298">
        <v>63761</v>
      </c>
      <c r="H22" s="298">
        <v>47042</v>
      </c>
      <c r="I22" s="298">
        <v>237912</v>
      </c>
      <c r="J22" s="298">
        <v>0</v>
      </c>
      <c r="K22" s="298">
        <v>0</v>
      </c>
      <c r="L22" s="298">
        <v>0</v>
      </c>
      <c r="M22" s="298">
        <v>157</v>
      </c>
      <c r="N22" s="298">
        <v>75764</v>
      </c>
      <c r="O22" s="298">
        <v>159173</v>
      </c>
      <c r="P22" s="298">
        <v>2818</v>
      </c>
      <c r="Q22" s="298">
        <v>1430149</v>
      </c>
      <c r="R22" s="298">
        <v>1362142</v>
      </c>
      <c r="S22" s="298">
        <v>767384</v>
      </c>
      <c r="T22" s="298">
        <v>134405</v>
      </c>
      <c r="U22" s="298">
        <v>136958</v>
      </c>
      <c r="V22" s="298">
        <v>323395</v>
      </c>
      <c r="W22" s="298">
        <v>67688</v>
      </c>
      <c r="X22" s="298">
        <v>38750</v>
      </c>
      <c r="Y22" s="299">
        <v>0</v>
      </c>
      <c r="Z22" s="299">
        <v>0</v>
      </c>
      <c r="AA22" s="298">
        <v>10560</v>
      </c>
      <c r="AB22" s="298">
        <v>18378</v>
      </c>
      <c r="AC22" s="298">
        <v>0</v>
      </c>
      <c r="AD22" s="298">
        <v>79241</v>
      </c>
      <c r="AE22" s="298">
        <v>0</v>
      </c>
      <c r="AF22" s="298">
        <v>0</v>
      </c>
      <c r="AG22" s="298">
        <v>0</v>
      </c>
      <c r="AH22" s="298">
        <v>0</v>
      </c>
      <c r="AI22" s="298">
        <v>319</v>
      </c>
      <c r="AJ22" s="298">
        <v>0</v>
      </c>
      <c r="AK22" s="298">
        <v>319</v>
      </c>
      <c r="AL22" s="298">
        <v>0</v>
      </c>
      <c r="AM22" s="298">
        <v>79560</v>
      </c>
      <c r="AN22" s="298">
        <v>-1037624</v>
      </c>
      <c r="AO22" s="298">
        <v>-1117184</v>
      </c>
      <c r="AP22" s="298">
        <v>298698</v>
      </c>
      <c r="AQ22" s="300">
        <f t="shared" si="0"/>
        <v>94.5</v>
      </c>
      <c r="AR22" s="300">
        <f t="shared" si="1"/>
        <v>81.7</v>
      </c>
      <c r="AS22" s="300">
        <f t="shared" si="2"/>
        <v>22.1</v>
      </c>
      <c r="AT22" s="302">
        <f t="shared" si="3"/>
        <v>26.8</v>
      </c>
      <c r="AU22" s="296"/>
    </row>
    <row r="23" spans="1:47" s="290" customFormat="1" ht="33.75" customHeight="1">
      <c r="A23" s="297" t="s">
        <v>45</v>
      </c>
      <c r="B23" s="298">
        <v>2865980</v>
      </c>
      <c r="C23" s="298">
        <v>2701682</v>
      </c>
      <c r="D23" s="298">
        <v>1732159</v>
      </c>
      <c r="E23" s="298">
        <v>844587</v>
      </c>
      <c r="F23" s="298">
        <v>124936</v>
      </c>
      <c r="G23" s="298">
        <v>60337</v>
      </c>
      <c r="H23" s="298">
        <v>64599</v>
      </c>
      <c r="I23" s="298">
        <v>163946</v>
      </c>
      <c r="J23" s="298">
        <v>834</v>
      </c>
      <c r="K23" s="298">
        <v>0</v>
      </c>
      <c r="L23" s="298">
        <v>0</v>
      </c>
      <c r="M23" s="298">
        <v>5818</v>
      </c>
      <c r="N23" s="298">
        <v>7004</v>
      </c>
      <c r="O23" s="298">
        <v>144301</v>
      </c>
      <c r="P23" s="298">
        <v>5989</v>
      </c>
      <c r="Q23" s="298">
        <v>2962529</v>
      </c>
      <c r="R23" s="298">
        <v>2873426</v>
      </c>
      <c r="S23" s="298">
        <v>27529</v>
      </c>
      <c r="T23" s="298">
        <v>0</v>
      </c>
      <c r="U23" s="298">
        <v>228319</v>
      </c>
      <c r="V23" s="298">
        <v>2617578</v>
      </c>
      <c r="W23" s="298">
        <v>88602</v>
      </c>
      <c r="X23" s="298">
        <v>84294</v>
      </c>
      <c r="Y23" s="299">
        <v>0</v>
      </c>
      <c r="Z23" s="299">
        <v>0</v>
      </c>
      <c r="AA23" s="298">
        <v>3889</v>
      </c>
      <c r="AB23" s="298">
        <v>419</v>
      </c>
      <c r="AC23" s="298">
        <v>0</v>
      </c>
      <c r="AD23" s="298">
        <v>96400</v>
      </c>
      <c r="AE23" s="298">
        <v>352</v>
      </c>
      <c r="AF23" s="298">
        <v>0</v>
      </c>
      <c r="AG23" s="298">
        <v>0</v>
      </c>
      <c r="AH23" s="298">
        <v>352</v>
      </c>
      <c r="AI23" s="298">
        <v>501</v>
      </c>
      <c r="AJ23" s="298">
        <v>0</v>
      </c>
      <c r="AK23" s="298">
        <v>501</v>
      </c>
      <c r="AL23" s="298">
        <v>0</v>
      </c>
      <c r="AM23" s="298">
        <v>96549</v>
      </c>
      <c r="AN23" s="298">
        <v>-1039524</v>
      </c>
      <c r="AO23" s="298">
        <v>-1136073</v>
      </c>
      <c r="AP23" s="298">
        <v>211642</v>
      </c>
      <c r="AQ23" s="300">
        <f t="shared" si="0"/>
        <v>96.7</v>
      </c>
      <c r="AR23" s="300">
        <f t="shared" si="1"/>
        <v>94</v>
      </c>
      <c r="AS23" s="300">
        <f t="shared" si="2"/>
        <v>7.4</v>
      </c>
      <c r="AT23" s="302">
        <f t="shared" si="3"/>
        <v>7.8</v>
      </c>
      <c r="AU23" s="296"/>
    </row>
    <row r="24" spans="1:47" s="290" customFormat="1" ht="33.75" customHeight="1">
      <c r="A24" s="297" t="s">
        <v>63</v>
      </c>
      <c r="B24" s="299">
        <v>3778455</v>
      </c>
      <c r="C24" s="299">
        <v>3537695</v>
      </c>
      <c r="D24" s="299">
        <v>2093191</v>
      </c>
      <c r="E24" s="299">
        <v>1160777</v>
      </c>
      <c r="F24" s="299">
        <v>283727</v>
      </c>
      <c r="G24" s="299">
        <v>109614</v>
      </c>
      <c r="H24" s="299">
        <v>174113</v>
      </c>
      <c r="I24" s="299">
        <v>237896</v>
      </c>
      <c r="J24" s="299">
        <v>25</v>
      </c>
      <c r="K24" s="299">
        <v>0</v>
      </c>
      <c r="L24" s="299">
        <v>0</v>
      </c>
      <c r="M24" s="299">
        <v>3193</v>
      </c>
      <c r="N24" s="299">
        <v>197274</v>
      </c>
      <c r="O24" s="299">
        <v>24360</v>
      </c>
      <c r="P24" s="299">
        <v>13044</v>
      </c>
      <c r="Q24" s="299">
        <v>3740842</v>
      </c>
      <c r="R24" s="299">
        <v>3608656</v>
      </c>
      <c r="S24" s="299">
        <v>2003069</v>
      </c>
      <c r="T24" s="299">
        <v>969700</v>
      </c>
      <c r="U24" s="299">
        <v>128764</v>
      </c>
      <c r="V24" s="299">
        <v>507123</v>
      </c>
      <c r="W24" s="299">
        <v>127588</v>
      </c>
      <c r="X24" s="299">
        <v>20998</v>
      </c>
      <c r="Y24" s="299">
        <v>0</v>
      </c>
      <c r="Z24" s="299">
        <v>0</v>
      </c>
      <c r="AA24" s="299">
        <v>18170</v>
      </c>
      <c r="AB24" s="299">
        <v>88420</v>
      </c>
      <c r="AC24" s="299">
        <v>39347</v>
      </c>
      <c r="AD24" s="299">
        <v>0</v>
      </c>
      <c r="AE24" s="299">
        <v>2864</v>
      </c>
      <c r="AF24" s="299">
        <v>0</v>
      </c>
      <c r="AG24" s="299">
        <v>0</v>
      </c>
      <c r="AH24" s="299">
        <v>2864</v>
      </c>
      <c r="AI24" s="299">
        <v>4598</v>
      </c>
      <c r="AJ24" s="299">
        <v>0</v>
      </c>
      <c r="AK24" s="299">
        <v>4598</v>
      </c>
      <c r="AL24" s="299">
        <v>37613</v>
      </c>
      <c r="AM24" s="299">
        <v>0</v>
      </c>
      <c r="AN24" s="299">
        <v>-4783108</v>
      </c>
      <c r="AO24" s="299">
        <v>-4745495</v>
      </c>
      <c r="AP24" s="299">
        <v>331248</v>
      </c>
      <c r="AQ24" s="300">
        <f t="shared" si="0"/>
        <v>101.1</v>
      </c>
      <c r="AR24" s="300">
        <f t="shared" si="1"/>
        <v>98</v>
      </c>
      <c r="AS24" s="300">
        <f t="shared" si="2"/>
        <v>8.8</v>
      </c>
      <c r="AT24" s="302">
        <f t="shared" si="3"/>
        <v>9.4</v>
      </c>
      <c r="AU24" s="296"/>
    </row>
    <row r="25" spans="1:47" s="290" customFormat="1" ht="33.75" customHeight="1">
      <c r="A25" s="297" t="s">
        <v>65</v>
      </c>
      <c r="B25" s="299">
        <v>4261540</v>
      </c>
      <c r="C25" s="299">
        <v>2805497</v>
      </c>
      <c r="D25" s="299">
        <v>1399690</v>
      </c>
      <c r="E25" s="299">
        <v>1099955</v>
      </c>
      <c r="F25" s="299">
        <v>305852</v>
      </c>
      <c r="G25" s="299">
        <v>188399</v>
      </c>
      <c r="H25" s="299">
        <v>117453</v>
      </c>
      <c r="I25" s="299">
        <v>1399640</v>
      </c>
      <c r="J25" s="299">
        <v>80464</v>
      </c>
      <c r="K25" s="299">
        <v>131781</v>
      </c>
      <c r="L25" s="299">
        <v>0</v>
      </c>
      <c r="M25" s="299">
        <v>0</v>
      </c>
      <c r="N25" s="299">
        <v>86471</v>
      </c>
      <c r="O25" s="299">
        <v>533620</v>
      </c>
      <c r="P25" s="299">
        <v>567304</v>
      </c>
      <c r="Q25" s="299">
        <v>5253323</v>
      </c>
      <c r="R25" s="299">
        <v>4101767</v>
      </c>
      <c r="S25" s="299">
        <v>1841751</v>
      </c>
      <c r="T25" s="299">
        <v>816700</v>
      </c>
      <c r="U25" s="299">
        <v>321584</v>
      </c>
      <c r="V25" s="299">
        <v>1121732</v>
      </c>
      <c r="W25" s="299">
        <v>1151556</v>
      </c>
      <c r="X25" s="299">
        <v>163409</v>
      </c>
      <c r="Y25" s="299">
        <v>0</v>
      </c>
      <c r="Z25" s="299">
        <v>210667</v>
      </c>
      <c r="AA25" s="299">
        <v>15806</v>
      </c>
      <c r="AB25" s="299">
        <v>761674</v>
      </c>
      <c r="AC25" s="299">
        <v>0</v>
      </c>
      <c r="AD25" s="299">
        <v>1048186</v>
      </c>
      <c r="AE25" s="299">
        <v>56403</v>
      </c>
      <c r="AF25" s="299">
        <v>0</v>
      </c>
      <c r="AG25" s="299">
        <v>0</v>
      </c>
      <c r="AH25" s="299">
        <v>56403</v>
      </c>
      <c r="AI25" s="299">
        <v>0</v>
      </c>
      <c r="AJ25" s="299">
        <v>0</v>
      </c>
      <c r="AK25" s="299">
        <v>0</v>
      </c>
      <c r="AL25" s="299">
        <v>0</v>
      </c>
      <c r="AM25" s="299">
        <v>991783</v>
      </c>
      <c r="AN25" s="299">
        <v>0</v>
      </c>
      <c r="AO25" s="299">
        <v>-991783</v>
      </c>
      <c r="AP25" s="299">
        <v>808490</v>
      </c>
      <c r="AQ25" s="300">
        <f t="shared" si="0"/>
        <v>80</v>
      </c>
      <c r="AR25" s="300">
        <f t="shared" si="1"/>
        <v>68.4</v>
      </c>
      <c r="AS25" s="300">
        <f t="shared" si="2"/>
        <v>19.2</v>
      </c>
      <c r="AT25" s="302">
        <f t="shared" si="3"/>
        <v>28.8</v>
      </c>
      <c r="AU25" s="296"/>
    </row>
    <row r="26" spans="1:47" s="290" customFormat="1" ht="33.75" customHeight="1">
      <c r="A26" s="297" t="s">
        <v>150</v>
      </c>
      <c r="B26" s="298">
        <v>2048703</v>
      </c>
      <c r="C26" s="298">
        <v>1195542</v>
      </c>
      <c r="D26" s="298">
        <v>650819</v>
      </c>
      <c r="E26" s="298">
        <v>437639</v>
      </c>
      <c r="F26" s="298">
        <v>107084</v>
      </c>
      <c r="G26" s="298">
        <v>60352</v>
      </c>
      <c r="H26" s="298">
        <v>46732</v>
      </c>
      <c r="I26" s="298">
        <v>799927</v>
      </c>
      <c r="J26" s="298">
        <v>34868</v>
      </c>
      <c r="K26" s="298">
        <v>0</v>
      </c>
      <c r="L26" s="298">
        <v>0</v>
      </c>
      <c r="M26" s="298">
        <v>0</v>
      </c>
      <c r="N26" s="298">
        <v>44049</v>
      </c>
      <c r="O26" s="298">
        <v>178309</v>
      </c>
      <c r="P26" s="298">
        <v>542701</v>
      </c>
      <c r="Q26" s="298">
        <v>2838188</v>
      </c>
      <c r="R26" s="298">
        <v>2045136</v>
      </c>
      <c r="S26" s="298">
        <v>822910</v>
      </c>
      <c r="T26" s="298">
        <v>352454</v>
      </c>
      <c r="U26" s="298">
        <v>94036</v>
      </c>
      <c r="V26" s="298">
        <v>775736</v>
      </c>
      <c r="W26" s="298">
        <v>793052</v>
      </c>
      <c r="X26" s="298">
        <v>72675</v>
      </c>
      <c r="Y26" s="299">
        <v>0</v>
      </c>
      <c r="Z26" s="299">
        <v>0</v>
      </c>
      <c r="AA26" s="298">
        <v>0</v>
      </c>
      <c r="AB26" s="298">
        <v>720377</v>
      </c>
      <c r="AC26" s="298">
        <v>0</v>
      </c>
      <c r="AD26" s="298">
        <v>842719</v>
      </c>
      <c r="AE26" s="298">
        <v>53234</v>
      </c>
      <c r="AF26" s="298">
        <v>0</v>
      </c>
      <c r="AG26" s="298">
        <v>0</v>
      </c>
      <c r="AH26" s="298">
        <v>53234</v>
      </c>
      <c r="AI26" s="298">
        <v>0</v>
      </c>
      <c r="AJ26" s="298">
        <v>0</v>
      </c>
      <c r="AK26" s="298">
        <v>0</v>
      </c>
      <c r="AL26" s="298">
        <v>0</v>
      </c>
      <c r="AM26" s="298">
        <v>789485</v>
      </c>
      <c r="AN26" s="298">
        <v>0</v>
      </c>
      <c r="AO26" s="298">
        <v>-789485</v>
      </c>
      <c r="AP26" s="298">
        <v>282710</v>
      </c>
      <c r="AQ26" s="300">
        <f t="shared" si="0"/>
        <v>70.3</v>
      </c>
      <c r="AR26" s="300">
        <f t="shared" si="1"/>
        <v>58.5</v>
      </c>
      <c r="AS26" s="300">
        <f t="shared" si="2"/>
        <v>14.2</v>
      </c>
      <c r="AT26" s="302">
        <f t="shared" si="3"/>
        <v>23.6</v>
      </c>
      <c r="AU26" s="296"/>
    </row>
    <row r="27" spans="1:47" s="290" customFormat="1" ht="33.75" customHeight="1">
      <c r="A27" s="297" t="s">
        <v>151</v>
      </c>
      <c r="B27" s="298">
        <v>620385</v>
      </c>
      <c r="C27" s="298">
        <v>491739</v>
      </c>
      <c r="D27" s="298">
        <v>214813</v>
      </c>
      <c r="E27" s="298">
        <v>212991</v>
      </c>
      <c r="F27" s="298">
        <v>63935</v>
      </c>
      <c r="G27" s="298">
        <v>41475</v>
      </c>
      <c r="H27" s="298">
        <v>22460</v>
      </c>
      <c r="I27" s="298">
        <v>127701</v>
      </c>
      <c r="J27" s="298">
        <v>13594</v>
      </c>
      <c r="K27" s="298">
        <v>0</v>
      </c>
      <c r="L27" s="298">
        <v>0</v>
      </c>
      <c r="M27" s="298">
        <v>0</v>
      </c>
      <c r="N27" s="298">
        <v>12169</v>
      </c>
      <c r="O27" s="298">
        <v>92852</v>
      </c>
      <c r="P27" s="298">
        <v>9086</v>
      </c>
      <c r="Q27" s="298">
        <v>676651</v>
      </c>
      <c r="R27" s="298">
        <v>640392</v>
      </c>
      <c r="S27" s="298">
        <v>334278</v>
      </c>
      <c r="T27" s="298">
        <v>138875</v>
      </c>
      <c r="U27" s="298">
        <v>52154</v>
      </c>
      <c r="V27" s="298">
        <v>115085</v>
      </c>
      <c r="W27" s="298">
        <v>36259</v>
      </c>
      <c r="X27" s="298">
        <v>23742</v>
      </c>
      <c r="Y27" s="299">
        <v>0</v>
      </c>
      <c r="Z27" s="299">
        <v>0</v>
      </c>
      <c r="AA27" s="298">
        <v>0</v>
      </c>
      <c r="AB27" s="298">
        <v>12517</v>
      </c>
      <c r="AC27" s="298">
        <v>0</v>
      </c>
      <c r="AD27" s="298">
        <v>57211</v>
      </c>
      <c r="AE27" s="298">
        <v>945</v>
      </c>
      <c r="AF27" s="298">
        <v>0</v>
      </c>
      <c r="AG27" s="298">
        <v>0</v>
      </c>
      <c r="AH27" s="298">
        <v>945</v>
      </c>
      <c r="AI27" s="298">
        <v>0</v>
      </c>
      <c r="AJ27" s="298">
        <v>0</v>
      </c>
      <c r="AK27" s="298">
        <v>0</v>
      </c>
      <c r="AL27" s="298">
        <v>0</v>
      </c>
      <c r="AM27" s="298">
        <v>56266</v>
      </c>
      <c r="AN27" s="298">
        <v>0</v>
      </c>
      <c r="AO27" s="298">
        <v>-56266</v>
      </c>
      <c r="AP27" s="298">
        <v>146496</v>
      </c>
      <c r="AQ27" s="300">
        <f t="shared" si="0"/>
        <v>91.5</v>
      </c>
      <c r="AR27" s="300">
        <f t="shared" si="1"/>
        <v>76.8</v>
      </c>
      <c r="AS27" s="300">
        <f t="shared" si="2"/>
        <v>23.6</v>
      </c>
      <c r="AT27" s="302">
        <f t="shared" si="3"/>
        <v>29.8</v>
      </c>
      <c r="AU27" s="296"/>
    </row>
    <row r="28" spans="1:47" s="290" customFormat="1" ht="33.75" customHeight="1">
      <c r="A28" s="303" t="s">
        <v>212</v>
      </c>
      <c r="B28" s="304">
        <v>1592452</v>
      </c>
      <c r="C28" s="304">
        <v>1118216</v>
      </c>
      <c r="D28" s="304">
        <v>534058</v>
      </c>
      <c r="E28" s="304">
        <v>449325</v>
      </c>
      <c r="F28" s="304">
        <v>134833</v>
      </c>
      <c r="G28" s="304">
        <v>86572</v>
      </c>
      <c r="H28" s="304">
        <v>48261</v>
      </c>
      <c r="I28" s="304">
        <v>472012</v>
      </c>
      <c r="J28" s="304">
        <v>32002</v>
      </c>
      <c r="K28" s="304">
        <v>131781</v>
      </c>
      <c r="L28" s="304">
        <v>0</v>
      </c>
      <c r="M28" s="304">
        <v>0</v>
      </c>
      <c r="N28" s="304">
        <v>30253</v>
      </c>
      <c r="O28" s="304">
        <v>262459</v>
      </c>
      <c r="P28" s="304">
        <v>15517</v>
      </c>
      <c r="Q28" s="304">
        <v>1738484</v>
      </c>
      <c r="R28" s="304">
        <v>1416239</v>
      </c>
      <c r="S28" s="304">
        <v>684563</v>
      </c>
      <c r="T28" s="304">
        <v>325371</v>
      </c>
      <c r="U28" s="304">
        <v>175394</v>
      </c>
      <c r="V28" s="304">
        <v>230911</v>
      </c>
      <c r="W28" s="304">
        <v>322245</v>
      </c>
      <c r="X28" s="304">
        <v>66992</v>
      </c>
      <c r="Y28" s="305">
        <v>0</v>
      </c>
      <c r="Z28" s="304">
        <v>210667</v>
      </c>
      <c r="AA28" s="304">
        <v>15806</v>
      </c>
      <c r="AB28" s="304">
        <v>28780</v>
      </c>
      <c r="AC28" s="304">
        <v>0</v>
      </c>
      <c r="AD28" s="304">
        <v>148256</v>
      </c>
      <c r="AE28" s="304">
        <v>2224</v>
      </c>
      <c r="AF28" s="304">
        <v>0</v>
      </c>
      <c r="AG28" s="304">
        <v>0</v>
      </c>
      <c r="AH28" s="304">
        <v>2224</v>
      </c>
      <c r="AI28" s="304">
        <v>0</v>
      </c>
      <c r="AJ28" s="304">
        <v>0</v>
      </c>
      <c r="AK28" s="304">
        <v>0</v>
      </c>
      <c r="AL28" s="304">
        <v>0</v>
      </c>
      <c r="AM28" s="304">
        <v>146032</v>
      </c>
      <c r="AN28" s="304">
        <v>0</v>
      </c>
      <c r="AO28" s="304">
        <v>-146032</v>
      </c>
      <c r="AP28" s="304">
        <v>379284</v>
      </c>
      <c r="AQ28" s="306">
        <f t="shared" si="0"/>
        <v>91.5</v>
      </c>
      <c r="AR28" s="306">
        <f t="shared" si="1"/>
        <v>79</v>
      </c>
      <c r="AS28" s="306">
        <f t="shared" si="2"/>
        <v>23.9</v>
      </c>
      <c r="AT28" s="307">
        <f t="shared" si="3"/>
        <v>33.9</v>
      </c>
      <c r="AU28" s="296"/>
    </row>
    <row r="29" spans="1:47" s="290" customFormat="1" ht="33.75" customHeight="1" thickBot="1">
      <c r="A29" s="308" t="s">
        <v>12</v>
      </c>
      <c r="B29" s="309">
        <f aca="true" t="shared" si="4" ref="B29:AP29">B9+B13+B14+B17+B20+B23+B24+B25</f>
        <v>25641836</v>
      </c>
      <c r="C29" s="309">
        <f t="shared" si="4"/>
        <v>21775211</v>
      </c>
      <c r="D29" s="309">
        <f t="shared" si="4"/>
        <v>13359723</v>
      </c>
      <c r="E29" s="309">
        <f t="shared" si="4"/>
        <v>6555953</v>
      </c>
      <c r="F29" s="309">
        <f t="shared" si="4"/>
        <v>1859535</v>
      </c>
      <c r="G29" s="309">
        <f t="shared" si="4"/>
        <v>962155</v>
      </c>
      <c r="H29" s="309">
        <f t="shared" si="4"/>
        <v>897380</v>
      </c>
      <c r="I29" s="309">
        <f t="shared" si="4"/>
        <v>3806647</v>
      </c>
      <c r="J29" s="309">
        <f t="shared" si="4"/>
        <v>83186</v>
      </c>
      <c r="K29" s="309">
        <f t="shared" si="4"/>
        <v>131781</v>
      </c>
      <c r="L29" s="309">
        <f t="shared" si="4"/>
        <v>9322</v>
      </c>
      <c r="M29" s="309">
        <f t="shared" si="4"/>
        <v>13439</v>
      </c>
      <c r="N29" s="309">
        <f t="shared" si="4"/>
        <v>826766</v>
      </c>
      <c r="O29" s="309">
        <f t="shared" si="4"/>
        <v>1584372</v>
      </c>
      <c r="P29" s="309">
        <f t="shared" si="4"/>
        <v>1157781</v>
      </c>
      <c r="Q29" s="309">
        <f t="shared" si="4"/>
        <v>26870070</v>
      </c>
      <c r="R29" s="309">
        <f t="shared" si="4"/>
        <v>24506572</v>
      </c>
      <c r="S29" s="309">
        <f t="shared" si="4"/>
        <v>11503585</v>
      </c>
      <c r="T29" s="309">
        <f t="shared" si="4"/>
        <v>4232697</v>
      </c>
      <c r="U29" s="309">
        <f t="shared" si="4"/>
        <v>1848365</v>
      </c>
      <c r="V29" s="309">
        <f t="shared" si="4"/>
        <v>6921925</v>
      </c>
      <c r="W29" s="309">
        <f t="shared" si="4"/>
        <v>2357172</v>
      </c>
      <c r="X29" s="309">
        <f t="shared" si="4"/>
        <v>494797</v>
      </c>
      <c r="Y29" s="309">
        <f t="shared" si="4"/>
        <v>0</v>
      </c>
      <c r="Z29" s="309">
        <f t="shared" si="4"/>
        <v>210667</v>
      </c>
      <c r="AA29" s="309">
        <f t="shared" si="4"/>
        <v>89681</v>
      </c>
      <c r="AB29" s="309">
        <f t="shared" si="4"/>
        <v>1562027</v>
      </c>
      <c r="AC29" s="309">
        <f t="shared" si="4"/>
        <v>203671</v>
      </c>
      <c r="AD29" s="309">
        <f t="shared" si="4"/>
        <v>1485557</v>
      </c>
      <c r="AE29" s="309">
        <f t="shared" si="4"/>
        <v>59978</v>
      </c>
      <c r="AF29" s="309">
        <f t="shared" si="4"/>
        <v>0</v>
      </c>
      <c r="AG29" s="309">
        <f t="shared" si="4"/>
        <v>0</v>
      </c>
      <c r="AH29" s="309">
        <f t="shared" si="4"/>
        <v>59978</v>
      </c>
      <c r="AI29" s="309">
        <f t="shared" si="4"/>
        <v>6326</v>
      </c>
      <c r="AJ29" s="309">
        <f t="shared" si="4"/>
        <v>0</v>
      </c>
      <c r="AK29" s="309">
        <f t="shared" si="4"/>
        <v>6326</v>
      </c>
      <c r="AL29" s="309">
        <f t="shared" si="4"/>
        <v>201644</v>
      </c>
      <c r="AM29" s="309">
        <f t="shared" si="4"/>
        <v>1429878</v>
      </c>
      <c r="AN29" s="309">
        <f t="shared" si="4"/>
        <v>-12927351</v>
      </c>
      <c r="AO29" s="309">
        <f t="shared" si="4"/>
        <v>-14155585</v>
      </c>
      <c r="AP29" s="309">
        <f t="shared" si="4"/>
        <v>3373293</v>
      </c>
      <c r="AQ29" s="310">
        <f t="shared" si="0"/>
        <v>95.2</v>
      </c>
      <c r="AR29" s="310">
        <f t="shared" si="1"/>
        <v>88.9</v>
      </c>
      <c r="AS29" s="310">
        <f t="shared" si="2"/>
        <v>13.2</v>
      </c>
      <c r="AT29" s="311">
        <f t="shared" si="3"/>
        <v>15.5</v>
      </c>
      <c r="AU29" s="296"/>
    </row>
    <row r="31" s="312" customFormat="1" ht="20.25" customHeight="1"/>
  </sheetData>
  <sheetProtection/>
  <mergeCells count="11">
    <mergeCell ref="AT3:AT7"/>
    <mergeCell ref="AL7:AM7"/>
    <mergeCell ref="O1:O2"/>
    <mergeCell ref="AF1:AG2"/>
    <mergeCell ref="AS1:AT2"/>
    <mergeCell ref="AN3:AN7"/>
    <mergeCell ref="AO3:AO7"/>
    <mergeCell ref="AP3:AP7"/>
    <mergeCell ref="AQ3:AQ7"/>
    <mergeCell ref="AR3:AR7"/>
    <mergeCell ref="AS3:AS7"/>
  </mergeCells>
  <printOptions/>
  <pageMargins left="0.7874015748031497" right="0.3937007874015748" top="0.7874015748031497" bottom="0.7874015748031497" header="0.5118110236220472" footer="0.31496062992125984"/>
  <pageSetup fitToWidth="3" horizontalDpi="300" verticalDpi="300" orientation="landscape" paperSize="9" scale="58" r:id="rId1"/>
  <colBreaks count="2" manualBreakCount="2">
    <brk id="16" max="28" man="1"/>
    <brk id="30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5"/>
  <sheetViews>
    <sheetView showGridLines="0" view="pageBreakPreview" zoomScale="85" zoomScaleSheetLayoutView="85" zoomScalePageLayoutView="0" workbookViewId="0" topLeftCell="A15">
      <selection activeCell="D31" sqref="D31"/>
    </sheetView>
  </sheetViews>
  <sheetFormatPr defaultColWidth="9.00390625" defaultRowHeight="12.75"/>
  <cols>
    <col min="1" max="1" width="22.875" style="124" customWidth="1"/>
    <col min="2" max="4" width="15.625" style="124" customWidth="1"/>
    <col min="5" max="5" width="14.25390625" style="124" customWidth="1"/>
    <col min="6" max="6" width="15.625" style="124" customWidth="1"/>
    <col min="7" max="7" width="16.875" style="124" customWidth="1"/>
    <col min="8" max="8" width="15.625" style="124" customWidth="1"/>
    <col min="9" max="9" width="14.25390625" style="124" customWidth="1"/>
    <col min="10" max="10" width="15.625" style="124" customWidth="1"/>
    <col min="11" max="11" width="12.75390625" style="124" customWidth="1"/>
    <col min="12" max="12" width="15.625" style="124" customWidth="1"/>
    <col min="13" max="13" width="12.375" style="124" customWidth="1"/>
    <col min="14" max="14" width="14.25390625" style="124" customWidth="1"/>
    <col min="15" max="15" width="12.625" style="124" customWidth="1"/>
    <col min="16" max="21" width="15.625" style="124" customWidth="1"/>
    <col min="22" max="22" width="14.25390625" style="124" customWidth="1"/>
    <col min="23" max="23" width="15.625" style="124" customWidth="1"/>
    <col min="24" max="25" width="16.875" style="124" customWidth="1"/>
    <col min="26" max="26" width="11.00390625" style="124" customWidth="1"/>
    <col min="27" max="27" width="11.625" style="124" customWidth="1"/>
    <col min="28" max="28" width="11.375" style="124" customWidth="1"/>
    <col min="29" max="16384" width="9.125" style="124" customWidth="1"/>
  </cols>
  <sheetData>
    <row r="1" spans="1:2" s="59" customFormat="1" ht="21" customHeight="1">
      <c r="A1" s="108"/>
      <c r="B1" s="3" t="s">
        <v>31</v>
      </c>
    </row>
    <row r="2" spans="1:25" s="59" customFormat="1" ht="21" customHeight="1" thickBot="1">
      <c r="A2" s="108"/>
      <c r="B2" s="109" t="s">
        <v>251</v>
      </c>
      <c r="Y2" s="110" t="s">
        <v>735</v>
      </c>
    </row>
    <row r="3" spans="1:28" s="16" customFormat="1" ht="23.25" customHeight="1">
      <c r="A3" s="314"/>
      <c r="B3" s="315"/>
      <c r="C3" s="316"/>
      <c r="D3" s="316" t="s">
        <v>213</v>
      </c>
      <c r="E3" s="315"/>
      <c r="F3" s="315"/>
      <c r="G3" s="317"/>
      <c r="H3" s="318" t="s">
        <v>214</v>
      </c>
      <c r="I3" s="315"/>
      <c r="J3" s="315"/>
      <c r="K3" s="317"/>
      <c r="L3" s="319" t="s">
        <v>215</v>
      </c>
      <c r="M3" s="319" t="s">
        <v>216</v>
      </c>
      <c r="N3" s="319" t="s">
        <v>217</v>
      </c>
      <c r="O3" s="319" t="s">
        <v>218</v>
      </c>
      <c r="P3" s="319" t="s">
        <v>219</v>
      </c>
      <c r="Q3" s="316" t="s">
        <v>220</v>
      </c>
      <c r="R3" s="316"/>
      <c r="S3" s="316"/>
      <c r="T3" s="316"/>
      <c r="U3" s="320"/>
      <c r="V3" s="319" t="s">
        <v>221</v>
      </c>
      <c r="W3" s="319" t="s">
        <v>222</v>
      </c>
      <c r="X3" s="319" t="s">
        <v>223</v>
      </c>
      <c r="Y3" s="321" t="s">
        <v>224</v>
      </c>
      <c r="Z3" s="115"/>
      <c r="AA3" s="115"/>
      <c r="AB3" s="115"/>
    </row>
    <row r="4" spans="1:28" s="16" customFormat="1" ht="27.75" customHeight="1">
      <c r="A4" s="322" t="s">
        <v>122</v>
      </c>
      <c r="B4" s="323" t="s">
        <v>225</v>
      </c>
      <c r="C4" s="323" t="s">
        <v>226</v>
      </c>
      <c r="D4" s="323" t="s">
        <v>227</v>
      </c>
      <c r="E4" s="323" t="s">
        <v>228</v>
      </c>
      <c r="F4" s="323" t="s">
        <v>229</v>
      </c>
      <c r="G4" s="323" t="s">
        <v>12</v>
      </c>
      <c r="H4" s="324" t="s">
        <v>140</v>
      </c>
      <c r="I4" s="323" t="s">
        <v>230</v>
      </c>
      <c r="J4" s="323" t="s">
        <v>231</v>
      </c>
      <c r="K4" s="323" t="s">
        <v>145</v>
      </c>
      <c r="L4" s="323" t="s">
        <v>232</v>
      </c>
      <c r="M4" s="323" t="s">
        <v>233</v>
      </c>
      <c r="N4" s="323" t="s">
        <v>234</v>
      </c>
      <c r="O4" s="323" t="s">
        <v>235</v>
      </c>
      <c r="P4" s="323" t="s">
        <v>236</v>
      </c>
      <c r="Q4" s="325"/>
      <c r="R4" s="325" t="s">
        <v>237</v>
      </c>
      <c r="S4" s="326"/>
      <c r="T4" s="327" t="s">
        <v>252</v>
      </c>
      <c r="U4" s="328" t="s">
        <v>12</v>
      </c>
      <c r="V4" s="329" t="s">
        <v>238</v>
      </c>
      <c r="W4" s="329" t="s">
        <v>145</v>
      </c>
      <c r="X4" s="329" t="s">
        <v>239</v>
      </c>
      <c r="Y4" s="330" t="s">
        <v>240</v>
      </c>
      <c r="Z4" s="120"/>
      <c r="AA4" s="120"/>
      <c r="AB4" s="120"/>
    </row>
    <row r="5" spans="1:28" s="16" customFormat="1" ht="18.75" customHeight="1">
      <c r="A5" s="331"/>
      <c r="B5" s="332"/>
      <c r="C5" s="332"/>
      <c r="D5" s="332"/>
      <c r="E5" s="332"/>
      <c r="F5" s="332"/>
      <c r="G5" s="332"/>
      <c r="H5" s="333"/>
      <c r="I5" s="332"/>
      <c r="J5" s="332" t="s">
        <v>241</v>
      </c>
      <c r="K5" s="332" t="s">
        <v>242</v>
      </c>
      <c r="L5" s="332"/>
      <c r="M5" s="332"/>
      <c r="N5" s="332"/>
      <c r="O5" s="332"/>
      <c r="P5" s="332"/>
      <c r="Q5" s="326" t="s">
        <v>243</v>
      </c>
      <c r="R5" s="326" t="s">
        <v>244</v>
      </c>
      <c r="S5" s="326" t="s">
        <v>245</v>
      </c>
      <c r="T5" s="326"/>
      <c r="U5" s="334"/>
      <c r="V5" s="326" t="s">
        <v>246</v>
      </c>
      <c r="W5" s="335"/>
      <c r="X5" s="336" t="s">
        <v>247</v>
      </c>
      <c r="Y5" s="337"/>
      <c r="Z5" s="120"/>
      <c r="AA5" s="120"/>
      <c r="AB5" s="120"/>
    </row>
    <row r="6" spans="1:29" s="16" customFormat="1" ht="19.5" customHeight="1" hidden="1">
      <c r="A6" s="338"/>
      <c r="B6" s="339" t="s">
        <v>253</v>
      </c>
      <c r="C6" s="339" t="s">
        <v>254</v>
      </c>
      <c r="D6" s="339" t="s">
        <v>255</v>
      </c>
      <c r="E6" s="339" t="s">
        <v>256</v>
      </c>
      <c r="F6" s="339" t="s">
        <v>257</v>
      </c>
      <c r="G6" s="339" t="s">
        <v>258</v>
      </c>
      <c r="H6" s="340" t="s">
        <v>259</v>
      </c>
      <c r="I6" s="339" t="s">
        <v>260</v>
      </c>
      <c r="J6" s="286" t="s">
        <v>261</v>
      </c>
      <c r="K6" s="286" t="s">
        <v>262</v>
      </c>
      <c r="L6" s="339" t="s">
        <v>263</v>
      </c>
      <c r="M6" s="339" t="s">
        <v>264</v>
      </c>
      <c r="N6" s="339" t="s">
        <v>265</v>
      </c>
      <c r="O6" s="341" t="s">
        <v>266</v>
      </c>
      <c r="P6" s="340" t="s">
        <v>267</v>
      </c>
      <c r="Q6" s="339" t="s">
        <v>268</v>
      </c>
      <c r="R6" s="287" t="s">
        <v>269</v>
      </c>
      <c r="S6" s="286" t="s">
        <v>270</v>
      </c>
      <c r="T6" s="286" t="s">
        <v>271</v>
      </c>
      <c r="U6" s="286" t="s">
        <v>272</v>
      </c>
      <c r="V6" s="286" t="s">
        <v>273</v>
      </c>
      <c r="W6" s="286" t="s">
        <v>274</v>
      </c>
      <c r="X6" s="286" t="s">
        <v>275</v>
      </c>
      <c r="Y6" s="342" t="s">
        <v>276</v>
      </c>
      <c r="Z6" s="122"/>
      <c r="AA6" s="122"/>
      <c r="AB6" s="122"/>
      <c r="AC6" s="122"/>
    </row>
    <row r="7" spans="1:28" s="16" customFormat="1" ht="27" customHeight="1">
      <c r="A7" s="322" t="s">
        <v>25</v>
      </c>
      <c r="B7" s="293">
        <v>222727</v>
      </c>
      <c r="C7" s="293">
        <v>187673</v>
      </c>
      <c r="D7" s="293">
        <v>109629</v>
      </c>
      <c r="E7" s="293">
        <v>47424</v>
      </c>
      <c r="F7" s="293">
        <v>89125</v>
      </c>
      <c r="G7" s="293">
        <v>656578</v>
      </c>
      <c r="H7" s="293">
        <v>38159</v>
      </c>
      <c r="I7" s="293">
        <v>38159</v>
      </c>
      <c r="J7" s="293">
        <v>0</v>
      </c>
      <c r="K7" s="293">
        <v>0</v>
      </c>
      <c r="L7" s="293">
        <v>270120</v>
      </c>
      <c r="M7" s="293">
        <v>20234</v>
      </c>
      <c r="N7" s="293">
        <v>1462</v>
      </c>
      <c r="O7" s="293">
        <v>15928</v>
      </c>
      <c r="P7" s="293">
        <v>109372</v>
      </c>
      <c r="Q7" s="293">
        <v>38179</v>
      </c>
      <c r="R7" s="293">
        <v>34828</v>
      </c>
      <c r="S7" s="293">
        <v>73007</v>
      </c>
      <c r="T7" s="293">
        <v>50189</v>
      </c>
      <c r="U7" s="293">
        <v>123196</v>
      </c>
      <c r="V7" s="293">
        <v>3338</v>
      </c>
      <c r="W7" s="293">
        <v>113684</v>
      </c>
      <c r="X7" s="293">
        <v>1352071</v>
      </c>
      <c r="Y7" s="343">
        <v>1352071</v>
      </c>
      <c r="Z7" s="122"/>
      <c r="AA7" s="122"/>
      <c r="AB7" s="122"/>
    </row>
    <row r="8" spans="1:28" s="16" customFormat="1" ht="27" customHeight="1">
      <c r="A8" s="322" t="s">
        <v>58</v>
      </c>
      <c r="B8" s="298">
        <v>0</v>
      </c>
      <c r="C8" s="298">
        <v>0</v>
      </c>
      <c r="D8" s="298">
        <v>0</v>
      </c>
      <c r="E8" s="298">
        <v>0</v>
      </c>
      <c r="F8" s="298">
        <v>0</v>
      </c>
      <c r="G8" s="298">
        <v>0</v>
      </c>
      <c r="H8" s="298">
        <v>19582</v>
      </c>
      <c r="I8" s="298">
        <v>19582</v>
      </c>
      <c r="J8" s="298">
        <v>0</v>
      </c>
      <c r="K8" s="298">
        <v>0</v>
      </c>
      <c r="L8" s="298">
        <v>0</v>
      </c>
      <c r="M8" s="298">
        <v>0</v>
      </c>
      <c r="N8" s="298">
        <v>0</v>
      </c>
      <c r="O8" s="298">
        <v>0</v>
      </c>
      <c r="P8" s="298">
        <v>0</v>
      </c>
      <c r="Q8" s="298">
        <v>0</v>
      </c>
      <c r="R8" s="298">
        <v>0</v>
      </c>
      <c r="S8" s="298">
        <v>0</v>
      </c>
      <c r="T8" s="298">
        <v>0</v>
      </c>
      <c r="U8" s="298">
        <v>0</v>
      </c>
      <c r="V8" s="298">
        <v>0</v>
      </c>
      <c r="W8" s="298">
        <v>0</v>
      </c>
      <c r="X8" s="298">
        <v>19582</v>
      </c>
      <c r="Y8" s="344">
        <v>19582</v>
      </c>
      <c r="Z8" s="122"/>
      <c r="AA8" s="122"/>
      <c r="AB8" s="122"/>
    </row>
    <row r="9" spans="1:28" s="16" customFormat="1" ht="27" customHeight="1">
      <c r="A9" s="322" t="s">
        <v>59</v>
      </c>
      <c r="B9" s="298">
        <v>0</v>
      </c>
      <c r="C9" s="298">
        <v>0</v>
      </c>
      <c r="D9" s="298">
        <v>0</v>
      </c>
      <c r="E9" s="298">
        <v>0</v>
      </c>
      <c r="F9" s="298">
        <v>0</v>
      </c>
      <c r="G9" s="298">
        <v>0</v>
      </c>
      <c r="H9" s="298">
        <v>6374</v>
      </c>
      <c r="I9" s="298">
        <v>6374</v>
      </c>
      <c r="J9" s="298">
        <v>0</v>
      </c>
      <c r="K9" s="298">
        <v>0</v>
      </c>
      <c r="L9" s="298">
        <v>181136</v>
      </c>
      <c r="M9" s="298">
        <v>0</v>
      </c>
      <c r="N9" s="298">
        <v>16</v>
      </c>
      <c r="O9" s="298">
        <v>5936</v>
      </c>
      <c r="P9" s="298">
        <v>7160</v>
      </c>
      <c r="Q9" s="298">
        <v>0</v>
      </c>
      <c r="R9" s="298">
        <v>0</v>
      </c>
      <c r="S9" s="298">
        <v>0</v>
      </c>
      <c r="T9" s="298">
        <v>0</v>
      </c>
      <c r="U9" s="298">
        <v>0</v>
      </c>
      <c r="V9" s="298">
        <v>0</v>
      </c>
      <c r="W9" s="298">
        <v>61197</v>
      </c>
      <c r="X9" s="298">
        <v>261819</v>
      </c>
      <c r="Y9" s="344">
        <v>261819</v>
      </c>
      <c r="Z9" s="122"/>
      <c r="AA9" s="122"/>
      <c r="AB9" s="122"/>
    </row>
    <row r="10" spans="1:28" s="16" customFormat="1" ht="27" customHeight="1">
      <c r="A10" s="322" t="s">
        <v>60</v>
      </c>
      <c r="B10" s="298">
        <v>222727</v>
      </c>
      <c r="C10" s="298">
        <v>187673</v>
      </c>
      <c r="D10" s="298">
        <v>109629</v>
      </c>
      <c r="E10" s="298">
        <v>47424</v>
      </c>
      <c r="F10" s="298">
        <v>89125</v>
      </c>
      <c r="G10" s="298">
        <v>656578</v>
      </c>
      <c r="H10" s="298">
        <v>12203</v>
      </c>
      <c r="I10" s="298">
        <v>12203</v>
      </c>
      <c r="J10" s="298">
        <v>0</v>
      </c>
      <c r="K10" s="298">
        <v>0</v>
      </c>
      <c r="L10" s="298">
        <v>88984</v>
      </c>
      <c r="M10" s="298">
        <v>20234</v>
      </c>
      <c r="N10" s="298">
        <v>1446</v>
      </c>
      <c r="O10" s="298">
        <v>9992</v>
      </c>
      <c r="P10" s="298">
        <v>102212</v>
      </c>
      <c r="Q10" s="298">
        <v>38179</v>
      </c>
      <c r="R10" s="298">
        <v>34828</v>
      </c>
      <c r="S10" s="298">
        <v>73007</v>
      </c>
      <c r="T10" s="298">
        <v>50189</v>
      </c>
      <c r="U10" s="298">
        <v>123196</v>
      </c>
      <c r="V10" s="298">
        <v>3338</v>
      </c>
      <c r="W10" s="298">
        <v>52487</v>
      </c>
      <c r="X10" s="298">
        <v>1070670</v>
      </c>
      <c r="Y10" s="344">
        <v>1070670</v>
      </c>
      <c r="Z10" s="122"/>
      <c r="AA10" s="122"/>
      <c r="AB10" s="122"/>
    </row>
    <row r="11" spans="1:28" s="16" customFormat="1" ht="27" customHeight="1">
      <c r="A11" s="322" t="s">
        <v>27</v>
      </c>
      <c r="B11" s="298">
        <v>509632</v>
      </c>
      <c r="C11" s="298">
        <v>402096</v>
      </c>
      <c r="D11" s="298">
        <v>145072</v>
      </c>
      <c r="E11" s="298">
        <v>15271</v>
      </c>
      <c r="F11" s="298">
        <v>172124</v>
      </c>
      <c r="G11" s="298">
        <v>1244195</v>
      </c>
      <c r="H11" s="298">
        <v>67266</v>
      </c>
      <c r="I11" s="298">
        <v>67266</v>
      </c>
      <c r="J11" s="298">
        <v>0</v>
      </c>
      <c r="K11" s="298">
        <v>0</v>
      </c>
      <c r="L11" s="298">
        <v>281094</v>
      </c>
      <c r="M11" s="298">
        <v>39482</v>
      </c>
      <c r="N11" s="298">
        <v>3977</v>
      </c>
      <c r="O11" s="298">
        <v>7582</v>
      </c>
      <c r="P11" s="298">
        <v>310296</v>
      </c>
      <c r="Q11" s="298">
        <v>29344</v>
      </c>
      <c r="R11" s="298">
        <v>165738</v>
      </c>
      <c r="S11" s="298">
        <v>195082</v>
      </c>
      <c r="T11" s="298">
        <v>298120</v>
      </c>
      <c r="U11" s="298">
        <v>493202</v>
      </c>
      <c r="V11" s="298">
        <v>98</v>
      </c>
      <c r="W11" s="298">
        <v>194239</v>
      </c>
      <c r="X11" s="298">
        <v>2641431</v>
      </c>
      <c r="Y11" s="344">
        <v>2641431</v>
      </c>
      <c r="Z11" s="122"/>
      <c r="AA11" s="122"/>
      <c r="AB11" s="122"/>
    </row>
    <row r="12" spans="1:28" s="16" customFormat="1" ht="27" customHeight="1">
      <c r="A12" s="322" t="s">
        <v>68</v>
      </c>
      <c r="B12" s="299">
        <v>260624</v>
      </c>
      <c r="C12" s="299">
        <v>211875</v>
      </c>
      <c r="D12" s="299">
        <v>135238</v>
      </c>
      <c r="E12" s="299">
        <v>0</v>
      </c>
      <c r="F12" s="299">
        <v>85490</v>
      </c>
      <c r="G12" s="299">
        <v>693227</v>
      </c>
      <c r="H12" s="299">
        <v>2621</v>
      </c>
      <c r="I12" s="299">
        <v>2621</v>
      </c>
      <c r="J12" s="299">
        <v>0</v>
      </c>
      <c r="K12" s="299">
        <v>0</v>
      </c>
      <c r="L12" s="299">
        <v>48531</v>
      </c>
      <c r="M12" s="299">
        <v>17580</v>
      </c>
      <c r="N12" s="299">
        <v>2676</v>
      </c>
      <c r="O12" s="299">
        <v>11370</v>
      </c>
      <c r="P12" s="299">
        <v>115939</v>
      </c>
      <c r="Q12" s="299">
        <v>330716</v>
      </c>
      <c r="R12" s="299">
        <v>66435</v>
      </c>
      <c r="S12" s="299">
        <v>397151</v>
      </c>
      <c r="T12" s="299">
        <v>95625</v>
      </c>
      <c r="U12" s="299">
        <v>492776</v>
      </c>
      <c r="V12" s="299">
        <v>15284</v>
      </c>
      <c r="W12" s="299">
        <v>144426</v>
      </c>
      <c r="X12" s="299">
        <v>1544430</v>
      </c>
      <c r="Y12" s="345">
        <v>1544430</v>
      </c>
      <c r="Z12" s="122"/>
      <c r="AA12" s="122"/>
      <c r="AB12" s="122"/>
    </row>
    <row r="13" spans="1:28" s="16" customFormat="1" ht="27" customHeight="1">
      <c r="A13" s="322" t="s">
        <v>69</v>
      </c>
      <c r="B13" s="298">
        <v>141845</v>
      </c>
      <c r="C13" s="298">
        <v>111026</v>
      </c>
      <c r="D13" s="298">
        <v>83626</v>
      </c>
      <c r="E13" s="298">
        <v>0</v>
      </c>
      <c r="F13" s="298">
        <v>45901</v>
      </c>
      <c r="G13" s="298">
        <v>382398</v>
      </c>
      <c r="H13" s="298">
        <v>577</v>
      </c>
      <c r="I13" s="298">
        <v>577</v>
      </c>
      <c r="J13" s="298">
        <v>0</v>
      </c>
      <c r="K13" s="298">
        <v>0</v>
      </c>
      <c r="L13" s="298">
        <v>27150</v>
      </c>
      <c r="M13" s="298">
        <v>9938</v>
      </c>
      <c r="N13" s="298">
        <v>1844</v>
      </c>
      <c r="O13" s="298">
        <v>5359</v>
      </c>
      <c r="P13" s="298">
        <v>62149</v>
      </c>
      <c r="Q13" s="298">
        <v>180393</v>
      </c>
      <c r="R13" s="298">
        <v>43437</v>
      </c>
      <c r="S13" s="298">
        <v>223830</v>
      </c>
      <c r="T13" s="298">
        <v>47245</v>
      </c>
      <c r="U13" s="298">
        <v>271075</v>
      </c>
      <c r="V13" s="298">
        <v>9260</v>
      </c>
      <c r="W13" s="298">
        <v>75306</v>
      </c>
      <c r="X13" s="298">
        <v>845056</v>
      </c>
      <c r="Y13" s="344">
        <v>845056</v>
      </c>
      <c r="Z13" s="122"/>
      <c r="AA13" s="122"/>
      <c r="AB13" s="122"/>
    </row>
    <row r="14" spans="1:28" s="16" customFormat="1" ht="27" customHeight="1">
      <c r="A14" s="322" t="s">
        <v>70</v>
      </c>
      <c r="B14" s="298">
        <v>118779</v>
      </c>
      <c r="C14" s="298">
        <v>100849</v>
      </c>
      <c r="D14" s="298">
        <v>51612</v>
      </c>
      <c r="E14" s="298">
        <v>0</v>
      </c>
      <c r="F14" s="298">
        <v>39589</v>
      </c>
      <c r="G14" s="298">
        <v>310829</v>
      </c>
      <c r="H14" s="298">
        <v>2044</v>
      </c>
      <c r="I14" s="298">
        <v>2044</v>
      </c>
      <c r="J14" s="298">
        <v>0</v>
      </c>
      <c r="K14" s="298">
        <v>0</v>
      </c>
      <c r="L14" s="298">
        <v>21381</v>
      </c>
      <c r="M14" s="298">
        <v>7642</v>
      </c>
      <c r="N14" s="298">
        <v>832</v>
      </c>
      <c r="O14" s="298">
        <v>6011</v>
      </c>
      <c r="P14" s="298">
        <v>53790</v>
      </c>
      <c r="Q14" s="298">
        <v>150323</v>
      </c>
      <c r="R14" s="298">
        <v>22998</v>
      </c>
      <c r="S14" s="298">
        <v>173321</v>
      </c>
      <c r="T14" s="298">
        <v>48380</v>
      </c>
      <c r="U14" s="298">
        <v>221701</v>
      </c>
      <c r="V14" s="298">
        <v>6024</v>
      </c>
      <c r="W14" s="298">
        <v>69120</v>
      </c>
      <c r="X14" s="298">
        <v>699374</v>
      </c>
      <c r="Y14" s="344">
        <v>699374</v>
      </c>
      <c r="Z14" s="122"/>
      <c r="AA14" s="122"/>
      <c r="AB14" s="122"/>
    </row>
    <row r="15" spans="1:28" s="16" customFormat="1" ht="27" customHeight="1">
      <c r="A15" s="322" t="s">
        <v>28</v>
      </c>
      <c r="B15" s="299">
        <v>1304544</v>
      </c>
      <c r="C15" s="299">
        <v>877449</v>
      </c>
      <c r="D15" s="299">
        <v>446423</v>
      </c>
      <c r="E15" s="299">
        <v>186172</v>
      </c>
      <c r="F15" s="299">
        <v>477431</v>
      </c>
      <c r="G15" s="299">
        <v>3292019</v>
      </c>
      <c r="H15" s="299">
        <v>58823</v>
      </c>
      <c r="I15" s="299">
        <v>58823</v>
      </c>
      <c r="J15" s="299">
        <v>0</v>
      </c>
      <c r="K15" s="299">
        <v>0</v>
      </c>
      <c r="L15" s="299">
        <v>311216</v>
      </c>
      <c r="M15" s="299">
        <v>88142</v>
      </c>
      <c r="N15" s="299">
        <v>5085</v>
      </c>
      <c r="O15" s="299">
        <v>36529</v>
      </c>
      <c r="P15" s="299">
        <v>496893</v>
      </c>
      <c r="Q15" s="299">
        <v>129561</v>
      </c>
      <c r="R15" s="299">
        <v>335205</v>
      </c>
      <c r="S15" s="299">
        <v>464766</v>
      </c>
      <c r="T15" s="299">
        <v>395823</v>
      </c>
      <c r="U15" s="299">
        <v>860589</v>
      </c>
      <c r="V15" s="299">
        <v>0</v>
      </c>
      <c r="W15" s="299">
        <v>352556</v>
      </c>
      <c r="X15" s="299">
        <v>5501852</v>
      </c>
      <c r="Y15" s="345">
        <v>5501852</v>
      </c>
      <c r="Z15" s="122"/>
      <c r="AA15" s="122"/>
      <c r="AB15" s="122"/>
    </row>
    <row r="16" spans="1:28" s="16" customFormat="1" ht="27" customHeight="1">
      <c r="A16" s="322" t="s">
        <v>61</v>
      </c>
      <c r="B16" s="298">
        <v>750457</v>
      </c>
      <c r="C16" s="298">
        <v>495241</v>
      </c>
      <c r="D16" s="298">
        <v>216880</v>
      </c>
      <c r="E16" s="298">
        <v>85271</v>
      </c>
      <c r="F16" s="298">
        <v>263081</v>
      </c>
      <c r="G16" s="298">
        <v>1810930</v>
      </c>
      <c r="H16" s="298">
        <v>15062</v>
      </c>
      <c r="I16" s="298">
        <v>15062</v>
      </c>
      <c r="J16" s="298">
        <v>0</v>
      </c>
      <c r="K16" s="298">
        <v>0</v>
      </c>
      <c r="L16" s="298">
        <v>148193</v>
      </c>
      <c r="M16" s="298">
        <v>50855</v>
      </c>
      <c r="N16" s="298">
        <v>2704</v>
      </c>
      <c r="O16" s="298">
        <v>14496</v>
      </c>
      <c r="P16" s="298">
        <v>289082</v>
      </c>
      <c r="Q16" s="298">
        <v>103321</v>
      </c>
      <c r="R16" s="298">
        <v>263414</v>
      </c>
      <c r="S16" s="298">
        <v>366735</v>
      </c>
      <c r="T16" s="298">
        <v>300243</v>
      </c>
      <c r="U16" s="298">
        <v>666978</v>
      </c>
      <c r="V16" s="298">
        <v>0</v>
      </c>
      <c r="W16" s="298">
        <v>230611</v>
      </c>
      <c r="X16" s="298">
        <v>3228911</v>
      </c>
      <c r="Y16" s="344">
        <v>3228911</v>
      </c>
      <c r="Z16" s="122"/>
      <c r="AA16" s="122"/>
      <c r="AB16" s="122"/>
    </row>
    <row r="17" spans="1:28" s="16" customFormat="1" ht="27" customHeight="1">
      <c r="A17" s="322" t="s">
        <v>62</v>
      </c>
      <c r="B17" s="298">
        <v>554087</v>
      </c>
      <c r="C17" s="298">
        <v>382208</v>
      </c>
      <c r="D17" s="298">
        <v>229543</v>
      </c>
      <c r="E17" s="298">
        <v>100901</v>
      </c>
      <c r="F17" s="298">
        <v>214350</v>
      </c>
      <c r="G17" s="298">
        <v>1481089</v>
      </c>
      <c r="H17" s="298">
        <v>43761</v>
      </c>
      <c r="I17" s="298">
        <v>43761</v>
      </c>
      <c r="J17" s="298">
        <v>0</v>
      </c>
      <c r="K17" s="298">
        <v>0</v>
      </c>
      <c r="L17" s="298">
        <v>163023</v>
      </c>
      <c r="M17" s="298">
        <v>37287</v>
      </c>
      <c r="N17" s="298">
        <v>2381</v>
      </c>
      <c r="O17" s="298">
        <v>22033</v>
      </c>
      <c r="P17" s="298">
        <v>207811</v>
      </c>
      <c r="Q17" s="298">
        <v>26240</v>
      </c>
      <c r="R17" s="298">
        <v>71791</v>
      </c>
      <c r="S17" s="298">
        <v>98031</v>
      </c>
      <c r="T17" s="298">
        <v>95580</v>
      </c>
      <c r="U17" s="298">
        <v>193611</v>
      </c>
      <c r="V17" s="298">
        <v>0</v>
      </c>
      <c r="W17" s="298">
        <v>121945</v>
      </c>
      <c r="X17" s="298">
        <v>2272941</v>
      </c>
      <c r="Y17" s="344">
        <v>2272941</v>
      </c>
      <c r="Z17" s="122"/>
      <c r="AA17" s="122"/>
      <c r="AB17" s="122"/>
    </row>
    <row r="18" spans="1:28" s="16" customFormat="1" ht="27" customHeight="1">
      <c r="A18" s="322" t="s">
        <v>29</v>
      </c>
      <c r="B18" s="299">
        <v>745586</v>
      </c>
      <c r="C18" s="299">
        <v>512737</v>
      </c>
      <c r="D18" s="299">
        <v>80010</v>
      </c>
      <c r="E18" s="299">
        <v>152302</v>
      </c>
      <c r="F18" s="299">
        <v>254582</v>
      </c>
      <c r="G18" s="299">
        <v>1745217</v>
      </c>
      <c r="H18" s="299">
        <v>59227</v>
      </c>
      <c r="I18" s="299">
        <v>59227</v>
      </c>
      <c r="J18" s="299">
        <v>0</v>
      </c>
      <c r="K18" s="299">
        <v>0</v>
      </c>
      <c r="L18" s="299">
        <v>258737</v>
      </c>
      <c r="M18" s="299">
        <v>54817</v>
      </c>
      <c r="N18" s="299">
        <v>3425</v>
      </c>
      <c r="O18" s="299">
        <v>29839</v>
      </c>
      <c r="P18" s="299">
        <v>359545</v>
      </c>
      <c r="Q18" s="299">
        <v>114863</v>
      </c>
      <c r="R18" s="299">
        <v>172601</v>
      </c>
      <c r="S18" s="299">
        <v>287464</v>
      </c>
      <c r="T18" s="299">
        <v>170350</v>
      </c>
      <c r="U18" s="299">
        <v>457814</v>
      </c>
      <c r="V18" s="299">
        <v>0</v>
      </c>
      <c r="W18" s="299">
        <v>903744</v>
      </c>
      <c r="X18" s="299">
        <v>3872365</v>
      </c>
      <c r="Y18" s="345">
        <v>3872365</v>
      </c>
      <c r="Z18" s="122"/>
      <c r="AA18" s="122"/>
      <c r="AB18" s="122"/>
    </row>
    <row r="19" spans="1:28" s="16" customFormat="1" ht="27" customHeight="1">
      <c r="A19" s="322" t="s">
        <v>75</v>
      </c>
      <c r="B19" s="298">
        <v>431597</v>
      </c>
      <c r="C19" s="298">
        <v>286723</v>
      </c>
      <c r="D19" s="298">
        <v>45182</v>
      </c>
      <c r="E19" s="298">
        <v>68802</v>
      </c>
      <c r="F19" s="298">
        <v>145529</v>
      </c>
      <c r="G19" s="298">
        <v>977833</v>
      </c>
      <c r="H19" s="298">
        <v>20477</v>
      </c>
      <c r="I19" s="298">
        <v>20477</v>
      </c>
      <c r="J19" s="298">
        <v>0</v>
      </c>
      <c r="K19" s="298">
        <v>0</v>
      </c>
      <c r="L19" s="298">
        <v>121779</v>
      </c>
      <c r="M19" s="298">
        <v>27285</v>
      </c>
      <c r="N19" s="298">
        <v>2171</v>
      </c>
      <c r="O19" s="298">
        <v>21735</v>
      </c>
      <c r="P19" s="298">
        <v>219362</v>
      </c>
      <c r="Q19" s="298">
        <v>88715</v>
      </c>
      <c r="R19" s="298">
        <v>132859</v>
      </c>
      <c r="S19" s="298">
        <v>221574</v>
      </c>
      <c r="T19" s="298">
        <v>101835</v>
      </c>
      <c r="U19" s="298">
        <v>323409</v>
      </c>
      <c r="V19" s="298">
        <v>0</v>
      </c>
      <c r="W19" s="298">
        <v>728484</v>
      </c>
      <c r="X19" s="298">
        <v>2442535</v>
      </c>
      <c r="Y19" s="344">
        <v>2442535</v>
      </c>
      <c r="Z19" s="122"/>
      <c r="AA19" s="122"/>
      <c r="AB19" s="122"/>
    </row>
    <row r="20" spans="1:28" s="16" customFormat="1" ht="27" customHeight="1">
      <c r="A20" s="322" t="s">
        <v>74</v>
      </c>
      <c r="B20" s="298">
        <v>313989</v>
      </c>
      <c r="C20" s="298">
        <v>226014</v>
      </c>
      <c r="D20" s="298">
        <v>34828</v>
      </c>
      <c r="E20" s="298">
        <v>83500</v>
      </c>
      <c r="F20" s="298">
        <v>109053</v>
      </c>
      <c r="G20" s="298">
        <v>767384</v>
      </c>
      <c r="H20" s="298">
        <v>38750</v>
      </c>
      <c r="I20" s="298">
        <v>38750</v>
      </c>
      <c r="J20" s="298">
        <v>0</v>
      </c>
      <c r="K20" s="298">
        <v>0</v>
      </c>
      <c r="L20" s="298">
        <v>136958</v>
      </c>
      <c r="M20" s="298">
        <v>27532</v>
      </c>
      <c r="N20" s="298">
        <v>1254</v>
      </c>
      <c r="O20" s="298">
        <v>8104</v>
      </c>
      <c r="P20" s="298">
        <v>140183</v>
      </c>
      <c r="Q20" s="298">
        <v>26148</v>
      </c>
      <c r="R20" s="298">
        <v>39742</v>
      </c>
      <c r="S20" s="298">
        <v>65890</v>
      </c>
      <c r="T20" s="298">
        <v>68515</v>
      </c>
      <c r="U20" s="298">
        <v>134405</v>
      </c>
      <c r="V20" s="298">
        <v>0</v>
      </c>
      <c r="W20" s="298">
        <v>175260</v>
      </c>
      <c r="X20" s="298">
        <v>1429830</v>
      </c>
      <c r="Y20" s="344">
        <v>1429830</v>
      </c>
      <c r="Z20" s="122"/>
      <c r="AA20" s="122"/>
      <c r="AB20" s="122"/>
    </row>
    <row r="21" spans="1:28" s="16" customFormat="1" ht="27" customHeight="1">
      <c r="A21" s="322" t="s">
        <v>45</v>
      </c>
      <c r="B21" s="298">
        <v>15482</v>
      </c>
      <c r="C21" s="298">
        <v>7879</v>
      </c>
      <c r="D21" s="298">
        <v>0</v>
      </c>
      <c r="E21" s="298">
        <v>0</v>
      </c>
      <c r="F21" s="298">
        <v>4168</v>
      </c>
      <c r="G21" s="298">
        <v>27529</v>
      </c>
      <c r="H21" s="298">
        <v>84294</v>
      </c>
      <c r="I21" s="298">
        <v>84294</v>
      </c>
      <c r="J21" s="298">
        <v>0</v>
      </c>
      <c r="K21" s="298">
        <v>0</v>
      </c>
      <c r="L21" s="298">
        <v>228319</v>
      </c>
      <c r="M21" s="298">
        <v>0</v>
      </c>
      <c r="N21" s="298">
        <v>0</v>
      </c>
      <c r="O21" s="298">
        <v>0</v>
      </c>
      <c r="P21" s="298">
        <v>0</v>
      </c>
      <c r="Q21" s="298">
        <v>0</v>
      </c>
      <c r="R21" s="298">
        <v>0</v>
      </c>
      <c r="S21" s="298">
        <v>0</v>
      </c>
      <c r="T21" s="298">
        <v>0</v>
      </c>
      <c r="U21" s="298">
        <v>0</v>
      </c>
      <c r="V21" s="298">
        <v>0</v>
      </c>
      <c r="W21" s="298">
        <v>2621886</v>
      </c>
      <c r="X21" s="298">
        <v>2962028</v>
      </c>
      <c r="Y21" s="344">
        <v>2962028</v>
      </c>
      <c r="Z21" s="122"/>
      <c r="AA21" s="122"/>
      <c r="AB21" s="122"/>
    </row>
    <row r="22" spans="1:28" s="120" customFormat="1" ht="27" customHeight="1">
      <c r="A22" s="322" t="s">
        <v>63</v>
      </c>
      <c r="B22" s="299">
        <v>754798</v>
      </c>
      <c r="C22" s="299">
        <v>518593</v>
      </c>
      <c r="D22" s="299">
        <v>278875</v>
      </c>
      <c r="E22" s="299">
        <v>184577</v>
      </c>
      <c r="F22" s="299">
        <v>266226</v>
      </c>
      <c r="G22" s="299">
        <v>2003069</v>
      </c>
      <c r="H22" s="299">
        <v>20998</v>
      </c>
      <c r="I22" s="299">
        <v>18422</v>
      </c>
      <c r="J22" s="299">
        <v>1124</v>
      </c>
      <c r="K22" s="299">
        <v>1452</v>
      </c>
      <c r="L22" s="299">
        <v>128764</v>
      </c>
      <c r="M22" s="299">
        <v>42171</v>
      </c>
      <c r="N22" s="299">
        <v>2512</v>
      </c>
      <c r="O22" s="299">
        <v>13995</v>
      </c>
      <c r="P22" s="299">
        <v>322363</v>
      </c>
      <c r="Q22" s="299">
        <v>356756</v>
      </c>
      <c r="R22" s="299">
        <v>324908</v>
      </c>
      <c r="S22" s="299">
        <v>681664</v>
      </c>
      <c r="T22" s="299">
        <v>286330</v>
      </c>
      <c r="U22" s="299">
        <v>967994</v>
      </c>
      <c r="V22" s="299">
        <v>1706</v>
      </c>
      <c r="W22" s="299">
        <v>232672</v>
      </c>
      <c r="X22" s="299">
        <v>3736244</v>
      </c>
      <c r="Y22" s="345">
        <v>3736244</v>
      </c>
      <c r="Z22" s="122"/>
      <c r="AA22" s="122"/>
      <c r="AB22" s="122"/>
    </row>
    <row r="23" spans="1:28" s="120" customFormat="1" ht="27" customHeight="1">
      <c r="A23" s="322" t="s">
        <v>65</v>
      </c>
      <c r="B23" s="299">
        <v>807689</v>
      </c>
      <c r="C23" s="299">
        <v>624923</v>
      </c>
      <c r="D23" s="299">
        <v>126643</v>
      </c>
      <c r="E23" s="299">
        <v>30915</v>
      </c>
      <c r="F23" s="299">
        <v>251581</v>
      </c>
      <c r="G23" s="299">
        <v>1841751</v>
      </c>
      <c r="H23" s="299">
        <v>163409</v>
      </c>
      <c r="I23" s="299">
        <v>163409</v>
      </c>
      <c r="J23" s="299">
        <v>0</v>
      </c>
      <c r="K23" s="299">
        <v>0</v>
      </c>
      <c r="L23" s="299">
        <v>321584</v>
      </c>
      <c r="M23" s="299">
        <v>77631</v>
      </c>
      <c r="N23" s="299">
        <v>3958</v>
      </c>
      <c r="O23" s="299">
        <v>12458</v>
      </c>
      <c r="P23" s="299">
        <v>205135</v>
      </c>
      <c r="Q23" s="299">
        <v>446189</v>
      </c>
      <c r="R23" s="299">
        <v>114412</v>
      </c>
      <c r="S23" s="299">
        <v>560601</v>
      </c>
      <c r="T23" s="299">
        <v>213418</v>
      </c>
      <c r="U23" s="299">
        <v>774019</v>
      </c>
      <c r="V23" s="299">
        <v>42681</v>
      </c>
      <c r="W23" s="299">
        <v>1810697</v>
      </c>
      <c r="X23" s="299">
        <v>5253323</v>
      </c>
      <c r="Y23" s="345">
        <v>5253323</v>
      </c>
      <c r="Z23" s="122"/>
      <c r="AA23" s="122"/>
      <c r="AB23" s="122"/>
    </row>
    <row r="24" spans="1:28" s="120" customFormat="1" ht="27" customHeight="1">
      <c r="A24" s="322" t="s">
        <v>248</v>
      </c>
      <c r="B24" s="298">
        <v>357726</v>
      </c>
      <c r="C24" s="298">
        <v>283825</v>
      </c>
      <c r="D24" s="298">
        <v>68464</v>
      </c>
      <c r="E24" s="298">
        <v>13859</v>
      </c>
      <c r="F24" s="298">
        <v>99036</v>
      </c>
      <c r="G24" s="298">
        <v>822910</v>
      </c>
      <c r="H24" s="298">
        <v>72675</v>
      </c>
      <c r="I24" s="298">
        <v>72675</v>
      </c>
      <c r="J24" s="298">
        <v>0</v>
      </c>
      <c r="K24" s="298">
        <v>0</v>
      </c>
      <c r="L24" s="298">
        <v>94036</v>
      </c>
      <c r="M24" s="298">
        <v>30884</v>
      </c>
      <c r="N24" s="298">
        <v>1590</v>
      </c>
      <c r="O24" s="298">
        <v>7978</v>
      </c>
      <c r="P24" s="298">
        <v>63317</v>
      </c>
      <c r="Q24" s="298">
        <v>174553</v>
      </c>
      <c r="R24" s="298">
        <v>48551</v>
      </c>
      <c r="S24" s="298">
        <v>223104</v>
      </c>
      <c r="T24" s="298">
        <v>105067</v>
      </c>
      <c r="U24" s="298">
        <v>328171</v>
      </c>
      <c r="V24" s="298">
        <v>24283</v>
      </c>
      <c r="W24" s="298">
        <v>1392344</v>
      </c>
      <c r="X24" s="298">
        <v>2838188</v>
      </c>
      <c r="Y24" s="344">
        <v>2838188</v>
      </c>
      <c r="Z24" s="122"/>
      <c r="AA24" s="122"/>
      <c r="AB24" s="122"/>
    </row>
    <row r="25" spans="1:28" s="120" customFormat="1" ht="27" customHeight="1">
      <c r="A25" s="322" t="s">
        <v>249</v>
      </c>
      <c r="B25" s="298">
        <v>146760</v>
      </c>
      <c r="C25" s="298">
        <v>118538</v>
      </c>
      <c r="D25" s="298">
        <v>14252</v>
      </c>
      <c r="E25" s="298">
        <v>5546</v>
      </c>
      <c r="F25" s="298">
        <v>49182</v>
      </c>
      <c r="G25" s="298">
        <v>334278</v>
      </c>
      <c r="H25" s="298">
        <v>23742</v>
      </c>
      <c r="I25" s="298">
        <v>23742</v>
      </c>
      <c r="J25" s="298">
        <v>0</v>
      </c>
      <c r="K25" s="298">
        <v>0</v>
      </c>
      <c r="L25" s="298">
        <v>52154</v>
      </c>
      <c r="M25" s="298">
        <v>13388</v>
      </c>
      <c r="N25" s="298">
        <v>946</v>
      </c>
      <c r="O25" s="298">
        <v>1986</v>
      </c>
      <c r="P25" s="298">
        <v>40349</v>
      </c>
      <c r="Q25" s="298">
        <v>85049</v>
      </c>
      <c r="R25" s="298">
        <v>15712</v>
      </c>
      <c r="S25" s="298">
        <v>100761</v>
      </c>
      <c r="T25" s="298">
        <v>38114</v>
      </c>
      <c r="U25" s="298">
        <v>138875</v>
      </c>
      <c r="V25" s="298">
        <v>0</v>
      </c>
      <c r="W25" s="298">
        <v>70933</v>
      </c>
      <c r="X25" s="298">
        <v>676651</v>
      </c>
      <c r="Y25" s="344">
        <v>676651</v>
      </c>
      <c r="Z25" s="122"/>
      <c r="AA25" s="122"/>
      <c r="AB25" s="122"/>
    </row>
    <row r="26" spans="1:28" s="120" customFormat="1" ht="27" customHeight="1">
      <c r="A26" s="331" t="s">
        <v>250</v>
      </c>
      <c r="B26" s="304">
        <v>303203</v>
      </c>
      <c r="C26" s="304">
        <v>222560</v>
      </c>
      <c r="D26" s="304">
        <v>43927</v>
      </c>
      <c r="E26" s="304">
        <v>11510</v>
      </c>
      <c r="F26" s="304">
        <v>103363</v>
      </c>
      <c r="G26" s="304">
        <v>684563</v>
      </c>
      <c r="H26" s="304">
        <v>66992</v>
      </c>
      <c r="I26" s="304">
        <v>66992</v>
      </c>
      <c r="J26" s="304">
        <v>0</v>
      </c>
      <c r="K26" s="304">
        <v>0</v>
      </c>
      <c r="L26" s="304">
        <v>175394</v>
      </c>
      <c r="M26" s="304">
        <v>33359</v>
      </c>
      <c r="N26" s="304">
        <v>1422</v>
      </c>
      <c r="O26" s="304">
        <v>2494</v>
      </c>
      <c r="P26" s="304">
        <v>101469</v>
      </c>
      <c r="Q26" s="304">
        <v>186587</v>
      </c>
      <c r="R26" s="304">
        <v>50149</v>
      </c>
      <c r="S26" s="304">
        <v>236736</v>
      </c>
      <c r="T26" s="304">
        <v>70237</v>
      </c>
      <c r="U26" s="304">
        <v>306973</v>
      </c>
      <c r="V26" s="304">
        <v>18398</v>
      </c>
      <c r="W26" s="304">
        <v>347420</v>
      </c>
      <c r="X26" s="304">
        <v>1738484</v>
      </c>
      <c r="Y26" s="346">
        <v>1738484</v>
      </c>
      <c r="Z26" s="122"/>
      <c r="AA26" s="122"/>
      <c r="AB26" s="122"/>
    </row>
    <row r="27" spans="1:28" s="16" customFormat="1" ht="27" customHeight="1" thickBot="1">
      <c r="A27" s="347" t="s">
        <v>12</v>
      </c>
      <c r="B27" s="309">
        <f aca="true" t="shared" si="0" ref="B27:Y27">B7+B11+B12+B15+B18+B21+B22+B23</f>
        <v>4621082</v>
      </c>
      <c r="C27" s="309">
        <f t="shared" si="0"/>
        <v>3343225</v>
      </c>
      <c r="D27" s="309">
        <f t="shared" si="0"/>
        <v>1321890</v>
      </c>
      <c r="E27" s="309">
        <f t="shared" si="0"/>
        <v>616661</v>
      </c>
      <c r="F27" s="309">
        <f t="shared" si="0"/>
        <v>1600727</v>
      </c>
      <c r="G27" s="309">
        <f t="shared" si="0"/>
        <v>11503585</v>
      </c>
      <c r="H27" s="309">
        <f t="shared" si="0"/>
        <v>494797</v>
      </c>
      <c r="I27" s="309">
        <f t="shared" si="0"/>
        <v>492221</v>
      </c>
      <c r="J27" s="309">
        <f t="shared" si="0"/>
        <v>1124</v>
      </c>
      <c r="K27" s="309">
        <f t="shared" si="0"/>
        <v>1452</v>
      </c>
      <c r="L27" s="309">
        <f t="shared" si="0"/>
        <v>1848365</v>
      </c>
      <c r="M27" s="309">
        <f t="shared" si="0"/>
        <v>340057</v>
      </c>
      <c r="N27" s="309">
        <f t="shared" si="0"/>
        <v>23095</v>
      </c>
      <c r="O27" s="309">
        <f t="shared" si="0"/>
        <v>127701</v>
      </c>
      <c r="P27" s="309">
        <f t="shared" si="0"/>
        <v>1919543</v>
      </c>
      <c r="Q27" s="309">
        <f t="shared" si="0"/>
        <v>1445608</v>
      </c>
      <c r="R27" s="309">
        <f t="shared" si="0"/>
        <v>1214127</v>
      </c>
      <c r="S27" s="309">
        <f t="shared" si="0"/>
        <v>2659735</v>
      </c>
      <c r="T27" s="309">
        <f t="shared" si="0"/>
        <v>1509855</v>
      </c>
      <c r="U27" s="309">
        <f t="shared" si="0"/>
        <v>4169590</v>
      </c>
      <c r="V27" s="309">
        <f t="shared" si="0"/>
        <v>63107</v>
      </c>
      <c r="W27" s="309">
        <f t="shared" si="0"/>
        <v>6373904</v>
      </c>
      <c r="X27" s="309">
        <f t="shared" si="0"/>
        <v>26863744</v>
      </c>
      <c r="Y27" s="348">
        <f t="shared" si="0"/>
        <v>26863744</v>
      </c>
      <c r="Z27" s="122"/>
      <c r="AA27" s="122"/>
      <c r="AB27" s="122"/>
    </row>
    <row r="28" spans="25:28" ht="14.25">
      <c r="Y28" s="125"/>
      <c r="Z28" s="125"/>
      <c r="AA28" s="125"/>
      <c r="AB28" s="125"/>
    </row>
    <row r="29" spans="26:28" s="229" customFormat="1" ht="18" customHeight="1">
      <c r="Z29" s="230"/>
      <c r="AA29" s="230"/>
      <c r="AB29" s="230"/>
    </row>
    <row r="30" spans="25:28" ht="14.25">
      <c r="Y30" s="125"/>
      <c r="Z30" s="125"/>
      <c r="AA30" s="125"/>
      <c r="AB30" s="125"/>
    </row>
    <row r="31" spans="25:28" ht="14.25">
      <c r="Y31" s="125"/>
      <c r="Z31" s="125"/>
      <c r="AA31" s="125"/>
      <c r="AB31" s="125"/>
    </row>
    <row r="32" spans="25:28" ht="14.25">
      <c r="Y32" s="125"/>
      <c r="Z32" s="125"/>
      <c r="AA32" s="125"/>
      <c r="AB32" s="125"/>
    </row>
    <row r="33" spans="25:28" ht="14.25">
      <c r="Y33" s="125"/>
      <c r="Z33" s="125"/>
      <c r="AA33" s="125"/>
      <c r="AB33" s="125"/>
    </row>
    <row r="34" spans="25:28" ht="14.25">
      <c r="Y34" s="125"/>
      <c r="Z34" s="125"/>
      <c r="AA34" s="125"/>
      <c r="AB34" s="125"/>
    </row>
    <row r="35" spans="25:28" ht="14.25">
      <c r="Y35" s="125"/>
      <c r="Z35" s="125"/>
      <c r="AA35" s="125"/>
      <c r="AB35" s="125"/>
    </row>
    <row r="36" spans="25:28" ht="14.25">
      <c r="Y36" s="125"/>
      <c r="Z36" s="125"/>
      <c r="AA36" s="125"/>
      <c r="AB36" s="125"/>
    </row>
    <row r="37" spans="25:28" ht="14.25">
      <c r="Y37" s="125"/>
      <c r="Z37" s="125"/>
      <c r="AA37" s="125"/>
      <c r="AB37" s="125"/>
    </row>
    <row r="38" spans="25:28" ht="14.25">
      <c r="Y38" s="125"/>
      <c r="Z38" s="125"/>
      <c r="AA38" s="125"/>
      <c r="AB38" s="125"/>
    </row>
    <row r="39" spans="25:28" ht="14.25">
      <c r="Y39" s="125"/>
      <c r="Z39" s="125"/>
      <c r="AA39" s="125"/>
      <c r="AB39" s="125"/>
    </row>
    <row r="40" spans="25:28" ht="14.25">
      <c r="Y40" s="125"/>
      <c r="Z40" s="125"/>
      <c r="AA40" s="125"/>
      <c r="AB40" s="125"/>
    </row>
    <row r="41" spans="25:28" ht="14.25">
      <c r="Y41" s="125"/>
      <c r="Z41" s="125"/>
      <c r="AA41" s="125"/>
      <c r="AB41" s="125"/>
    </row>
    <row r="42" spans="25:28" ht="14.25">
      <c r="Y42" s="125"/>
      <c r="Z42" s="125"/>
      <c r="AA42" s="125"/>
      <c r="AB42" s="125"/>
    </row>
    <row r="43" spans="25:28" ht="14.25">
      <c r="Y43" s="125"/>
      <c r="Z43" s="125"/>
      <c r="AA43" s="125"/>
      <c r="AB43" s="125"/>
    </row>
    <row r="44" spans="25:28" ht="14.25">
      <c r="Y44" s="125"/>
      <c r="Z44" s="125"/>
      <c r="AA44" s="125"/>
      <c r="AB44" s="125"/>
    </row>
    <row r="45" spans="25:28" ht="14.25">
      <c r="Y45" s="125"/>
      <c r="Z45" s="125"/>
      <c r="AA45" s="125"/>
      <c r="AB45" s="125"/>
    </row>
  </sheetData>
  <sheetProtection/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72" r:id="rId1"/>
  <colBreaks count="1" manualBreakCount="1">
    <brk id="13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0"/>
  <sheetViews>
    <sheetView showGridLines="0" view="pageBreakPreview" zoomScaleSheetLayoutView="100" zoomScalePageLayoutView="0" workbookViewId="0" topLeftCell="A19">
      <selection activeCell="C32" sqref="C32"/>
    </sheetView>
  </sheetViews>
  <sheetFormatPr defaultColWidth="9.00390625" defaultRowHeight="12.75"/>
  <cols>
    <col min="1" max="1" width="20.00390625" style="124" customWidth="1"/>
    <col min="2" max="2" width="8.125" style="124" customWidth="1"/>
    <col min="3" max="3" width="7.375" style="124" customWidth="1"/>
    <col min="4" max="4" width="9.125" style="124" customWidth="1"/>
    <col min="5" max="5" width="6.875" style="124" customWidth="1"/>
    <col min="6" max="6" width="8.875" style="124" customWidth="1"/>
    <col min="7" max="7" width="8.125" style="124" customWidth="1"/>
    <col min="8" max="8" width="8.75390625" style="124" customWidth="1"/>
    <col min="9" max="9" width="8.375" style="124" customWidth="1"/>
    <col min="10" max="12" width="8.875" style="124" customWidth="1"/>
    <col min="13" max="14" width="8.375" style="124" customWidth="1"/>
    <col min="15" max="15" width="9.125" style="124" customWidth="1"/>
    <col min="16" max="16" width="6.875" style="124" customWidth="1"/>
    <col min="17" max="17" width="9.125" style="124" customWidth="1"/>
    <col min="18" max="18" width="8.25390625" style="124" customWidth="1"/>
    <col min="19" max="19" width="7.625" style="124" customWidth="1"/>
    <col min="20" max="22" width="8.125" style="124" customWidth="1"/>
    <col min="23" max="26" width="8.75390625" style="124" customWidth="1"/>
    <col min="27" max="16384" width="9.125" style="124" customWidth="1"/>
  </cols>
  <sheetData>
    <row r="1" ht="31.5" customHeight="1">
      <c r="B1" s="3" t="s">
        <v>106</v>
      </c>
    </row>
    <row r="2" spans="1:36" s="131" customFormat="1" ht="31.5" customHeight="1" thickBot="1">
      <c r="A2" s="126"/>
      <c r="B2" s="127" t="s">
        <v>294</v>
      </c>
      <c r="C2" s="128"/>
      <c r="D2" s="128"/>
      <c r="E2" s="128"/>
      <c r="F2" s="129"/>
      <c r="G2" s="130"/>
      <c r="H2" s="128"/>
      <c r="I2" s="128"/>
      <c r="J2" s="128"/>
      <c r="K2" s="130"/>
      <c r="L2" s="130"/>
      <c r="M2" s="130"/>
      <c r="N2" s="130"/>
      <c r="O2" s="130"/>
      <c r="P2" s="128"/>
      <c r="Q2" s="128"/>
      <c r="R2" s="128"/>
      <c r="S2" s="128"/>
      <c r="T2" s="128"/>
      <c r="U2" s="130"/>
      <c r="V2" s="130"/>
      <c r="W2" s="130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36" s="16" customFormat="1" ht="15" thickBot="1">
      <c r="A3" s="111"/>
      <c r="B3" s="132"/>
      <c r="C3" s="133"/>
      <c r="D3" s="132" t="s">
        <v>277</v>
      </c>
      <c r="E3" s="132"/>
      <c r="F3" s="132"/>
      <c r="G3" s="132"/>
      <c r="H3" s="132"/>
      <c r="I3" s="132"/>
      <c r="J3" s="132"/>
      <c r="K3" s="132"/>
      <c r="L3" s="112"/>
      <c r="M3" s="134"/>
      <c r="N3" s="132" t="s">
        <v>278</v>
      </c>
      <c r="O3" s="134"/>
      <c r="P3" s="133"/>
      <c r="Q3" s="134"/>
      <c r="R3" s="132"/>
      <c r="S3" s="132"/>
      <c r="T3" s="132"/>
      <c r="U3" s="132"/>
      <c r="V3" s="132"/>
      <c r="W3" s="132"/>
      <c r="X3" s="132"/>
      <c r="Y3" s="132"/>
      <c r="Z3" s="132"/>
      <c r="AA3" s="11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36" s="16" customFormat="1" ht="14.25">
      <c r="A4" s="135"/>
      <c r="B4" s="136" t="s">
        <v>279</v>
      </c>
      <c r="C4" s="136" t="s">
        <v>214</v>
      </c>
      <c r="D4" s="137" t="s">
        <v>215</v>
      </c>
      <c r="E4" s="137" t="s">
        <v>216</v>
      </c>
      <c r="F4" s="137" t="s">
        <v>217</v>
      </c>
      <c r="G4" s="137" t="s">
        <v>218</v>
      </c>
      <c r="H4" s="137" t="s">
        <v>219</v>
      </c>
      <c r="I4" s="138" t="s">
        <v>280</v>
      </c>
      <c r="J4" s="137" t="s">
        <v>221</v>
      </c>
      <c r="K4" s="137" t="s">
        <v>222</v>
      </c>
      <c r="L4" s="139" t="s">
        <v>223</v>
      </c>
      <c r="M4" s="140" t="s">
        <v>279</v>
      </c>
      <c r="N4" s="141"/>
      <c r="O4" s="142"/>
      <c r="P4" s="143" t="s">
        <v>214</v>
      </c>
      <c r="Q4" s="142"/>
      <c r="R4" s="144" t="s">
        <v>215</v>
      </c>
      <c r="S4" s="144" t="s">
        <v>216</v>
      </c>
      <c r="T4" s="144" t="s">
        <v>217</v>
      </c>
      <c r="U4" s="144" t="s">
        <v>218</v>
      </c>
      <c r="V4" s="144" t="s">
        <v>219</v>
      </c>
      <c r="W4" s="132" t="s">
        <v>280</v>
      </c>
      <c r="X4" s="141"/>
      <c r="Y4" s="145" t="s">
        <v>221</v>
      </c>
      <c r="Z4" s="144" t="s">
        <v>222</v>
      </c>
      <c r="AA4" s="146" t="s">
        <v>295</v>
      </c>
      <c r="AB4" s="131"/>
      <c r="AC4" s="131"/>
      <c r="AD4" s="131"/>
      <c r="AE4" s="131"/>
      <c r="AF4" s="131"/>
      <c r="AG4" s="131"/>
      <c r="AH4" s="131"/>
      <c r="AI4" s="131"/>
      <c r="AJ4" s="131"/>
    </row>
    <row r="5" spans="1:27" s="16" customFormat="1" ht="14.25">
      <c r="A5" s="17" t="s">
        <v>122</v>
      </c>
      <c r="B5" s="147"/>
      <c r="C5" s="147"/>
      <c r="D5" s="27"/>
      <c r="E5" s="27"/>
      <c r="F5" s="27"/>
      <c r="G5" s="27"/>
      <c r="H5" s="27"/>
      <c r="I5" s="28"/>
      <c r="J5" s="27"/>
      <c r="K5" s="27"/>
      <c r="L5" s="118"/>
      <c r="M5" s="148"/>
      <c r="N5" s="149"/>
      <c r="O5" s="150"/>
      <c r="P5" s="150"/>
      <c r="Q5" s="150" t="s">
        <v>296</v>
      </c>
      <c r="R5" s="31"/>
      <c r="S5" s="31"/>
      <c r="T5" s="31"/>
      <c r="U5" s="31"/>
      <c r="V5" s="31"/>
      <c r="W5" s="115"/>
      <c r="X5" s="149"/>
      <c r="Y5" s="150"/>
      <c r="Z5" s="31"/>
      <c r="AA5" s="119"/>
    </row>
    <row r="6" spans="1:27" s="16" customFormat="1" ht="21.75" customHeight="1">
      <c r="A6" s="17"/>
      <c r="B6" s="151" t="s">
        <v>126</v>
      </c>
      <c r="C6" s="117" t="s">
        <v>297</v>
      </c>
      <c r="D6" s="116" t="s">
        <v>281</v>
      </c>
      <c r="E6" s="116" t="s">
        <v>282</v>
      </c>
      <c r="F6" s="116" t="s">
        <v>283</v>
      </c>
      <c r="G6" s="27"/>
      <c r="H6" s="116"/>
      <c r="I6" s="152" t="s">
        <v>284</v>
      </c>
      <c r="J6" s="152" t="s">
        <v>285</v>
      </c>
      <c r="K6" s="116"/>
      <c r="L6" s="117" t="s">
        <v>286</v>
      </c>
      <c r="M6" s="151" t="s">
        <v>126</v>
      </c>
      <c r="N6" s="153" t="s">
        <v>287</v>
      </c>
      <c r="O6" s="117" t="s">
        <v>287</v>
      </c>
      <c r="P6" s="117" t="s">
        <v>288</v>
      </c>
      <c r="Q6" s="610" t="s">
        <v>298</v>
      </c>
      <c r="R6" s="116" t="s">
        <v>281</v>
      </c>
      <c r="S6" s="116" t="s">
        <v>282</v>
      </c>
      <c r="T6" s="116" t="s">
        <v>283</v>
      </c>
      <c r="U6" s="116"/>
      <c r="V6" s="116"/>
      <c r="W6" s="154" t="s">
        <v>284</v>
      </c>
      <c r="X6" s="155" t="s">
        <v>287</v>
      </c>
      <c r="Y6" s="117" t="s">
        <v>285</v>
      </c>
      <c r="Z6" s="116"/>
      <c r="AA6" s="156" t="s">
        <v>286</v>
      </c>
    </row>
    <row r="7" spans="1:27" s="16" customFormat="1" ht="14.25">
      <c r="A7" s="121"/>
      <c r="B7" s="157" t="s">
        <v>289</v>
      </c>
      <c r="C7" s="61" t="s">
        <v>299</v>
      </c>
      <c r="D7" s="41" t="s">
        <v>290</v>
      </c>
      <c r="E7" s="41" t="s">
        <v>291</v>
      </c>
      <c r="F7" s="41" t="s">
        <v>292</v>
      </c>
      <c r="G7" s="42" t="s">
        <v>235</v>
      </c>
      <c r="H7" s="41" t="s">
        <v>236</v>
      </c>
      <c r="I7" s="41" t="s">
        <v>138</v>
      </c>
      <c r="J7" s="41" t="s">
        <v>138</v>
      </c>
      <c r="K7" s="41" t="s">
        <v>145</v>
      </c>
      <c r="L7" s="61" t="s">
        <v>293</v>
      </c>
      <c r="M7" s="158" t="s">
        <v>289</v>
      </c>
      <c r="N7" s="159" t="s">
        <v>225</v>
      </c>
      <c r="O7" s="61" t="s">
        <v>226</v>
      </c>
      <c r="P7" s="61" t="s">
        <v>241</v>
      </c>
      <c r="Q7" s="611"/>
      <c r="R7" s="41" t="s">
        <v>290</v>
      </c>
      <c r="S7" s="41" t="s">
        <v>291</v>
      </c>
      <c r="T7" s="41" t="s">
        <v>292</v>
      </c>
      <c r="U7" s="42" t="s">
        <v>235</v>
      </c>
      <c r="V7" s="41" t="s">
        <v>236</v>
      </c>
      <c r="W7" s="158" t="s">
        <v>138</v>
      </c>
      <c r="X7" s="159" t="s">
        <v>237</v>
      </c>
      <c r="Y7" s="61" t="s">
        <v>138</v>
      </c>
      <c r="Z7" s="41" t="s">
        <v>145</v>
      </c>
      <c r="AA7" s="160" t="s">
        <v>293</v>
      </c>
    </row>
    <row r="8" spans="1:27" s="16" customFormat="1" ht="30" customHeight="1">
      <c r="A8" s="17" t="s">
        <v>25</v>
      </c>
      <c r="B8" s="102">
        <v>48.56091137225782</v>
      </c>
      <c r="C8" s="102">
        <v>2.8222630320449147</v>
      </c>
      <c r="D8" s="102">
        <v>19.978240787650943</v>
      </c>
      <c r="E8" s="102">
        <v>1.4965190437484421</v>
      </c>
      <c r="F8" s="102">
        <v>0.10813041622814187</v>
      </c>
      <c r="G8" s="102">
        <v>1.1780446441052281</v>
      </c>
      <c r="H8" s="102">
        <v>8.08922016669243</v>
      </c>
      <c r="I8" s="102">
        <v>9.111651681013793</v>
      </c>
      <c r="J8" s="102">
        <v>0.24688052624455373</v>
      </c>
      <c r="K8" s="102">
        <v>8.408138330013735</v>
      </c>
      <c r="L8" s="102">
        <v>100</v>
      </c>
      <c r="M8" s="102">
        <v>73.85662380904172</v>
      </c>
      <c r="N8" s="102">
        <v>25.05393761459634</v>
      </c>
      <c r="O8" s="102">
        <v>21.11081114523223</v>
      </c>
      <c r="P8" s="102">
        <v>4.292399239586497</v>
      </c>
      <c r="Q8" s="102">
        <v>4.292399239586497</v>
      </c>
      <c r="R8" s="102">
        <v>30.38504370127898</v>
      </c>
      <c r="S8" s="102">
        <v>2.2760660974814115</v>
      </c>
      <c r="T8" s="102">
        <v>0.16445629309666027</v>
      </c>
      <c r="U8" s="102">
        <v>1.791696194557869</v>
      </c>
      <c r="V8" s="102">
        <v>12.302950539376146</v>
      </c>
      <c r="W8" s="102">
        <v>13.857973655496686</v>
      </c>
      <c r="X8" s="102">
        <v>8.21235334480703</v>
      </c>
      <c r="Y8" s="102">
        <v>0.3754822888896388</v>
      </c>
      <c r="Z8" s="102">
        <v>12.787995365527172</v>
      </c>
      <c r="AA8" s="103">
        <v>152.09068718433278</v>
      </c>
    </row>
    <row r="9" spans="1:27" s="16" customFormat="1" ht="30" customHeight="1">
      <c r="A9" s="17" t="s">
        <v>58</v>
      </c>
      <c r="B9" s="102">
        <v>0</v>
      </c>
      <c r="C9" s="102">
        <v>100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100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3">
        <v>0</v>
      </c>
    </row>
    <row r="10" spans="1:27" s="16" customFormat="1" ht="30" customHeight="1">
      <c r="A10" s="17" t="s">
        <v>59</v>
      </c>
      <c r="B10" s="102">
        <v>0</v>
      </c>
      <c r="C10" s="102">
        <v>2.434506281056761</v>
      </c>
      <c r="D10" s="102">
        <v>69.18367268991173</v>
      </c>
      <c r="E10" s="102">
        <v>0</v>
      </c>
      <c r="F10" s="102">
        <v>0.006111092013948567</v>
      </c>
      <c r="G10" s="102">
        <v>2.2672151371749183</v>
      </c>
      <c r="H10" s="102">
        <v>2.734713676241984</v>
      </c>
      <c r="I10" s="102">
        <v>0</v>
      </c>
      <c r="J10" s="102">
        <v>0</v>
      </c>
      <c r="K10" s="102">
        <v>23.373781123600658</v>
      </c>
      <c r="L10" s="102">
        <v>100</v>
      </c>
      <c r="M10" s="102">
        <v>0</v>
      </c>
      <c r="N10" s="102">
        <v>0</v>
      </c>
      <c r="O10" s="102">
        <v>0</v>
      </c>
      <c r="P10" s="102">
        <v>11.903783662645202</v>
      </c>
      <c r="Q10" s="102">
        <v>11.903783662645202</v>
      </c>
      <c r="R10" s="102">
        <v>338.28110409741157</v>
      </c>
      <c r="S10" s="102">
        <v>0</v>
      </c>
      <c r="T10" s="102">
        <v>0.029880850110185635</v>
      </c>
      <c r="U10" s="102">
        <v>11.08579539087887</v>
      </c>
      <c r="V10" s="102">
        <v>13.371680424308071</v>
      </c>
      <c r="W10" s="102">
        <v>0</v>
      </c>
      <c r="X10" s="102">
        <v>0</v>
      </c>
      <c r="Y10" s="102">
        <v>0</v>
      </c>
      <c r="Z10" s="102">
        <v>114.2886490120644</v>
      </c>
      <c r="AA10" s="103">
        <v>488.96089343741835</v>
      </c>
    </row>
    <row r="11" spans="1:27" s="16" customFormat="1" ht="30" customHeight="1">
      <c r="A11" s="161" t="s">
        <v>60</v>
      </c>
      <c r="B11" s="102">
        <v>61.324030747102285</v>
      </c>
      <c r="C11" s="102">
        <v>1.1397536122241214</v>
      </c>
      <c r="D11" s="102">
        <v>8.311057562087292</v>
      </c>
      <c r="E11" s="102">
        <v>1.8898446766977686</v>
      </c>
      <c r="F11" s="102">
        <v>0.13505561937851998</v>
      </c>
      <c r="G11" s="102">
        <v>0.9332474058299943</v>
      </c>
      <c r="H11" s="102">
        <v>9.546545620966311</v>
      </c>
      <c r="I11" s="102">
        <v>11.50643989277742</v>
      </c>
      <c r="J11" s="102">
        <v>0.31176739798443964</v>
      </c>
      <c r="K11" s="102">
        <v>4.902257464951853</v>
      </c>
      <c r="L11" s="102">
        <v>100</v>
      </c>
      <c r="M11" s="102">
        <v>78.5903064717683</v>
      </c>
      <c r="N11" s="102">
        <v>26.659716270629747</v>
      </c>
      <c r="O11" s="102">
        <v>22.46386352646018</v>
      </c>
      <c r="P11" s="102">
        <v>1.4606604392394942</v>
      </c>
      <c r="Q11" s="102">
        <v>1.4606604392394942</v>
      </c>
      <c r="R11" s="102">
        <v>10.651102886608797</v>
      </c>
      <c r="S11" s="102">
        <v>2.4219456959413197</v>
      </c>
      <c r="T11" s="102">
        <v>0.17308161887571158</v>
      </c>
      <c r="U11" s="102">
        <v>1.196010743987628</v>
      </c>
      <c r="V11" s="102">
        <v>12.234452578509151</v>
      </c>
      <c r="W11" s="102">
        <v>14.746170898348662</v>
      </c>
      <c r="X11" s="102">
        <v>8.738706603913608</v>
      </c>
      <c r="Y11" s="102">
        <v>0.39954802476288054</v>
      </c>
      <c r="Z11" s="102">
        <v>6.282527614059111</v>
      </c>
      <c r="AA11" s="103">
        <v>128.15580697210106</v>
      </c>
    </row>
    <row r="12" spans="1:27" s="16" customFormat="1" ht="30" customHeight="1">
      <c r="A12" s="17" t="s">
        <v>27</v>
      </c>
      <c r="B12" s="102">
        <v>47.103066481766895</v>
      </c>
      <c r="C12" s="102">
        <v>2.5465741864920948</v>
      </c>
      <c r="D12" s="102">
        <v>10.641731697704767</v>
      </c>
      <c r="E12" s="102">
        <v>1.494720096796017</v>
      </c>
      <c r="F12" s="102">
        <v>0.15056232776854667</v>
      </c>
      <c r="G12" s="102">
        <v>0.2870413802215541</v>
      </c>
      <c r="H12" s="102">
        <v>11.747268809974594</v>
      </c>
      <c r="I12" s="102">
        <v>18.67177298971656</v>
      </c>
      <c r="J12" s="102">
        <v>0.003710110163771077</v>
      </c>
      <c r="K12" s="102">
        <v>7.353551919395207</v>
      </c>
      <c r="L12" s="102">
        <v>100</v>
      </c>
      <c r="M12" s="102">
        <v>55.86411701608446</v>
      </c>
      <c r="N12" s="102">
        <v>22.88237911512356</v>
      </c>
      <c r="O12" s="102">
        <v>18.054033327331727</v>
      </c>
      <c r="P12" s="102">
        <v>3.020230506635967</v>
      </c>
      <c r="Q12" s="102">
        <v>3.020230506635967</v>
      </c>
      <c r="R12" s="102">
        <v>12.62106672066617</v>
      </c>
      <c r="S12" s="102">
        <v>1.7727342321975628</v>
      </c>
      <c r="T12" s="102">
        <v>0.17856653769945055</v>
      </c>
      <c r="U12" s="102">
        <v>0.34043034670284994</v>
      </c>
      <c r="V12" s="102">
        <v>13.932230923306188</v>
      </c>
      <c r="W12" s="102">
        <v>22.1446752643813</v>
      </c>
      <c r="X12" s="102">
        <v>8.759144407212526</v>
      </c>
      <c r="Y12" s="102">
        <v>0.00440018121562639</v>
      </c>
      <c r="Z12" s="102">
        <v>8.721293868796474</v>
      </c>
      <c r="AA12" s="103">
        <v>118.59974559768605</v>
      </c>
    </row>
    <row r="13" spans="1:27" s="16" customFormat="1" ht="30" customHeight="1">
      <c r="A13" s="17" t="s">
        <v>149</v>
      </c>
      <c r="B13" s="102">
        <v>44.88562123242879</v>
      </c>
      <c r="C13" s="102">
        <v>0.16970662315546836</v>
      </c>
      <c r="D13" s="102">
        <v>3.1423243526738016</v>
      </c>
      <c r="E13" s="102">
        <v>1.1382840271168002</v>
      </c>
      <c r="F13" s="102">
        <v>0.17326780754064608</v>
      </c>
      <c r="G13" s="102">
        <v>0.7361939356267361</v>
      </c>
      <c r="H13" s="102">
        <v>7.506911935147595</v>
      </c>
      <c r="I13" s="102">
        <v>31.906658119824144</v>
      </c>
      <c r="J13" s="102">
        <v>0.9896207662373822</v>
      </c>
      <c r="K13" s="102">
        <v>9.351411200248636</v>
      </c>
      <c r="L13" s="102">
        <v>100</v>
      </c>
      <c r="M13" s="102">
        <v>48.711671443719204</v>
      </c>
      <c r="N13" s="102">
        <v>18.31352595664605</v>
      </c>
      <c r="O13" s="102">
        <v>14.88803146319749</v>
      </c>
      <c r="P13" s="102">
        <v>0.18417241517423302</v>
      </c>
      <c r="Q13" s="102">
        <v>0.18417241517423302</v>
      </c>
      <c r="R13" s="102">
        <v>3.4101760705153383</v>
      </c>
      <c r="S13" s="102">
        <v>1.2353113539729172</v>
      </c>
      <c r="T13" s="102">
        <v>0.18803715490509254</v>
      </c>
      <c r="U13" s="102">
        <v>0.7989471043613237</v>
      </c>
      <c r="V13" s="102">
        <v>8.146801084656772</v>
      </c>
      <c r="W13" s="102">
        <v>34.62638155661879</v>
      </c>
      <c r="X13" s="102">
        <v>27.907004524556207</v>
      </c>
      <c r="Y13" s="102">
        <v>1.0739760372083087</v>
      </c>
      <c r="Z13" s="102">
        <v>10.148525461256687</v>
      </c>
      <c r="AA13" s="103">
        <v>108.52399968238866</v>
      </c>
    </row>
    <row r="14" spans="1:27" s="16" customFormat="1" ht="30" customHeight="1">
      <c r="A14" s="17" t="s">
        <v>69</v>
      </c>
      <c r="B14" s="102">
        <v>45.2512022871857</v>
      </c>
      <c r="C14" s="102">
        <v>0.06827949863677674</v>
      </c>
      <c r="D14" s="102">
        <v>3.2128048318691307</v>
      </c>
      <c r="E14" s="102">
        <v>1.1760167373523174</v>
      </c>
      <c r="F14" s="102">
        <v>0.2182103907906695</v>
      </c>
      <c r="G14" s="102">
        <v>0.6341591563162677</v>
      </c>
      <c r="H14" s="102">
        <v>7.354423848833687</v>
      </c>
      <c r="I14" s="102">
        <v>32.077755793698884</v>
      </c>
      <c r="J14" s="102">
        <v>1.0957853680702816</v>
      </c>
      <c r="K14" s="102">
        <v>8.911362087246289</v>
      </c>
      <c r="L14" s="102">
        <v>100</v>
      </c>
      <c r="M14" s="102">
        <v>49.0129428683488</v>
      </c>
      <c r="N14" s="102">
        <v>18.18064132438176</v>
      </c>
      <c r="O14" s="102">
        <v>14.230490208895691</v>
      </c>
      <c r="P14" s="102">
        <v>0.0739555856333905</v>
      </c>
      <c r="Q14" s="102">
        <v>0.0739555856333905</v>
      </c>
      <c r="R14" s="102">
        <v>3.4798858751240074</v>
      </c>
      <c r="S14" s="102">
        <v>1.2737792201466807</v>
      </c>
      <c r="T14" s="102">
        <v>0.23635025980584418</v>
      </c>
      <c r="U14" s="102">
        <v>0.6868769209867238</v>
      </c>
      <c r="V14" s="102">
        <v>7.965798425527878</v>
      </c>
      <c r="W14" s="102">
        <v>34.744385399603686</v>
      </c>
      <c r="X14" s="102">
        <v>28.688871286519575</v>
      </c>
      <c r="Y14" s="102">
        <v>1.1868782027126448</v>
      </c>
      <c r="Z14" s="102">
        <v>9.652165219598102</v>
      </c>
      <c r="AA14" s="103">
        <v>108.31301797748776</v>
      </c>
    </row>
    <row r="15" spans="1:27" s="16" customFormat="1" ht="30" customHeight="1">
      <c r="A15" s="17" t="s">
        <v>70</v>
      </c>
      <c r="B15" s="102">
        <v>44.44388839161879</v>
      </c>
      <c r="C15" s="102">
        <v>0.29226136516370355</v>
      </c>
      <c r="D15" s="102">
        <v>3.0571625482216955</v>
      </c>
      <c r="E15" s="102">
        <v>1.092691464080735</v>
      </c>
      <c r="F15" s="102">
        <v>0.11896353024275995</v>
      </c>
      <c r="G15" s="102">
        <v>0.8594829090014784</v>
      </c>
      <c r="H15" s="102">
        <v>7.691163812209205</v>
      </c>
      <c r="I15" s="102">
        <v>31.699920214363132</v>
      </c>
      <c r="J15" s="102">
        <v>0.8613417141615216</v>
      </c>
      <c r="K15" s="102">
        <v>9.883124050936981</v>
      </c>
      <c r="L15" s="102">
        <v>100</v>
      </c>
      <c r="M15" s="102">
        <v>48.346074581016445</v>
      </c>
      <c r="N15" s="102">
        <v>18.474783217327058</v>
      </c>
      <c r="O15" s="102">
        <v>15.68596648131586</v>
      </c>
      <c r="P15" s="102">
        <v>0.31792199712252595</v>
      </c>
      <c r="Q15" s="102">
        <v>0.31792199712252595</v>
      </c>
      <c r="R15" s="102">
        <v>3.3255822996461486</v>
      </c>
      <c r="S15" s="102">
        <v>1.1886300890461563</v>
      </c>
      <c r="T15" s="102">
        <v>0.12940856242952134</v>
      </c>
      <c r="U15" s="102">
        <v>0.9349457557257844</v>
      </c>
      <c r="V15" s="102">
        <v>8.366450208033596</v>
      </c>
      <c r="W15" s="102">
        <v>34.483182330753976</v>
      </c>
      <c r="X15" s="102">
        <v>26.95819885678734</v>
      </c>
      <c r="Y15" s="102">
        <v>0.9369677645137457</v>
      </c>
      <c r="Z15" s="102">
        <v>10.75086518645254</v>
      </c>
      <c r="AA15" s="103">
        <v>108.78002877474044</v>
      </c>
    </row>
    <row r="16" spans="1:27" s="16" customFormat="1" ht="30" customHeight="1">
      <c r="A16" s="17" t="s">
        <v>28</v>
      </c>
      <c r="B16" s="102">
        <v>59.83474291929336</v>
      </c>
      <c r="C16" s="102">
        <v>1.0691490792554943</v>
      </c>
      <c r="D16" s="102">
        <v>5.656568006554884</v>
      </c>
      <c r="E16" s="102">
        <v>1.6020423668248438</v>
      </c>
      <c r="F16" s="102">
        <v>0.09242342396705691</v>
      </c>
      <c r="G16" s="102">
        <v>0.663940069634734</v>
      </c>
      <c r="H16" s="102">
        <v>9.031377070848144</v>
      </c>
      <c r="I16" s="102">
        <v>15.641805704697253</v>
      </c>
      <c r="J16" s="102">
        <v>0</v>
      </c>
      <c r="K16" s="102">
        <v>6.407951358924231</v>
      </c>
      <c r="L16" s="102">
        <v>100</v>
      </c>
      <c r="M16" s="102">
        <v>61.489551506167786</v>
      </c>
      <c r="N16" s="102">
        <v>24.366756534534627</v>
      </c>
      <c r="O16" s="102">
        <v>16.38931776503581</v>
      </c>
      <c r="P16" s="102">
        <v>1.098717804559241</v>
      </c>
      <c r="Q16" s="102">
        <v>1.098717804559241</v>
      </c>
      <c r="R16" s="102">
        <v>5.813007841553622</v>
      </c>
      <c r="S16" s="102">
        <v>1.646348957541448</v>
      </c>
      <c r="T16" s="102">
        <v>0.09497951543076245</v>
      </c>
      <c r="U16" s="102">
        <v>0.6823022063265136</v>
      </c>
      <c r="V16" s="102">
        <v>9.281151693399774</v>
      </c>
      <c r="W16" s="102">
        <v>16.074400433637056</v>
      </c>
      <c r="X16" s="102">
        <v>8.68107167525934</v>
      </c>
      <c r="Y16" s="102">
        <v>0</v>
      </c>
      <c r="Z16" s="102">
        <v>6.5851716897163985</v>
      </c>
      <c r="AA16" s="103">
        <v>102.76563164833262</v>
      </c>
    </row>
    <row r="17" spans="1:27" s="16" customFormat="1" ht="30" customHeight="1">
      <c r="A17" s="17" t="s">
        <v>61</v>
      </c>
      <c r="B17" s="102">
        <v>56.08485337626215</v>
      </c>
      <c r="C17" s="102">
        <v>0.4664730616607271</v>
      </c>
      <c r="D17" s="102">
        <v>4.589565955828451</v>
      </c>
      <c r="E17" s="102">
        <v>1.574989214629948</v>
      </c>
      <c r="F17" s="102">
        <v>0.08374340451006547</v>
      </c>
      <c r="G17" s="102">
        <v>0.4489439318705285</v>
      </c>
      <c r="H17" s="102">
        <v>8.952925614859003</v>
      </c>
      <c r="I17" s="102">
        <v>20.656438037468362</v>
      </c>
      <c r="J17" s="102">
        <v>0</v>
      </c>
      <c r="K17" s="102">
        <v>7.142067402910765</v>
      </c>
      <c r="L17" s="102">
        <v>100</v>
      </c>
      <c r="M17" s="102">
        <v>57.519605383103</v>
      </c>
      <c r="N17" s="102">
        <v>23.8363661196111</v>
      </c>
      <c r="O17" s="102">
        <v>15.730076198159681</v>
      </c>
      <c r="P17" s="102">
        <v>0.47840628642758</v>
      </c>
      <c r="Q17" s="102">
        <v>0.47840628642758</v>
      </c>
      <c r="R17" s="102">
        <v>4.7069753555014175</v>
      </c>
      <c r="S17" s="102">
        <v>1.6152802878950059</v>
      </c>
      <c r="T17" s="102">
        <v>0.08588571228921632</v>
      </c>
      <c r="U17" s="102">
        <v>0.46042872978715965</v>
      </c>
      <c r="V17" s="102">
        <v>9.181957647925753</v>
      </c>
      <c r="W17" s="102">
        <v>21.184867089954484</v>
      </c>
      <c r="X17" s="102">
        <v>11.648408541562777</v>
      </c>
      <c r="Y17" s="102">
        <v>0</v>
      </c>
      <c r="Z17" s="102">
        <v>7.324774407074138</v>
      </c>
      <c r="AA17" s="103">
        <v>102.55818089995776</v>
      </c>
    </row>
    <row r="18" spans="1:27" s="16" customFormat="1" ht="30" customHeight="1">
      <c r="A18" s="17" t="s">
        <v>62</v>
      </c>
      <c r="B18" s="102">
        <v>65.16178818543904</v>
      </c>
      <c r="C18" s="102">
        <v>1.925302944511098</v>
      </c>
      <c r="D18" s="102">
        <v>7.172337513380242</v>
      </c>
      <c r="E18" s="102">
        <v>1.640473729850445</v>
      </c>
      <c r="F18" s="102">
        <v>0.10475414891983557</v>
      </c>
      <c r="G18" s="102">
        <v>0.9693608413064835</v>
      </c>
      <c r="H18" s="102">
        <v>9.142824208811403</v>
      </c>
      <c r="I18" s="102">
        <v>8.518082959478491</v>
      </c>
      <c r="J18" s="102">
        <v>0</v>
      </c>
      <c r="K18" s="102">
        <v>5.365075468302961</v>
      </c>
      <c r="L18" s="102">
        <v>100</v>
      </c>
      <c r="M18" s="102">
        <v>67.15689919724895</v>
      </c>
      <c r="N18" s="102">
        <v>25.123922198805122</v>
      </c>
      <c r="O18" s="102">
        <v>17.330426549911675</v>
      </c>
      <c r="P18" s="102">
        <v>1.9842514972231995</v>
      </c>
      <c r="Q18" s="102">
        <v>1.9842514972231995</v>
      </c>
      <c r="R18" s="102">
        <v>7.391938754411866</v>
      </c>
      <c r="S18" s="102">
        <v>1.690701436826431</v>
      </c>
      <c r="T18" s="102">
        <v>0.10796149116538557</v>
      </c>
      <c r="U18" s="102">
        <v>0.9990405438248384</v>
      </c>
      <c r="V18" s="102">
        <v>9.422757429890778</v>
      </c>
      <c r="W18" s="102">
        <v>8.778887973969537</v>
      </c>
      <c r="X18" s="102">
        <v>4.445011734747549</v>
      </c>
      <c r="Y18" s="102">
        <v>0</v>
      </c>
      <c r="Z18" s="102">
        <v>5.529342310022236</v>
      </c>
      <c r="AA18" s="103">
        <v>103.06178063458322</v>
      </c>
    </row>
    <row r="19" spans="1:27" s="16" customFormat="1" ht="30" customHeight="1">
      <c r="A19" s="17" t="s">
        <v>29</v>
      </c>
      <c r="B19" s="102">
        <v>45.06850464767655</v>
      </c>
      <c r="C19" s="102">
        <v>1.5294787552309765</v>
      </c>
      <c r="D19" s="102">
        <v>6.681627377584499</v>
      </c>
      <c r="E19" s="102">
        <v>1.4155948625710644</v>
      </c>
      <c r="F19" s="102">
        <v>0.08844724089800418</v>
      </c>
      <c r="G19" s="102">
        <v>0.7705626923081889</v>
      </c>
      <c r="H19" s="102">
        <v>9.284894373335158</v>
      </c>
      <c r="I19" s="102">
        <v>11.82259420276756</v>
      </c>
      <c r="J19" s="102">
        <v>0</v>
      </c>
      <c r="K19" s="102">
        <v>23.338295847628</v>
      </c>
      <c r="L19" s="102">
        <v>100</v>
      </c>
      <c r="M19" s="102">
        <v>61.51071263547856</v>
      </c>
      <c r="N19" s="102">
        <v>26.27840904084473</v>
      </c>
      <c r="O19" s="102">
        <v>18.07157405902955</v>
      </c>
      <c r="P19" s="102">
        <v>2.0874739228769195</v>
      </c>
      <c r="Q19" s="102">
        <v>2.0874739228769195</v>
      </c>
      <c r="R19" s="102">
        <v>9.119265544150565</v>
      </c>
      <c r="S19" s="102">
        <v>1.9320421096855167</v>
      </c>
      <c r="T19" s="102">
        <v>0.12071518371441149</v>
      </c>
      <c r="U19" s="102">
        <v>1.0516847786435983</v>
      </c>
      <c r="V19" s="102">
        <v>12.67227466528411</v>
      </c>
      <c r="W19" s="102">
        <v>16.13579594657798</v>
      </c>
      <c r="X19" s="102">
        <v>10.131757539059732</v>
      </c>
      <c r="Y19" s="102">
        <v>0</v>
      </c>
      <c r="Z19" s="102">
        <v>31.85273663964879</v>
      </c>
      <c r="AA19" s="103">
        <v>136.48270142606046</v>
      </c>
    </row>
    <row r="20" spans="1:27" s="16" customFormat="1" ht="30" customHeight="1">
      <c r="A20" s="17" t="s">
        <v>75</v>
      </c>
      <c r="B20" s="102">
        <v>40.03353073753293</v>
      </c>
      <c r="C20" s="102">
        <v>0.8383503204662369</v>
      </c>
      <c r="D20" s="102">
        <v>4.985762742396731</v>
      </c>
      <c r="E20" s="102">
        <v>1.1170771350257007</v>
      </c>
      <c r="F20" s="102">
        <v>0.08888306615872443</v>
      </c>
      <c r="G20" s="102">
        <v>0.889854188373964</v>
      </c>
      <c r="H20" s="102">
        <v>8.980915319534828</v>
      </c>
      <c r="I20" s="102">
        <v>13.240710982647128</v>
      </c>
      <c r="J20" s="102">
        <v>0</v>
      </c>
      <c r="K20" s="102">
        <v>29.824915507863757</v>
      </c>
      <c r="L20" s="102">
        <v>100</v>
      </c>
      <c r="M20" s="102">
        <v>56.69977617738812</v>
      </c>
      <c r="N20" s="102">
        <v>25.026209279940627</v>
      </c>
      <c r="O20" s="102">
        <v>16.625671177909986</v>
      </c>
      <c r="P20" s="102">
        <v>1.187361560495889</v>
      </c>
      <c r="Q20" s="102">
        <v>1.187361560495889</v>
      </c>
      <c r="R20" s="102">
        <v>7.061371464356539</v>
      </c>
      <c r="S20" s="102">
        <v>1.5821243433183731</v>
      </c>
      <c r="T20" s="102">
        <v>0.12588572290064828</v>
      </c>
      <c r="U20" s="102">
        <v>1.2603068573217828</v>
      </c>
      <c r="V20" s="102">
        <v>12.719734660033167</v>
      </c>
      <c r="W20" s="102">
        <v>18.752913752913752</v>
      </c>
      <c r="X20" s="102">
        <v>12.847997773370908</v>
      </c>
      <c r="Y20" s="102">
        <v>0</v>
      </c>
      <c r="Z20" s="102">
        <v>42.241241345718954</v>
      </c>
      <c r="AA20" s="103">
        <v>141.63071588444723</v>
      </c>
    </row>
    <row r="21" spans="1:27" s="16" customFormat="1" ht="30" customHeight="1">
      <c r="A21" s="17" t="s">
        <v>74</v>
      </c>
      <c r="B21" s="102">
        <v>53.669597084968146</v>
      </c>
      <c r="C21" s="102">
        <v>2.7101123909835434</v>
      </c>
      <c r="D21" s="102">
        <v>9.578621234692235</v>
      </c>
      <c r="E21" s="102">
        <v>1.925543596091843</v>
      </c>
      <c r="F21" s="102">
        <v>0.08770273389144165</v>
      </c>
      <c r="G21" s="102">
        <v>0.5667806662330487</v>
      </c>
      <c r="H21" s="102">
        <v>9.80417252400635</v>
      </c>
      <c r="I21" s="102">
        <v>9.400068539616598</v>
      </c>
      <c r="J21" s="102">
        <v>0</v>
      </c>
      <c r="K21" s="102">
        <v>12.257401229516795</v>
      </c>
      <c r="L21" s="102">
        <v>100</v>
      </c>
      <c r="M21" s="102">
        <v>68.96736429350116</v>
      </c>
      <c r="N21" s="102">
        <v>28.21924062418833</v>
      </c>
      <c r="O21" s="102">
        <v>20.31263340574129</v>
      </c>
      <c r="P21" s="102">
        <v>3.482591983118192</v>
      </c>
      <c r="Q21" s="102">
        <v>3.482591983118192</v>
      </c>
      <c r="R21" s="102">
        <v>12.308873105132937</v>
      </c>
      <c r="S21" s="102">
        <v>2.474392838173163</v>
      </c>
      <c r="T21" s="102">
        <v>0.11270117024077966</v>
      </c>
      <c r="U21" s="102">
        <v>0.7283335595145761</v>
      </c>
      <c r="V21" s="102">
        <v>12.598714631469871</v>
      </c>
      <c r="W21" s="102">
        <v>12.079426464283886</v>
      </c>
      <c r="X21" s="102">
        <v>5.921754471423423</v>
      </c>
      <c r="Y21" s="102">
        <v>0</v>
      </c>
      <c r="Z21" s="102">
        <v>15.751201831259207</v>
      </c>
      <c r="AA21" s="103">
        <v>128.50359987669378</v>
      </c>
    </row>
    <row r="22" spans="1:27" s="16" customFormat="1" ht="30" customHeight="1">
      <c r="A22" s="17" t="s">
        <v>45</v>
      </c>
      <c r="B22" s="102">
        <v>0.9293970212300492</v>
      </c>
      <c r="C22" s="102">
        <v>2.8458204986583517</v>
      </c>
      <c r="D22" s="102">
        <v>7.7081985720594135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88.51658390805218</v>
      </c>
      <c r="L22" s="102">
        <v>100</v>
      </c>
      <c r="M22" s="102">
        <v>1.0189578196101539</v>
      </c>
      <c r="N22" s="102">
        <v>0.5730504182209453</v>
      </c>
      <c r="O22" s="102">
        <v>0.29163313817096165</v>
      </c>
      <c r="P22" s="102">
        <v>3.1200563204699887</v>
      </c>
      <c r="Q22" s="102">
        <v>3.1200563204699887</v>
      </c>
      <c r="R22" s="102">
        <v>8.450994602621627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97.046432555719</v>
      </c>
      <c r="AA22" s="103">
        <v>109.63644129842076</v>
      </c>
    </row>
    <row r="23" spans="1:27" s="16" customFormat="1" ht="30" customHeight="1">
      <c r="A23" s="17" t="s">
        <v>63</v>
      </c>
      <c r="B23" s="102">
        <v>53.61183584369758</v>
      </c>
      <c r="C23" s="102">
        <v>0.5620082628436472</v>
      </c>
      <c r="D23" s="102">
        <v>3.4463487930659773</v>
      </c>
      <c r="E23" s="102">
        <v>1.128700373958446</v>
      </c>
      <c r="F23" s="102">
        <v>0.06723329632647118</v>
      </c>
      <c r="G23" s="102">
        <v>0.3745740374557978</v>
      </c>
      <c r="H23" s="102">
        <v>8.62799645847541</v>
      </c>
      <c r="I23" s="102">
        <v>25.908211562199902</v>
      </c>
      <c r="J23" s="102">
        <v>0.045660829431910764</v>
      </c>
      <c r="K23" s="102">
        <v>6.227430542544866</v>
      </c>
      <c r="L23" s="102">
        <v>100</v>
      </c>
      <c r="M23" s="102">
        <v>56.620737514115824</v>
      </c>
      <c r="N23" s="102">
        <v>21.335869824843577</v>
      </c>
      <c r="O23" s="102">
        <v>14.659064730000749</v>
      </c>
      <c r="P23" s="102">
        <v>0.5935503201943639</v>
      </c>
      <c r="Q23" s="102">
        <v>0.5207345460815588</v>
      </c>
      <c r="R23" s="102">
        <v>3.639771093890231</v>
      </c>
      <c r="S23" s="102">
        <v>1.192047364173565</v>
      </c>
      <c r="T23" s="102">
        <v>0.07100668655720745</v>
      </c>
      <c r="U23" s="102">
        <v>0.3955965678217031</v>
      </c>
      <c r="V23" s="102">
        <v>9.112232682580041</v>
      </c>
      <c r="W23" s="102">
        <v>27.362279676455998</v>
      </c>
      <c r="X23" s="102">
        <v>19.268591554670483</v>
      </c>
      <c r="Y23" s="102">
        <v>0.048223490153899644</v>
      </c>
      <c r="Z23" s="102">
        <v>6.576937808375227</v>
      </c>
      <c r="AA23" s="103">
        <v>105.61238320431808</v>
      </c>
    </row>
    <row r="24" spans="1:27" s="16" customFormat="1" ht="30" customHeight="1">
      <c r="A24" s="17" t="s">
        <v>65</v>
      </c>
      <c r="B24" s="102">
        <v>35.05878088973398</v>
      </c>
      <c r="C24" s="102">
        <v>3.1105835297011053</v>
      </c>
      <c r="D24" s="102">
        <v>6.121534883729784</v>
      </c>
      <c r="E24" s="102">
        <v>1.4777503686714104</v>
      </c>
      <c r="F24" s="102">
        <v>0.07534278779355467</v>
      </c>
      <c r="G24" s="102">
        <v>0.23714513651644872</v>
      </c>
      <c r="H24" s="102">
        <v>3.9048617417965734</v>
      </c>
      <c r="I24" s="102">
        <v>14.733893194840675</v>
      </c>
      <c r="J24" s="102">
        <v>0.812457181863746</v>
      </c>
      <c r="K24" s="102">
        <v>34.46765028535272</v>
      </c>
      <c r="L24" s="102">
        <v>100</v>
      </c>
      <c r="M24" s="102">
        <v>65.64794045404433</v>
      </c>
      <c r="N24" s="102">
        <v>28.789515725734155</v>
      </c>
      <c r="O24" s="102">
        <v>22.274948075153887</v>
      </c>
      <c r="P24" s="102">
        <v>5.824600774835973</v>
      </c>
      <c r="Q24" s="102">
        <v>5.824600774835973</v>
      </c>
      <c r="R24" s="102">
        <v>11.462639240034832</v>
      </c>
      <c r="S24" s="102">
        <v>2.767103297561894</v>
      </c>
      <c r="T24" s="102">
        <v>0.14108017224755542</v>
      </c>
      <c r="U24" s="102">
        <v>0.444056792789299</v>
      </c>
      <c r="V24" s="102">
        <v>7.311895182921243</v>
      </c>
      <c r="W24" s="102">
        <v>27.58937186530586</v>
      </c>
      <c r="X24" s="102">
        <v>19.982234876743764</v>
      </c>
      <c r="Y24" s="102">
        <v>1.5213347225108422</v>
      </c>
      <c r="Z24" s="102">
        <v>64.54104210412629</v>
      </c>
      <c r="AA24" s="103">
        <v>187.25106460637812</v>
      </c>
    </row>
    <row r="25" spans="1:27" s="16" customFormat="1" ht="30" customHeight="1">
      <c r="A25" s="17" t="s">
        <v>248</v>
      </c>
      <c r="B25" s="102">
        <v>28.994203343823592</v>
      </c>
      <c r="C25" s="102">
        <v>2.560612616218517</v>
      </c>
      <c r="D25" s="102">
        <v>3.3132407014616367</v>
      </c>
      <c r="E25" s="102">
        <v>1.0881590648681483</v>
      </c>
      <c r="F25" s="102">
        <v>0.05602165888940408</v>
      </c>
      <c r="G25" s="102">
        <v>0.2810948393834376</v>
      </c>
      <c r="H25" s="102">
        <v>2.230895204968804</v>
      </c>
      <c r="I25" s="102">
        <v>11.562694226034358</v>
      </c>
      <c r="J25" s="102">
        <v>0.8555810961077983</v>
      </c>
      <c r="K25" s="102">
        <v>49.0574972482443</v>
      </c>
      <c r="L25" s="102">
        <v>100</v>
      </c>
      <c r="M25" s="102">
        <v>68.83154251377199</v>
      </c>
      <c r="N25" s="102">
        <v>29.92165896304772</v>
      </c>
      <c r="O25" s="102">
        <v>23.740278467841364</v>
      </c>
      <c r="P25" s="102">
        <v>6.078832864090095</v>
      </c>
      <c r="Q25" s="102">
        <v>6.078832864090095</v>
      </c>
      <c r="R25" s="102">
        <v>7.86555386594532</v>
      </c>
      <c r="S25" s="102">
        <v>2.5832634905340006</v>
      </c>
      <c r="T25" s="102">
        <v>0.13299407298112487</v>
      </c>
      <c r="U25" s="102">
        <v>0.6673123988952291</v>
      </c>
      <c r="V25" s="102">
        <v>5.296091647135777</v>
      </c>
      <c r="W25" s="102">
        <v>27.44955844294889</v>
      </c>
      <c r="X25" s="102">
        <v>18.66132682917037</v>
      </c>
      <c r="Y25" s="102">
        <v>2.031128977484689</v>
      </c>
      <c r="Z25" s="102">
        <v>116.46132047222098</v>
      </c>
      <c r="AA25" s="103">
        <v>237.3975987460081</v>
      </c>
    </row>
    <row r="26" spans="1:27" s="16" customFormat="1" ht="30" customHeight="1">
      <c r="A26" s="17" t="s">
        <v>300</v>
      </c>
      <c r="B26" s="102">
        <v>49.401833441463914</v>
      </c>
      <c r="C26" s="102">
        <v>3.5087511878353834</v>
      </c>
      <c r="D26" s="102">
        <v>7.707666138083</v>
      </c>
      <c r="E26" s="102">
        <v>1.9785679766969975</v>
      </c>
      <c r="F26" s="102">
        <v>0.13980619255716759</v>
      </c>
      <c r="G26" s="102">
        <v>0.2935043323663159</v>
      </c>
      <c r="H26" s="102">
        <v>5.9630444645762735</v>
      </c>
      <c r="I26" s="102">
        <v>20.523874198072566</v>
      </c>
      <c r="J26" s="102">
        <v>0</v>
      </c>
      <c r="K26" s="102">
        <v>10.48295206834838</v>
      </c>
      <c r="L26" s="102">
        <v>100</v>
      </c>
      <c r="M26" s="102">
        <v>67.97874482194824</v>
      </c>
      <c r="N26" s="102">
        <v>29.845100754668636</v>
      </c>
      <c r="O26" s="102">
        <v>24.105877304830408</v>
      </c>
      <c r="P26" s="102">
        <v>4.8281710419551835</v>
      </c>
      <c r="Q26" s="102">
        <v>4.8281710419551835</v>
      </c>
      <c r="R26" s="102">
        <v>10.60603287516345</v>
      </c>
      <c r="S26" s="102">
        <v>2.7225825082004884</v>
      </c>
      <c r="T26" s="102">
        <v>0.19237847720030343</v>
      </c>
      <c r="U26" s="102">
        <v>0.4038727861731528</v>
      </c>
      <c r="V26" s="102">
        <v>8.205369108409135</v>
      </c>
      <c r="W26" s="102">
        <v>28.241607844811984</v>
      </c>
      <c r="X26" s="102">
        <v>20.490748140782</v>
      </c>
      <c r="Y26" s="102">
        <v>0</v>
      </c>
      <c r="Z26" s="102">
        <v>14.4249286715107</v>
      </c>
      <c r="AA26" s="103">
        <v>137.60368813537264</v>
      </c>
    </row>
    <row r="27" spans="1:27" s="16" customFormat="1" ht="30" customHeight="1">
      <c r="A27" s="121" t="s">
        <v>301</v>
      </c>
      <c r="B27" s="104">
        <v>39.37700893422085</v>
      </c>
      <c r="C27" s="104">
        <v>3.853472335667168</v>
      </c>
      <c r="D27" s="104">
        <v>10.0889050460056</v>
      </c>
      <c r="E27" s="104">
        <v>1.9188557386780665</v>
      </c>
      <c r="F27" s="104">
        <v>0.08179540335142572</v>
      </c>
      <c r="G27" s="104">
        <v>0.14345832345882964</v>
      </c>
      <c r="H27" s="104">
        <v>5.83663697796471</v>
      </c>
      <c r="I27" s="104">
        <v>17.657510796763155</v>
      </c>
      <c r="J27" s="104">
        <v>1.0582783620671803</v>
      </c>
      <c r="K27" s="104">
        <v>19.984078081823014</v>
      </c>
      <c r="L27" s="104">
        <v>100</v>
      </c>
      <c r="M27" s="104">
        <v>61.21920988431573</v>
      </c>
      <c r="N27" s="104">
        <v>27.114886569321133</v>
      </c>
      <c r="O27" s="104">
        <v>19.903131416470522</v>
      </c>
      <c r="P27" s="104">
        <v>5.990971332908847</v>
      </c>
      <c r="Q27" s="104">
        <v>5.990971332908847</v>
      </c>
      <c r="R27" s="104">
        <v>15.685162795023503</v>
      </c>
      <c r="S27" s="104">
        <v>2.9832340084563267</v>
      </c>
      <c r="T27" s="104">
        <v>0.12716684433061232</v>
      </c>
      <c r="U27" s="104">
        <v>0.22303383246170685</v>
      </c>
      <c r="V27" s="104">
        <v>9.074186024882492</v>
      </c>
      <c r="W27" s="104">
        <v>27.452030734670224</v>
      </c>
      <c r="X27" s="104">
        <v>21.170865020711563</v>
      </c>
      <c r="Y27" s="104">
        <v>1.6452992981677956</v>
      </c>
      <c r="Z27" s="104">
        <v>31.06913154524707</v>
      </c>
      <c r="AA27" s="105">
        <v>155.4694263004643</v>
      </c>
    </row>
    <row r="28" spans="1:27" s="16" customFormat="1" ht="30" customHeight="1" thickBot="1">
      <c r="A28" s="123" t="s">
        <v>12</v>
      </c>
      <c r="B28" s="106">
        <v>42.821972246310864</v>
      </c>
      <c r="C28" s="106">
        <v>1.8418765455775636</v>
      </c>
      <c r="D28" s="106">
        <v>6.880518962658369</v>
      </c>
      <c r="E28" s="106">
        <v>1.265858548979621</v>
      </c>
      <c r="F28" s="106">
        <v>0.08597089072915524</v>
      </c>
      <c r="G28" s="106">
        <v>0.4753656080105587</v>
      </c>
      <c r="H28" s="106">
        <v>7.145478307119067</v>
      </c>
      <c r="I28" s="106">
        <v>15.521254222791878</v>
      </c>
      <c r="J28" s="106">
        <v>0.23491513319960164</v>
      </c>
      <c r="K28" s="106">
        <v>23.726789534623318</v>
      </c>
      <c r="L28" s="106">
        <v>100</v>
      </c>
      <c r="M28" s="106">
        <v>52.828810705898555</v>
      </c>
      <c r="N28" s="106">
        <v>21.221755325355975</v>
      </c>
      <c r="O28" s="106">
        <v>15.3533529479921</v>
      </c>
      <c r="P28" s="106">
        <v>2.27229485858943</v>
      </c>
      <c r="Q28" s="106">
        <v>2.26046489285454</v>
      </c>
      <c r="R28" s="106">
        <v>8.488390766913808</v>
      </c>
      <c r="S28" s="106">
        <v>1.561670286455548</v>
      </c>
      <c r="T28" s="106">
        <v>0.10606096997177203</v>
      </c>
      <c r="U28" s="106">
        <v>0.5864512633195609</v>
      </c>
      <c r="V28" s="106">
        <v>8.815267048388188</v>
      </c>
      <c r="W28" s="106">
        <v>19.148333396172372</v>
      </c>
      <c r="X28" s="106">
        <v>12.214508506943975</v>
      </c>
      <c r="Y28" s="106">
        <v>0.2898111986147918</v>
      </c>
      <c r="Z28" s="106">
        <v>29.271376520760235</v>
      </c>
      <c r="AA28" s="107">
        <v>123.36846701508426</v>
      </c>
    </row>
    <row r="29" spans="28:36" ht="14.25">
      <c r="AB29" s="16"/>
      <c r="AC29" s="16"/>
      <c r="AD29" s="16"/>
      <c r="AE29" s="16"/>
      <c r="AF29" s="16"/>
      <c r="AG29" s="16"/>
      <c r="AH29" s="16"/>
      <c r="AI29" s="16"/>
      <c r="AJ29" s="16"/>
    </row>
    <row r="30" spans="28:36" ht="14.25">
      <c r="AB30" s="16"/>
      <c r="AC30" s="16"/>
      <c r="AD30" s="16"/>
      <c r="AE30" s="16"/>
      <c r="AF30" s="16"/>
      <c r="AG30" s="16"/>
      <c r="AH30" s="16"/>
      <c r="AI30" s="16"/>
      <c r="AJ30" s="16"/>
    </row>
  </sheetData>
  <sheetProtection/>
  <mergeCells count="1">
    <mergeCell ref="Q6:Q7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0"/>
  <sheetViews>
    <sheetView showGridLines="0" view="pageBreakPreview" zoomScale="85" zoomScaleNormal="75" zoomScaleSheetLayoutView="85" zoomScalePageLayoutView="0" workbookViewId="0" topLeftCell="A17">
      <selection activeCell="N31" sqref="N31"/>
    </sheetView>
  </sheetViews>
  <sheetFormatPr defaultColWidth="9.00390625" defaultRowHeight="12.75"/>
  <cols>
    <col min="1" max="1" width="18.875" style="412" customWidth="1"/>
    <col min="2" max="2" width="15.25390625" style="412" customWidth="1"/>
    <col min="3" max="3" width="15.75390625" style="412" customWidth="1"/>
    <col min="4" max="4" width="14.75390625" style="412" customWidth="1"/>
    <col min="5" max="5" width="13.875" style="412" customWidth="1"/>
    <col min="6" max="6" width="14.00390625" style="412" customWidth="1"/>
    <col min="7" max="7" width="11.125" style="412" customWidth="1"/>
    <col min="8" max="8" width="12.75390625" style="412" customWidth="1"/>
    <col min="9" max="9" width="12.625" style="412" customWidth="1"/>
    <col min="10" max="11" width="11.25390625" style="412" customWidth="1"/>
    <col min="12" max="12" width="11.125" style="412" customWidth="1"/>
    <col min="13" max="13" width="12.875" style="412" customWidth="1"/>
    <col min="14" max="14" width="16.875" style="412" customWidth="1"/>
    <col min="15" max="15" width="11.125" style="412" customWidth="1"/>
    <col min="16" max="16" width="12.625" style="412" customWidth="1"/>
    <col min="17" max="17" width="15.625" style="412" customWidth="1"/>
    <col min="18" max="18" width="15.375" style="412" customWidth="1"/>
    <col min="19" max="20" width="12.25390625" style="412" customWidth="1"/>
    <col min="21" max="21" width="15.625" style="412" customWidth="1"/>
    <col min="22" max="22" width="17.875" style="412" customWidth="1"/>
    <col min="23" max="24" width="15.625" style="412" customWidth="1"/>
    <col min="25" max="26" width="16.125" style="412" customWidth="1"/>
    <col min="27" max="27" width="16.875" style="412" customWidth="1"/>
    <col min="28" max="28" width="12.875" style="412" customWidth="1"/>
    <col min="29" max="29" width="14.25390625" style="412" customWidth="1"/>
    <col min="30" max="32" width="16.875" style="412" customWidth="1"/>
    <col min="33" max="36" width="15.875" style="412" customWidth="1"/>
    <col min="37" max="37" width="16.125" style="412" customWidth="1"/>
    <col min="38" max="38" width="15.875" style="412" customWidth="1"/>
    <col min="39" max="16384" width="9.125" style="412" customWidth="1"/>
  </cols>
  <sheetData>
    <row r="1" spans="1:36" s="350" customFormat="1" ht="21" customHeight="1">
      <c r="A1" s="349"/>
      <c r="B1" s="235" t="s">
        <v>31</v>
      </c>
      <c r="AA1" s="349"/>
      <c r="AJ1" s="351"/>
    </row>
    <row r="2" spans="2:38" s="350" customFormat="1" ht="18" customHeight="1" thickBot="1">
      <c r="B2" s="235" t="s">
        <v>362</v>
      </c>
      <c r="N2" s="352"/>
      <c r="Z2" s="352"/>
      <c r="AJ2" s="351"/>
      <c r="AL2" s="352" t="s">
        <v>735</v>
      </c>
    </row>
    <row r="3" spans="1:38" s="353" customFormat="1" ht="13.5" customHeight="1">
      <c r="A3" s="314"/>
      <c r="B3" s="612" t="s">
        <v>302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24"/>
      <c r="R3" s="612" t="s">
        <v>303</v>
      </c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24"/>
      <c r="AD3" s="612" t="s">
        <v>304</v>
      </c>
      <c r="AE3" s="613"/>
      <c r="AF3" s="613"/>
      <c r="AG3" s="613"/>
      <c r="AH3" s="613"/>
      <c r="AI3" s="613"/>
      <c r="AJ3" s="613"/>
      <c r="AK3" s="613"/>
      <c r="AL3" s="614"/>
    </row>
    <row r="4" spans="1:38" s="353" customFormat="1" ht="13.5" customHeight="1">
      <c r="A4" s="354"/>
      <c r="B4" s="355" t="s">
        <v>279</v>
      </c>
      <c r="C4" s="356"/>
      <c r="D4" s="325"/>
      <c r="E4" s="355" t="s">
        <v>214</v>
      </c>
      <c r="F4" s="357" t="s">
        <v>215</v>
      </c>
      <c r="G4" s="358" t="s">
        <v>216</v>
      </c>
      <c r="H4" s="358" t="s">
        <v>217</v>
      </c>
      <c r="I4" s="355" t="s">
        <v>218</v>
      </c>
      <c r="J4" s="355" t="s">
        <v>219</v>
      </c>
      <c r="K4" s="355" t="s">
        <v>280</v>
      </c>
      <c r="L4" s="355" t="s">
        <v>221</v>
      </c>
      <c r="M4" s="355" t="s">
        <v>222</v>
      </c>
      <c r="N4" s="328"/>
      <c r="O4" s="359"/>
      <c r="P4" s="359"/>
      <c r="Q4" s="360"/>
      <c r="R4" s="355" t="s">
        <v>279</v>
      </c>
      <c r="S4" s="356"/>
      <c r="T4" s="356"/>
      <c r="U4" s="355" t="s">
        <v>305</v>
      </c>
      <c r="V4" s="325"/>
      <c r="W4" s="325"/>
      <c r="X4" s="355" t="s">
        <v>306</v>
      </c>
      <c r="Y4" s="355" t="s">
        <v>307</v>
      </c>
      <c r="Z4" s="357" t="s">
        <v>308</v>
      </c>
      <c r="AA4" s="360"/>
      <c r="AB4" s="620" t="s">
        <v>309</v>
      </c>
      <c r="AC4" s="621"/>
      <c r="AD4" s="357" t="s">
        <v>310</v>
      </c>
      <c r="AE4" s="358" t="s">
        <v>305</v>
      </c>
      <c r="AF4" s="358" t="s">
        <v>306</v>
      </c>
      <c r="AG4" s="358" t="s">
        <v>307</v>
      </c>
      <c r="AH4" s="358" t="s">
        <v>308</v>
      </c>
      <c r="AI4" s="355" t="s">
        <v>311</v>
      </c>
      <c r="AJ4" s="361" t="s">
        <v>312</v>
      </c>
      <c r="AK4" s="362"/>
      <c r="AL4" s="363"/>
    </row>
    <row r="5" spans="1:38" s="353" customFormat="1" ht="13.5" customHeight="1">
      <c r="A5" s="354"/>
      <c r="B5" s="355"/>
      <c r="C5" s="355"/>
      <c r="D5" s="359"/>
      <c r="E5" s="355"/>
      <c r="F5" s="357"/>
      <c r="G5" s="357"/>
      <c r="H5" s="357"/>
      <c r="I5" s="355"/>
      <c r="J5" s="355"/>
      <c r="K5" s="355"/>
      <c r="L5" s="355"/>
      <c r="M5" s="355"/>
      <c r="N5" s="328" t="s">
        <v>12</v>
      </c>
      <c r="O5" s="364" t="s">
        <v>363</v>
      </c>
      <c r="P5" s="359" t="s">
        <v>313</v>
      </c>
      <c r="Q5" s="328" t="s">
        <v>314</v>
      </c>
      <c r="R5" s="359"/>
      <c r="S5" s="357"/>
      <c r="T5" s="357"/>
      <c r="U5" s="328"/>
      <c r="V5" s="359"/>
      <c r="W5" s="359"/>
      <c r="X5" s="355"/>
      <c r="Y5" s="355"/>
      <c r="Z5" s="357"/>
      <c r="AA5" s="328" t="s">
        <v>12</v>
      </c>
      <c r="AB5" s="622"/>
      <c r="AC5" s="623"/>
      <c r="AD5" s="357"/>
      <c r="AE5" s="357"/>
      <c r="AF5" s="357"/>
      <c r="AG5" s="357"/>
      <c r="AH5" s="357"/>
      <c r="AI5" s="355"/>
      <c r="AJ5" s="361"/>
      <c r="AK5" s="365" t="s">
        <v>12</v>
      </c>
      <c r="AL5" s="366"/>
    </row>
    <row r="6" spans="1:38" s="353" customFormat="1" ht="13.5" customHeight="1">
      <c r="A6" s="354" t="s">
        <v>122</v>
      </c>
      <c r="B6" s="355"/>
      <c r="C6" s="355"/>
      <c r="D6" s="359"/>
      <c r="E6" s="355"/>
      <c r="F6" s="357"/>
      <c r="G6" s="357"/>
      <c r="H6" s="357"/>
      <c r="I6" s="355"/>
      <c r="J6" s="355"/>
      <c r="K6" s="355"/>
      <c r="L6" s="355"/>
      <c r="M6" s="355"/>
      <c r="N6" s="328"/>
      <c r="O6" s="364" t="s">
        <v>315</v>
      </c>
      <c r="P6" s="359" t="s">
        <v>316</v>
      </c>
      <c r="Q6" s="328"/>
      <c r="R6" s="359"/>
      <c r="S6" s="357"/>
      <c r="T6" s="357"/>
      <c r="U6" s="328"/>
      <c r="V6" s="359"/>
      <c r="W6" s="359"/>
      <c r="X6" s="367" t="s">
        <v>317</v>
      </c>
      <c r="Y6" s="355"/>
      <c r="Z6" s="357"/>
      <c r="AA6" s="328"/>
      <c r="AB6" s="328"/>
      <c r="AC6" s="328"/>
      <c r="AD6" s="357"/>
      <c r="AE6" s="357"/>
      <c r="AF6" s="357"/>
      <c r="AG6" s="357"/>
      <c r="AH6" s="357"/>
      <c r="AI6" s="355"/>
      <c r="AJ6" s="361"/>
      <c r="AK6" s="368"/>
      <c r="AL6" s="369" t="s">
        <v>318</v>
      </c>
    </row>
    <row r="7" spans="1:38" s="353" customFormat="1" ht="13.5" customHeight="1">
      <c r="A7" s="354"/>
      <c r="B7" s="355"/>
      <c r="C7" s="359" t="s">
        <v>319</v>
      </c>
      <c r="D7" s="359"/>
      <c r="E7" s="615" t="s">
        <v>364</v>
      </c>
      <c r="F7" s="615" t="s">
        <v>365</v>
      </c>
      <c r="G7" s="615" t="s">
        <v>366</v>
      </c>
      <c r="H7" s="618" t="s">
        <v>367</v>
      </c>
      <c r="I7" s="367" t="s">
        <v>125</v>
      </c>
      <c r="J7" s="615" t="s">
        <v>368</v>
      </c>
      <c r="K7" s="355"/>
      <c r="L7" s="615" t="s">
        <v>369</v>
      </c>
      <c r="M7" s="355"/>
      <c r="N7" s="370" t="s">
        <v>247</v>
      </c>
      <c r="O7" s="364" t="s">
        <v>320</v>
      </c>
      <c r="P7" s="367" t="s">
        <v>321</v>
      </c>
      <c r="Q7" s="371" t="s">
        <v>322</v>
      </c>
      <c r="R7" s="615" t="s">
        <v>370</v>
      </c>
      <c r="S7" s="372" t="s">
        <v>287</v>
      </c>
      <c r="T7" s="357" t="s">
        <v>287</v>
      </c>
      <c r="U7" s="615" t="s">
        <v>371</v>
      </c>
      <c r="V7" s="359" t="s">
        <v>323</v>
      </c>
      <c r="W7" s="359"/>
      <c r="X7" s="359" t="s">
        <v>324</v>
      </c>
      <c r="Y7" s="359" t="s">
        <v>325</v>
      </c>
      <c r="Z7" s="357"/>
      <c r="AA7" s="370" t="s">
        <v>326</v>
      </c>
      <c r="AB7" s="328" t="s">
        <v>327</v>
      </c>
      <c r="AC7" s="373" t="s">
        <v>328</v>
      </c>
      <c r="AD7" s="374" t="s">
        <v>372</v>
      </c>
      <c r="AE7" s="375" t="s">
        <v>373</v>
      </c>
      <c r="AF7" s="374" t="s">
        <v>329</v>
      </c>
      <c r="AG7" s="376" t="s">
        <v>374</v>
      </c>
      <c r="AH7" s="377" t="s">
        <v>330</v>
      </c>
      <c r="AI7" s="359" t="s">
        <v>331</v>
      </c>
      <c r="AJ7" s="378"/>
      <c r="AK7" s="379" t="s">
        <v>332</v>
      </c>
      <c r="AL7" s="369" t="s">
        <v>333</v>
      </c>
    </row>
    <row r="8" spans="1:38" s="353" customFormat="1" ht="13.5" customHeight="1">
      <c r="A8" s="354"/>
      <c r="B8" s="359" t="s">
        <v>334</v>
      </c>
      <c r="C8" s="359" t="s">
        <v>335</v>
      </c>
      <c r="D8" s="380" t="s">
        <v>145</v>
      </c>
      <c r="E8" s="616"/>
      <c r="F8" s="617"/>
      <c r="G8" s="617"/>
      <c r="H8" s="617"/>
      <c r="I8" s="367" t="s">
        <v>336</v>
      </c>
      <c r="J8" s="617"/>
      <c r="K8" s="381" t="s">
        <v>134</v>
      </c>
      <c r="L8" s="617"/>
      <c r="M8" s="380" t="s">
        <v>145</v>
      </c>
      <c r="N8" s="370"/>
      <c r="O8" s="364" t="s">
        <v>337</v>
      </c>
      <c r="P8" s="367" t="s">
        <v>338</v>
      </c>
      <c r="Q8" s="328"/>
      <c r="R8" s="619"/>
      <c r="S8" s="377" t="s">
        <v>339</v>
      </c>
      <c r="T8" s="377" t="s">
        <v>340</v>
      </c>
      <c r="U8" s="619"/>
      <c r="V8" s="359" t="s">
        <v>341</v>
      </c>
      <c r="W8" s="359" t="s">
        <v>145</v>
      </c>
      <c r="X8" s="367" t="s">
        <v>342</v>
      </c>
      <c r="Y8" s="359" t="s">
        <v>343</v>
      </c>
      <c r="Z8" s="328" t="s">
        <v>145</v>
      </c>
      <c r="AA8" s="370"/>
      <c r="AB8" s="328"/>
      <c r="AC8" s="370"/>
      <c r="AD8" s="374" t="s">
        <v>344</v>
      </c>
      <c r="AE8" s="374" t="s">
        <v>344</v>
      </c>
      <c r="AF8" s="374" t="s">
        <v>345</v>
      </c>
      <c r="AG8" s="376" t="s">
        <v>346</v>
      </c>
      <c r="AH8" s="377" t="s">
        <v>347</v>
      </c>
      <c r="AI8" s="359" t="s">
        <v>348</v>
      </c>
      <c r="AJ8" s="382" t="s">
        <v>145</v>
      </c>
      <c r="AK8" s="379"/>
      <c r="AL8" s="383" t="s">
        <v>349</v>
      </c>
    </row>
    <row r="9" spans="1:38" s="353" customFormat="1" ht="12" customHeight="1">
      <c r="A9" s="384"/>
      <c r="B9" s="385"/>
      <c r="C9" s="385"/>
      <c r="D9" s="386"/>
      <c r="E9" s="385"/>
      <c r="F9" s="387"/>
      <c r="G9" s="387"/>
      <c r="H9" s="387"/>
      <c r="I9" s="385"/>
      <c r="J9" s="385"/>
      <c r="K9" s="385"/>
      <c r="L9" s="385"/>
      <c r="M9" s="385"/>
      <c r="N9" s="388" t="s">
        <v>350</v>
      </c>
      <c r="O9" s="389" t="s">
        <v>351</v>
      </c>
      <c r="P9" s="389" t="s">
        <v>352</v>
      </c>
      <c r="Q9" s="388" t="s">
        <v>353</v>
      </c>
      <c r="R9" s="386"/>
      <c r="S9" s="387"/>
      <c r="T9" s="387"/>
      <c r="U9" s="334"/>
      <c r="V9" s="386"/>
      <c r="W9" s="386"/>
      <c r="X9" s="385"/>
      <c r="Y9" s="385"/>
      <c r="Z9" s="387"/>
      <c r="AA9" s="388" t="s">
        <v>354</v>
      </c>
      <c r="AB9" s="390" t="s">
        <v>355</v>
      </c>
      <c r="AC9" s="388" t="s">
        <v>356</v>
      </c>
      <c r="AD9" s="387"/>
      <c r="AE9" s="387"/>
      <c r="AF9" s="387"/>
      <c r="AG9" s="387"/>
      <c r="AH9" s="387"/>
      <c r="AI9" s="385"/>
      <c r="AJ9" s="391"/>
      <c r="AK9" s="392" t="s">
        <v>357</v>
      </c>
      <c r="AL9" s="393" t="s">
        <v>358</v>
      </c>
    </row>
    <row r="10" spans="1:38" s="353" customFormat="1" ht="22.5" customHeight="1" hidden="1">
      <c r="A10" s="394"/>
      <c r="B10" s="341" t="s">
        <v>375</v>
      </c>
      <c r="C10" s="341" t="s">
        <v>376</v>
      </c>
      <c r="D10" s="341" t="s">
        <v>377</v>
      </c>
      <c r="E10" s="341" t="s">
        <v>378</v>
      </c>
      <c r="F10" s="340" t="s">
        <v>379</v>
      </c>
      <c r="G10" s="340" t="s">
        <v>380</v>
      </c>
      <c r="H10" s="340" t="s">
        <v>381</v>
      </c>
      <c r="I10" s="341" t="s">
        <v>382</v>
      </c>
      <c r="J10" s="341" t="s">
        <v>383</v>
      </c>
      <c r="K10" s="341" t="s">
        <v>384</v>
      </c>
      <c r="L10" s="341" t="s">
        <v>385</v>
      </c>
      <c r="M10" s="341" t="s">
        <v>386</v>
      </c>
      <c r="N10" s="340" t="s">
        <v>387</v>
      </c>
      <c r="O10" s="341" t="s">
        <v>388</v>
      </c>
      <c r="P10" s="340" t="s">
        <v>389</v>
      </c>
      <c r="Q10" s="340" t="s">
        <v>390</v>
      </c>
      <c r="R10" s="341" t="s">
        <v>391</v>
      </c>
      <c r="S10" s="340" t="s">
        <v>392</v>
      </c>
      <c r="T10" s="340" t="s">
        <v>393</v>
      </c>
      <c r="U10" s="340" t="s">
        <v>394</v>
      </c>
      <c r="V10" s="341" t="s">
        <v>395</v>
      </c>
      <c r="W10" s="341" t="s">
        <v>396</v>
      </c>
      <c r="X10" s="341" t="s">
        <v>397</v>
      </c>
      <c r="Y10" s="341" t="s">
        <v>398</v>
      </c>
      <c r="Z10" s="340" t="s">
        <v>399</v>
      </c>
      <c r="AA10" s="341" t="s">
        <v>400</v>
      </c>
      <c r="AB10" s="340" t="s">
        <v>401</v>
      </c>
      <c r="AC10" s="340" t="s">
        <v>402</v>
      </c>
      <c r="AD10" s="340" t="s">
        <v>403</v>
      </c>
      <c r="AE10" s="340" t="s">
        <v>404</v>
      </c>
      <c r="AF10" s="340" t="s">
        <v>405</v>
      </c>
      <c r="AG10" s="341" t="s">
        <v>406</v>
      </c>
      <c r="AH10" s="341" t="s">
        <v>407</v>
      </c>
      <c r="AI10" s="341" t="s">
        <v>408</v>
      </c>
      <c r="AJ10" s="341" t="s">
        <v>409</v>
      </c>
      <c r="AK10" s="395" t="s">
        <v>410</v>
      </c>
      <c r="AL10" s="289" t="s">
        <v>411</v>
      </c>
    </row>
    <row r="11" spans="1:38" s="353" customFormat="1" ht="30.75" customHeight="1">
      <c r="A11" s="322" t="s">
        <v>25</v>
      </c>
      <c r="B11" s="396">
        <v>100000</v>
      </c>
      <c r="C11" s="396">
        <v>100000</v>
      </c>
      <c r="D11" s="396">
        <v>0</v>
      </c>
      <c r="E11" s="396">
        <v>0</v>
      </c>
      <c r="F11" s="396">
        <v>45736</v>
      </c>
      <c r="G11" s="396">
        <v>0</v>
      </c>
      <c r="H11" s="396">
        <v>2898</v>
      </c>
      <c r="I11" s="396">
        <v>0</v>
      </c>
      <c r="J11" s="396">
        <v>0</v>
      </c>
      <c r="K11" s="396">
        <v>0</v>
      </c>
      <c r="L11" s="396">
        <v>0</v>
      </c>
      <c r="M11" s="396">
        <v>726406</v>
      </c>
      <c r="N11" s="396">
        <v>875040</v>
      </c>
      <c r="O11" s="396">
        <v>0</v>
      </c>
      <c r="P11" s="396">
        <v>0</v>
      </c>
      <c r="Q11" s="396">
        <v>875040</v>
      </c>
      <c r="R11" s="396">
        <v>104748</v>
      </c>
      <c r="S11" s="396">
        <v>0</v>
      </c>
      <c r="T11" s="396">
        <v>0</v>
      </c>
      <c r="U11" s="396">
        <v>856751</v>
      </c>
      <c r="V11" s="396">
        <v>856751</v>
      </c>
      <c r="W11" s="396">
        <v>0</v>
      </c>
      <c r="X11" s="396">
        <v>0</v>
      </c>
      <c r="Y11" s="396">
        <v>0</v>
      </c>
      <c r="Z11" s="396">
        <v>0</v>
      </c>
      <c r="AA11" s="396">
        <v>961499</v>
      </c>
      <c r="AB11" s="396">
        <v>0</v>
      </c>
      <c r="AC11" s="396">
        <v>86459</v>
      </c>
      <c r="AD11" s="396">
        <v>86277</v>
      </c>
      <c r="AE11" s="396">
        <v>0</v>
      </c>
      <c r="AF11" s="396">
        <v>0</v>
      </c>
      <c r="AG11" s="396">
        <v>0</v>
      </c>
      <c r="AH11" s="396">
        <v>0</v>
      </c>
      <c r="AI11" s="396">
        <v>0</v>
      </c>
      <c r="AJ11" s="396">
        <v>182</v>
      </c>
      <c r="AK11" s="396">
        <v>86459</v>
      </c>
      <c r="AL11" s="397">
        <v>0</v>
      </c>
    </row>
    <row r="12" spans="1:38" s="353" customFormat="1" ht="30.75" customHeight="1">
      <c r="A12" s="322" t="s">
        <v>58</v>
      </c>
      <c r="B12" s="398">
        <v>0</v>
      </c>
      <c r="C12" s="398">
        <v>0</v>
      </c>
      <c r="D12" s="398">
        <v>0</v>
      </c>
      <c r="E12" s="398">
        <v>0</v>
      </c>
      <c r="F12" s="398">
        <v>0</v>
      </c>
      <c r="G12" s="398">
        <v>0</v>
      </c>
      <c r="H12" s="398">
        <v>0</v>
      </c>
      <c r="I12" s="398">
        <v>0</v>
      </c>
      <c r="J12" s="398">
        <v>0</v>
      </c>
      <c r="K12" s="398">
        <v>0</v>
      </c>
      <c r="L12" s="398">
        <v>0</v>
      </c>
      <c r="M12" s="398">
        <v>726406</v>
      </c>
      <c r="N12" s="398">
        <v>726406</v>
      </c>
      <c r="O12" s="398">
        <v>0</v>
      </c>
      <c r="P12" s="398">
        <v>0</v>
      </c>
      <c r="Q12" s="398">
        <v>726406</v>
      </c>
      <c r="R12" s="398">
        <v>0</v>
      </c>
      <c r="S12" s="399">
        <v>0</v>
      </c>
      <c r="T12" s="399">
        <v>0</v>
      </c>
      <c r="U12" s="398">
        <v>726406</v>
      </c>
      <c r="V12" s="398">
        <v>726406</v>
      </c>
      <c r="W12" s="398">
        <v>0</v>
      </c>
      <c r="X12" s="398">
        <v>0</v>
      </c>
      <c r="Y12" s="398">
        <v>0</v>
      </c>
      <c r="Z12" s="398">
        <v>0</v>
      </c>
      <c r="AA12" s="398">
        <v>726406</v>
      </c>
      <c r="AB12" s="398">
        <v>0</v>
      </c>
      <c r="AC12" s="398">
        <v>0</v>
      </c>
      <c r="AD12" s="398">
        <v>0</v>
      </c>
      <c r="AE12" s="398">
        <v>0</v>
      </c>
      <c r="AF12" s="398">
        <v>0</v>
      </c>
      <c r="AG12" s="398">
        <v>0</v>
      </c>
      <c r="AH12" s="398">
        <v>0</v>
      </c>
      <c r="AI12" s="398">
        <v>0</v>
      </c>
      <c r="AJ12" s="398">
        <v>0</v>
      </c>
      <c r="AK12" s="398">
        <v>0</v>
      </c>
      <c r="AL12" s="400">
        <v>0</v>
      </c>
    </row>
    <row r="13" spans="1:38" s="353" customFormat="1" ht="30.75" customHeight="1">
      <c r="A13" s="322" t="s">
        <v>59</v>
      </c>
      <c r="B13" s="398">
        <v>73600</v>
      </c>
      <c r="C13" s="398">
        <v>73600</v>
      </c>
      <c r="D13" s="398">
        <v>0</v>
      </c>
      <c r="E13" s="398">
        <v>0</v>
      </c>
      <c r="F13" s="398">
        <v>12822</v>
      </c>
      <c r="G13" s="398">
        <v>0</v>
      </c>
      <c r="H13" s="398">
        <v>273</v>
      </c>
      <c r="I13" s="398">
        <v>0</v>
      </c>
      <c r="J13" s="398">
        <v>0</v>
      </c>
      <c r="K13" s="398">
        <v>0</v>
      </c>
      <c r="L13" s="398">
        <v>0</v>
      </c>
      <c r="M13" s="398">
        <v>0</v>
      </c>
      <c r="N13" s="398">
        <v>86695</v>
      </c>
      <c r="O13" s="398">
        <v>0</v>
      </c>
      <c r="P13" s="398">
        <v>0</v>
      </c>
      <c r="Q13" s="398">
        <v>86695</v>
      </c>
      <c r="R13" s="398">
        <v>74184</v>
      </c>
      <c r="S13" s="399">
        <v>0</v>
      </c>
      <c r="T13" s="399">
        <v>0</v>
      </c>
      <c r="U13" s="398">
        <v>75644</v>
      </c>
      <c r="V13" s="398">
        <v>75644</v>
      </c>
      <c r="W13" s="398">
        <v>0</v>
      </c>
      <c r="X13" s="398">
        <v>0</v>
      </c>
      <c r="Y13" s="398">
        <v>0</v>
      </c>
      <c r="Z13" s="398">
        <v>0</v>
      </c>
      <c r="AA13" s="398">
        <v>149828</v>
      </c>
      <c r="AB13" s="398">
        <v>0</v>
      </c>
      <c r="AC13" s="398">
        <v>63133</v>
      </c>
      <c r="AD13" s="398">
        <v>63004</v>
      </c>
      <c r="AE13" s="398">
        <v>0</v>
      </c>
      <c r="AF13" s="398">
        <v>0</v>
      </c>
      <c r="AG13" s="398">
        <v>0</v>
      </c>
      <c r="AH13" s="398">
        <v>0</v>
      </c>
      <c r="AI13" s="398">
        <v>0</v>
      </c>
      <c r="AJ13" s="398">
        <v>129</v>
      </c>
      <c r="AK13" s="398">
        <v>63133</v>
      </c>
      <c r="AL13" s="400">
        <v>0</v>
      </c>
    </row>
    <row r="14" spans="1:38" s="353" customFormat="1" ht="30.75" customHeight="1">
      <c r="A14" s="401" t="s">
        <v>60</v>
      </c>
      <c r="B14" s="398">
        <v>26400</v>
      </c>
      <c r="C14" s="398">
        <v>26400</v>
      </c>
      <c r="D14" s="398">
        <v>0</v>
      </c>
      <c r="E14" s="398">
        <v>0</v>
      </c>
      <c r="F14" s="398">
        <v>32914</v>
      </c>
      <c r="G14" s="398">
        <v>0</v>
      </c>
      <c r="H14" s="398">
        <v>2625</v>
      </c>
      <c r="I14" s="398">
        <v>0</v>
      </c>
      <c r="J14" s="398">
        <v>0</v>
      </c>
      <c r="K14" s="398">
        <v>0</v>
      </c>
      <c r="L14" s="398">
        <v>0</v>
      </c>
      <c r="M14" s="398">
        <v>0</v>
      </c>
      <c r="N14" s="398">
        <v>61939</v>
      </c>
      <c r="O14" s="398">
        <v>0</v>
      </c>
      <c r="P14" s="398">
        <v>0</v>
      </c>
      <c r="Q14" s="398">
        <v>61939</v>
      </c>
      <c r="R14" s="398">
        <v>30564</v>
      </c>
      <c r="S14" s="399">
        <v>0</v>
      </c>
      <c r="T14" s="399">
        <v>0</v>
      </c>
      <c r="U14" s="398">
        <v>54701</v>
      </c>
      <c r="V14" s="398">
        <v>54701</v>
      </c>
      <c r="W14" s="398">
        <v>0</v>
      </c>
      <c r="X14" s="398">
        <v>0</v>
      </c>
      <c r="Y14" s="398">
        <v>0</v>
      </c>
      <c r="Z14" s="398">
        <v>0</v>
      </c>
      <c r="AA14" s="398">
        <v>85265</v>
      </c>
      <c r="AB14" s="398">
        <v>0</v>
      </c>
      <c r="AC14" s="398">
        <v>23326</v>
      </c>
      <c r="AD14" s="398">
        <v>23273</v>
      </c>
      <c r="AE14" s="398">
        <v>0</v>
      </c>
      <c r="AF14" s="398">
        <v>0</v>
      </c>
      <c r="AG14" s="398">
        <v>0</v>
      </c>
      <c r="AH14" s="398">
        <v>0</v>
      </c>
      <c r="AI14" s="398">
        <v>0</v>
      </c>
      <c r="AJ14" s="398">
        <v>53</v>
      </c>
      <c r="AK14" s="398">
        <v>23326</v>
      </c>
      <c r="AL14" s="400">
        <v>0</v>
      </c>
    </row>
    <row r="15" spans="1:38" s="353" customFormat="1" ht="30.75" customHeight="1">
      <c r="A15" s="322" t="s">
        <v>27</v>
      </c>
      <c r="B15" s="398">
        <v>339700</v>
      </c>
      <c r="C15" s="398">
        <v>339700</v>
      </c>
      <c r="D15" s="398">
        <v>0</v>
      </c>
      <c r="E15" s="398">
        <v>2174</v>
      </c>
      <c r="F15" s="398">
        <v>105000</v>
      </c>
      <c r="G15" s="398">
        <v>0</v>
      </c>
      <c r="H15" s="398">
        <v>0</v>
      </c>
      <c r="I15" s="398">
        <v>0</v>
      </c>
      <c r="J15" s="398">
        <v>0</v>
      </c>
      <c r="K15" s="398">
        <v>0</v>
      </c>
      <c r="L15" s="398">
        <v>0</v>
      </c>
      <c r="M15" s="398">
        <v>0</v>
      </c>
      <c r="N15" s="398">
        <v>446874</v>
      </c>
      <c r="O15" s="398">
        <v>0</v>
      </c>
      <c r="P15" s="398">
        <v>0</v>
      </c>
      <c r="Q15" s="398">
        <v>446874</v>
      </c>
      <c r="R15" s="398">
        <v>344048</v>
      </c>
      <c r="S15" s="399">
        <v>0</v>
      </c>
      <c r="T15" s="399">
        <v>0</v>
      </c>
      <c r="U15" s="398">
        <v>294839</v>
      </c>
      <c r="V15" s="398">
        <v>294839</v>
      </c>
      <c r="W15" s="398">
        <v>0</v>
      </c>
      <c r="X15" s="398">
        <v>0</v>
      </c>
      <c r="Y15" s="398">
        <v>0</v>
      </c>
      <c r="Z15" s="398">
        <v>13356</v>
      </c>
      <c r="AA15" s="398">
        <v>652243</v>
      </c>
      <c r="AB15" s="398">
        <v>0</v>
      </c>
      <c r="AC15" s="398">
        <v>205369</v>
      </c>
      <c r="AD15" s="398">
        <v>204625</v>
      </c>
      <c r="AE15" s="398">
        <v>0</v>
      </c>
      <c r="AF15" s="398">
        <v>0</v>
      </c>
      <c r="AG15" s="398">
        <v>0</v>
      </c>
      <c r="AH15" s="398">
        <v>0</v>
      </c>
      <c r="AI15" s="398">
        <v>0</v>
      </c>
      <c r="AJ15" s="398">
        <v>744</v>
      </c>
      <c r="AK15" s="398">
        <v>205369</v>
      </c>
      <c r="AL15" s="400">
        <v>0</v>
      </c>
    </row>
    <row r="16" spans="1:38" s="353" customFormat="1" ht="30.75" customHeight="1">
      <c r="A16" s="322" t="s">
        <v>149</v>
      </c>
      <c r="B16" s="399">
        <v>17800</v>
      </c>
      <c r="C16" s="399">
        <v>17800</v>
      </c>
      <c r="D16" s="399">
        <v>0</v>
      </c>
      <c r="E16" s="399">
        <v>40641</v>
      </c>
      <c r="F16" s="399">
        <v>0</v>
      </c>
      <c r="G16" s="399">
        <v>0</v>
      </c>
      <c r="H16" s="399">
        <v>0</v>
      </c>
      <c r="I16" s="399">
        <v>0</v>
      </c>
      <c r="J16" s="399">
        <v>12200</v>
      </c>
      <c r="K16" s="399">
        <v>0</v>
      </c>
      <c r="L16" s="399">
        <v>0</v>
      </c>
      <c r="M16" s="399">
        <v>0</v>
      </c>
      <c r="N16" s="399">
        <v>70641</v>
      </c>
      <c r="O16" s="399">
        <v>0</v>
      </c>
      <c r="P16" s="399">
        <v>0</v>
      </c>
      <c r="Q16" s="399">
        <v>70641</v>
      </c>
      <c r="R16" s="399">
        <v>42371</v>
      </c>
      <c r="S16" s="399">
        <v>0</v>
      </c>
      <c r="T16" s="399">
        <v>0</v>
      </c>
      <c r="U16" s="399">
        <v>49744</v>
      </c>
      <c r="V16" s="399">
        <v>49744</v>
      </c>
      <c r="W16" s="399">
        <v>0</v>
      </c>
      <c r="X16" s="399">
        <v>0</v>
      </c>
      <c r="Y16" s="399">
        <v>0</v>
      </c>
      <c r="Z16" s="399">
        <v>0</v>
      </c>
      <c r="AA16" s="399">
        <v>92115</v>
      </c>
      <c r="AB16" s="399">
        <v>0</v>
      </c>
      <c r="AC16" s="399">
        <v>21474</v>
      </c>
      <c r="AD16" s="399">
        <v>9967</v>
      </c>
      <c r="AE16" s="399">
        <v>9489</v>
      </c>
      <c r="AF16" s="399">
        <v>0</v>
      </c>
      <c r="AG16" s="399">
        <v>0</v>
      </c>
      <c r="AH16" s="399">
        <v>0</v>
      </c>
      <c r="AI16" s="399">
        <v>0</v>
      </c>
      <c r="AJ16" s="399">
        <v>2018</v>
      </c>
      <c r="AK16" s="399">
        <v>21474</v>
      </c>
      <c r="AL16" s="402">
        <v>0</v>
      </c>
    </row>
    <row r="17" spans="1:38" s="353" customFormat="1" ht="30.75" customHeight="1">
      <c r="A17" s="322" t="s">
        <v>69</v>
      </c>
      <c r="B17" s="399">
        <v>8600</v>
      </c>
      <c r="C17" s="399">
        <v>8600</v>
      </c>
      <c r="D17" s="399">
        <v>0</v>
      </c>
      <c r="E17" s="399">
        <v>27537</v>
      </c>
      <c r="F17" s="398">
        <v>0</v>
      </c>
      <c r="G17" s="398">
        <v>0</v>
      </c>
      <c r="H17" s="398">
        <v>0</v>
      </c>
      <c r="I17" s="398">
        <v>0</v>
      </c>
      <c r="J17" s="398">
        <v>8000</v>
      </c>
      <c r="K17" s="398">
        <v>0</v>
      </c>
      <c r="L17" s="398">
        <v>0</v>
      </c>
      <c r="M17" s="398">
        <v>0</v>
      </c>
      <c r="N17" s="398">
        <v>44137</v>
      </c>
      <c r="O17" s="398">
        <v>0</v>
      </c>
      <c r="P17" s="398">
        <v>0</v>
      </c>
      <c r="Q17" s="398">
        <v>44137</v>
      </c>
      <c r="R17" s="398">
        <v>17892</v>
      </c>
      <c r="S17" s="399">
        <v>0</v>
      </c>
      <c r="T17" s="399">
        <v>0</v>
      </c>
      <c r="U17" s="398">
        <v>36586</v>
      </c>
      <c r="V17" s="398">
        <v>36586</v>
      </c>
      <c r="W17" s="398">
        <v>0</v>
      </c>
      <c r="X17" s="398">
        <v>0</v>
      </c>
      <c r="Y17" s="398">
        <v>0</v>
      </c>
      <c r="Z17" s="398">
        <v>0</v>
      </c>
      <c r="AA17" s="398">
        <v>54478</v>
      </c>
      <c r="AB17" s="398">
        <v>0</v>
      </c>
      <c r="AC17" s="398">
        <v>10341</v>
      </c>
      <c r="AD17" s="398">
        <v>0</v>
      </c>
      <c r="AE17" s="398">
        <v>9489</v>
      </c>
      <c r="AF17" s="398">
        <v>0</v>
      </c>
      <c r="AG17" s="398">
        <v>0</v>
      </c>
      <c r="AH17" s="398">
        <v>0</v>
      </c>
      <c r="AI17" s="398">
        <v>0</v>
      </c>
      <c r="AJ17" s="398">
        <v>852</v>
      </c>
      <c r="AK17" s="398">
        <v>10341</v>
      </c>
      <c r="AL17" s="400">
        <v>0</v>
      </c>
    </row>
    <row r="18" spans="1:38" s="403" customFormat="1" ht="30.75" customHeight="1">
      <c r="A18" s="322" t="s">
        <v>70</v>
      </c>
      <c r="B18" s="399">
        <v>9200</v>
      </c>
      <c r="C18" s="399">
        <v>9200</v>
      </c>
      <c r="D18" s="399">
        <v>0</v>
      </c>
      <c r="E18" s="399">
        <v>13104</v>
      </c>
      <c r="F18" s="398">
        <v>0</v>
      </c>
      <c r="G18" s="398">
        <v>0</v>
      </c>
      <c r="H18" s="398">
        <v>0</v>
      </c>
      <c r="I18" s="398">
        <v>0</v>
      </c>
      <c r="J18" s="398">
        <v>4200</v>
      </c>
      <c r="K18" s="398">
        <v>0</v>
      </c>
      <c r="L18" s="398">
        <v>0</v>
      </c>
      <c r="M18" s="398">
        <v>0</v>
      </c>
      <c r="N18" s="398">
        <v>26504</v>
      </c>
      <c r="O18" s="398">
        <v>0</v>
      </c>
      <c r="P18" s="398">
        <v>0</v>
      </c>
      <c r="Q18" s="398">
        <v>26504</v>
      </c>
      <c r="R18" s="398">
        <v>24479</v>
      </c>
      <c r="S18" s="399">
        <v>0</v>
      </c>
      <c r="T18" s="399">
        <v>0</v>
      </c>
      <c r="U18" s="398">
        <v>13158</v>
      </c>
      <c r="V18" s="398">
        <v>13158</v>
      </c>
      <c r="W18" s="398">
        <v>0</v>
      </c>
      <c r="X18" s="398">
        <v>0</v>
      </c>
      <c r="Y18" s="398">
        <v>0</v>
      </c>
      <c r="Z18" s="398">
        <v>0</v>
      </c>
      <c r="AA18" s="398">
        <v>37637</v>
      </c>
      <c r="AB18" s="398">
        <v>0</v>
      </c>
      <c r="AC18" s="398">
        <v>11133</v>
      </c>
      <c r="AD18" s="398">
        <v>9967</v>
      </c>
      <c r="AE18" s="398">
        <v>0</v>
      </c>
      <c r="AF18" s="398">
        <v>0</v>
      </c>
      <c r="AG18" s="398">
        <v>0</v>
      </c>
      <c r="AH18" s="398">
        <v>0</v>
      </c>
      <c r="AI18" s="398">
        <v>0</v>
      </c>
      <c r="AJ18" s="398">
        <v>1166</v>
      </c>
      <c r="AK18" s="398">
        <v>11133</v>
      </c>
      <c r="AL18" s="400">
        <v>0</v>
      </c>
    </row>
    <row r="19" spans="1:38" s="353" customFormat="1" ht="30.75" customHeight="1">
      <c r="A19" s="322" t="s">
        <v>28</v>
      </c>
      <c r="B19" s="399">
        <v>559900</v>
      </c>
      <c r="C19" s="399">
        <v>559900</v>
      </c>
      <c r="D19" s="399">
        <v>0</v>
      </c>
      <c r="E19" s="399">
        <v>0</v>
      </c>
      <c r="F19" s="399">
        <v>251121</v>
      </c>
      <c r="G19" s="399">
        <v>0</v>
      </c>
      <c r="H19" s="399">
        <v>0</v>
      </c>
      <c r="I19" s="399">
        <v>0</v>
      </c>
      <c r="J19" s="399">
        <v>1911</v>
      </c>
      <c r="K19" s="399">
        <v>0</v>
      </c>
      <c r="L19" s="399">
        <v>0</v>
      </c>
      <c r="M19" s="399">
        <v>0</v>
      </c>
      <c r="N19" s="399">
        <v>812932</v>
      </c>
      <c r="O19" s="399">
        <v>0</v>
      </c>
      <c r="P19" s="399">
        <v>0</v>
      </c>
      <c r="Q19" s="399">
        <v>812932</v>
      </c>
      <c r="R19" s="399">
        <v>579397</v>
      </c>
      <c r="S19" s="399">
        <v>0</v>
      </c>
      <c r="T19" s="399">
        <v>0</v>
      </c>
      <c r="U19" s="399">
        <v>394891</v>
      </c>
      <c r="V19" s="399">
        <v>394891</v>
      </c>
      <c r="W19" s="399">
        <v>0</v>
      </c>
      <c r="X19" s="399">
        <v>0</v>
      </c>
      <c r="Y19" s="399">
        <v>0</v>
      </c>
      <c r="Z19" s="399">
        <v>0</v>
      </c>
      <c r="AA19" s="399">
        <v>974288</v>
      </c>
      <c r="AB19" s="399">
        <v>0</v>
      </c>
      <c r="AC19" s="399">
        <v>161356</v>
      </c>
      <c r="AD19" s="399">
        <v>133786</v>
      </c>
      <c r="AE19" s="399">
        <v>0</v>
      </c>
      <c r="AF19" s="399">
        <v>0</v>
      </c>
      <c r="AG19" s="399">
        <v>0</v>
      </c>
      <c r="AH19" s="399">
        <v>0</v>
      </c>
      <c r="AI19" s="399">
        <v>0</v>
      </c>
      <c r="AJ19" s="399">
        <v>27570</v>
      </c>
      <c r="AK19" s="399">
        <v>161356</v>
      </c>
      <c r="AL19" s="402">
        <v>0</v>
      </c>
    </row>
    <row r="20" spans="1:38" s="353" customFormat="1" ht="30.75" customHeight="1">
      <c r="A20" s="322" t="s">
        <v>61</v>
      </c>
      <c r="B20" s="398">
        <v>543900</v>
      </c>
      <c r="C20" s="398">
        <v>543900</v>
      </c>
      <c r="D20" s="398">
        <v>0</v>
      </c>
      <c r="E20" s="398">
        <v>0</v>
      </c>
      <c r="F20" s="398">
        <v>122318</v>
      </c>
      <c r="G20" s="398">
        <v>0</v>
      </c>
      <c r="H20" s="398">
        <v>0</v>
      </c>
      <c r="I20" s="398">
        <v>0</v>
      </c>
      <c r="J20" s="398">
        <v>0</v>
      </c>
      <c r="K20" s="398">
        <v>0</v>
      </c>
      <c r="L20" s="398">
        <v>0</v>
      </c>
      <c r="M20" s="398">
        <v>0</v>
      </c>
      <c r="N20" s="398">
        <v>666218</v>
      </c>
      <c r="O20" s="398">
        <v>0</v>
      </c>
      <c r="P20" s="398">
        <v>0</v>
      </c>
      <c r="Q20" s="398">
        <v>666218</v>
      </c>
      <c r="R20" s="398">
        <v>552739</v>
      </c>
      <c r="S20" s="399">
        <v>0</v>
      </c>
      <c r="T20" s="399">
        <v>0</v>
      </c>
      <c r="U20" s="398">
        <v>193381</v>
      </c>
      <c r="V20" s="398">
        <v>193381</v>
      </c>
      <c r="W20" s="398">
        <v>0</v>
      </c>
      <c r="X20" s="398">
        <v>0</v>
      </c>
      <c r="Y20" s="398">
        <v>0</v>
      </c>
      <c r="Z20" s="398">
        <v>0</v>
      </c>
      <c r="AA20" s="398">
        <v>746120</v>
      </c>
      <c r="AB20" s="398">
        <v>0</v>
      </c>
      <c r="AC20" s="398">
        <v>79902</v>
      </c>
      <c r="AD20" s="398">
        <v>53581</v>
      </c>
      <c r="AE20" s="398">
        <v>0</v>
      </c>
      <c r="AF20" s="398">
        <v>0</v>
      </c>
      <c r="AG20" s="398">
        <v>0</v>
      </c>
      <c r="AH20" s="398">
        <v>0</v>
      </c>
      <c r="AI20" s="398">
        <v>0</v>
      </c>
      <c r="AJ20" s="398">
        <v>26321</v>
      </c>
      <c r="AK20" s="398">
        <v>79902</v>
      </c>
      <c r="AL20" s="400">
        <v>0</v>
      </c>
    </row>
    <row r="21" spans="1:38" s="353" customFormat="1" ht="30.75" customHeight="1">
      <c r="A21" s="401" t="s">
        <v>62</v>
      </c>
      <c r="B21" s="398">
        <v>16000</v>
      </c>
      <c r="C21" s="398">
        <v>16000</v>
      </c>
      <c r="D21" s="398">
        <v>0</v>
      </c>
      <c r="E21" s="398">
        <v>0</v>
      </c>
      <c r="F21" s="398">
        <v>128803</v>
      </c>
      <c r="G21" s="398">
        <v>0</v>
      </c>
      <c r="H21" s="398">
        <v>0</v>
      </c>
      <c r="I21" s="398">
        <v>0</v>
      </c>
      <c r="J21" s="398">
        <v>1911</v>
      </c>
      <c r="K21" s="398">
        <v>0</v>
      </c>
      <c r="L21" s="398">
        <v>0</v>
      </c>
      <c r="M21" s="398">
        <v>0</v>
      </c>
      <c r="N21" s="398">
        <v>146714</v>
      </c>
      <c r="O21" s="398">
        <v>0</v>
      </c>
      <c r="P21" s="398">
        <v>0</v>
      </c>
      <c r="Q21" s="398">
        <v>146714</v>
      </c>
      <c r="R21" s="398">
        <v>26658</v>
      </c>
      <c r="S21" s="399">
        <v>0</v>
      </c>
      <c r="T21" s="399">
        <v>0</v>
      </c>
      <c r="U21" s="398">
        <v>201510</v>
      </c>
      <c r="V21" s="398">
        <v>201510</v>
      </c>
      <c r="W21" s="398">
        <v>0</v>
      </c>
      <c r="X21" s="398">
        <v>0</v>
      </c>
      <c r="Y21" s="398">
        <v>0</v>
      </c>
      <c r="Z21" s="398">
        <v>0</v>
      </c>
      <c r="AA21" s="398">
        <v>228168</v>
      </c>
      <c r="AB21" s="398">
        <v>0</v>
      </c>
      <c r="AC21" s="398">
        <v>81454</v>
      </c>
      <c r="AD21" s="398">
        <v>80205</v>
      </c>
      <c r="AE21" s="398">
        <v>0</v>
      </c>
      <c r="AF21" s="398">
        <v>0</v>
      </c>
      <c r="AG21" s="398">
        <v>0</v>
      </c>
      <c r="AH21" s="398">
        <v>0</v>
      </c>
      <c r="AI21" s="398">
        <v>0</v>
      </c>
      <c r="AJ21" s="398">
        <v>1249</v>
      </c>
      <c r="AK21" s="398">
        <v>81454</v>
      </c>
      <c r="AL21" s="400">
        <v>0</v>
      </c>
    </row>
    <row r="22" spans="1:38" s="353" customFormat="1" ht="30.75" customHeight="1">
      <c r="A22" s="322" t="s">
        <v>29</v>
      </c>
      <c r="B22" s="399">
        <v>302700</v>
      </c>
      <c r="C22" s="399">
        <v>302700</v>
      </c>
      <c r="D22" s="399">
        <v>0</v>
      </c>
      <c r="E22" s="399">
        <v>30000</v>
      </c>
      <c r="F22" s="399">
        <v>180907</v>
      </c>
      <c r="G22" s="399">
        <v>0</v>
      </c>
      <c r="H22" s="399">
        <v>0</v>
      </c>
      <c r="I22" s="399">
        <v>0</v>
      </c>
      <c r="J22" s="399">
        <v>0</v>
      </c>
      <c r="K22" s="399">
        <v>0</v>
      </c>
      <c r="L22" s="399">
        <v>0</v>
      </c>
      <c r="M22" s="399">
        <v>0</v>
      </c>
      <c r="N22" s="399">
        <v>513607</v>
      </c>
      <c r="O22" s="399">
        <v>0</v>
      </c>
      <c r="P22" s="399">
        <v>0</v>
      </c>
      <c r="Q22" s="399">
        <v>513607</v>
      </c>
      <c r="R22" s="399">
        <v>332261</v>
      </c>
      <c r="S22" s="399">
        <v>0</v>
      </c>
      <c r="T22" s="399">
        <v>0</v>
      </c>
      <c r="U22" s="399">
        <v>291002</v>
      </c>
      <c r="V22" s="399">
        <v>291002</v>
      </c>
      <c r="W22" s="399">
        <v>0</v>
      </c>
      <c r="X22" s="399">
        <v>0</v>
      </c>
      <c r="Y22" s="399">
        <v>0</v>
      </c>
      <c r="Z22" s="399">
        <v>0</v>
      </c>
      <c r="AA22" s="399">
        <v>623263</v>
      </c>
      <c r="AB22" s="399">
        <v>0</v>
      </c>
      <c r="AC22" s="399">
        <v>109656</v>
      </c>
      <c r="AD22" s="399">
        <v>109656</v>
      </c>
      <c r="AE22" s="399">
        <v>0</v>
      </c>
      <c r="AF22" s="399">
        <v>0</v>
      </c>
      <c r="AG22" s="399">
        <v>0</v>
      </c>
      <c r="AH22" s="399">
        <v>0</v>
      </c>
      <c r="AI22" s="399">
        <v>0</v>
      </c>
      <c r="AJ22" s="399">
        <v>0</v>
      </c>
      <c r="AK22" s="399">
        <v>109656</v>
      </c>
      <c r="AL22" s="402">
        <v>0</v>
      </c>
    </row>
    <row r="23" spans="1:38" s="353" customFormat="1" ht="30.75" customHeight="1">
      <c r="A23" s="322" t="s">
        <v>75</v>
      </c>
      <c r="B23" s="398">
        <v>277900</v>
      </c>
      <c r="C23" s="398">
        <v>277900</v>
      </c>
      <c r="D23" s="398">
        <v>0</v>
      </c>
      <c r="E23" s="398">
        <v>30000</v>
      </c>
      <c r="F23" s="398">
        <v>98700</v>
      </c>
      <c r="G23" s="398">
        <v>0</v>
      </c>
      <c r="H23" s="398">
        <v>0</v>
      </c>
      <c r="I23" s="398">
        <v>0</v>
      </c>
      <c r="J23" s="398">
        <v>0</v>
      </c>
      <c r="K23" s="398">
        <v>0</v>
      </c>
      <c r="L23" s="398">
        <v>0</v>
      </c>
      <c r="M23" s="398">
        <v>0</v>
      </c>
      <c r="N23" s="398">
        <v>406600</v>
      </c>
      <c r="O23" s="398">
        <v>0</v>
      </c>
      <c r="P23" s="398">
        <v>0</v>
      </c>
      <c r="Q23" s="398">
        <v>406600</v>
      </c>
      <c r="R23" s="398">
        <v>302229</v>
      </c>
      <c r="S23" s="399">
        <v>0</v>
      </c>
      <c r="T23" s="399">
        <v>0</v>
      </c>
      <c r="U23" s="398">
        <v>168343</v>
      </c>
      <c r="V23" s="398">
        <v>168343</v>
      </c>
      <c r="W23" s="398">
        <v>0</v>
      </c>
      <c r="X23" s="398">
        <v>0</v>
      </c>
      <c r="Y23" s="398">
        <v>0</v>
      </c>
      <c r="Z23" s="398">
        <v>0</v>
      </c>
      <c r="AA23" s="398">
        <v>470572</v>
      </c>
      <c r="AB23" s="398">
        <v>0</v>
      </c>
      <c r="AC23" s="398">
        <v>63972</v>
      </c>
      <c r="AD23" s="398">
        <v>63972</v>
      </c>
      <c r="AE23" s="398">
        <v>0</v>
      </c>
      <c r="AF23" s="398">
        <v>0</v>
      </c>
      <c r="AG23" s="398">
        <v>0</v>
      </c>
      <c r="AH23" s="398">
        <v>0</v>
      </c>
      <c r="AI23" s="398">
        <v>0</v>
      </c>
      <c r="AJ23" s="398">
        <v>0</v>
      </c>
      <c r="AK23" s="398">
        <v>63972</v>
      </c>
      <c r="AL23" s="400">
        <v>0</v>
      </c>
    </row>
    <row r="24" spans="1:38" s="353" customFormat="1" ht="30.75" customHeight="1">
      <c r="A24" s="322" t="s">
        <v>74</v>
      </c>
      <c r="B24" s="398">
        <v>24800</v>
      </c>
      <c r="C24" s="398">
        <v>24800</v>
      </c>
      <c r="D24" s="398">
        <v>0</v>
      </c>
      <c r="E24" s="398">
        <v>0</v>
      </c>
      <c r="F24" s="398">
        <v>82207</v>
      </c>
      <c r="G24" s="398">
        <v>0</v>
      </c>
      <c r="H24" s="398">
        <v>0</v>
      </c>
      <c r="I24" s="398">
        <v>0</v>
      </c>
      <c r="J24" s="398">
        <v>0</v>
      </c>
      <c r="K24" s="398">
        <v>0</v>
      </c>
      <c r="L24" s="398">
        <v>0</v>
      </c>
      <c r="M24" s="398">
        <v>0</v>
      </c>
      <c r="N24" s="398">
        <v>107007</v>
      </c>
      <c r="O24" s="398">
        <v>0</v>
      </c>
      <c r="P24" s="398">
        <v>0</v>
      </c>
      <c r="Q24" s="398">
        <v>107007</v>
      </c>
      <c r="R24" s="398">
        <v>30032</v>
      </c>
      <c r="S24" s="399">
        <v>0</v>
      </c>
      <c r="T24" s="399">
        <v>0</v>
      </c>
      <c r="U24" s="398">
        <v>122659</v>
      </c>
      <c r="V24" s="398">
        <v>122659</v>
      </c>
      <c r="W24" s="398">
        <v>0</v>
      </c>
      <c r="X24" s="398">
        <v>0</v>
      </c>
      <c r="Y24" s="398">
        <v>0</v>
      </c>
      <c r="Z24" s="398">
        <v>0</v>
      </c>
      <c r="AA24" s="398">
        <v>152691</v>
      </c>
      <c r="AB24" s="398">
        <v>0</v>
      </c>
      <c r="AC24" s="398">
        <v>45684</v>
      </c>
      <c r="AD24" s="398">
        <v>45684</v>
      </c>
      <c r="AE24" s="398">
        <v>0</v>
      </c>
      <c r="AF24" s="398">
        <v>0</v>
      </c>
      <c r="AG24" s="398">
        <v>0</v>
      </c>
      <c r="AH24" s="398">
        <v>0</v>
      </c>
      <c r="AI24" s="398">
        <v>0</v>
      </c>
      <c r="AJ24" s="398">
        <v>0</v>
      </c>
      <c r="AK24" s="398">
        <v>45684</v>
      </c>
      <c r="AL24" s="400">
        <v>0</v>
      </c>
    </row>
    <row r="25" spans="1:38" s="353" customFormat="1" ht="30.75" customHeight="1">
      <c r="A25" s="322" t="s">
        <v>45</v>
      </c>
      <c r="B25" s="398">
        <v>152500</v>
      </c>
      <c r="C25" s="398">
        <v>152500</v>
      </c>
      <c r="D25" s="398">
        <v>0</v>
      </c>
      <c r="E25" s="398">
        <v>175259</v>
      </c>
      <c r="F25" s="398">
        <v>0</v>
      </c>
      <c r="G25" s="398">
        <v>0</v>
      </c>
      <c r="H25" s="398">
        <v>0</v>
      </c>
      <c r="I25" s="398">
        <v>0</v>
      </c>
      <c r="J25" s="398">
        <v>0</v>
      </c>
      <c r="K25" s="398">
        <v>0</v>
      </c>
      <c r="L25" s="398">
        <v>0</v>
      </c>
      <c r="M25" s="398">
        <v>0</v>
      </c>
      <c r="N25" s="398">
        <v>327759</v>
      </c>
      <c r="O25" s="398">
        <v>0</v>
      </c>
      <c r="P25" s="398">
        <v>0</v>
      </c>
      <c r="Q25" s="398">
        <v>327759</v>
      </c>
      <c r="R25" s="398">
        <v>160967</v>
      </c>
      <c r="S25" s="399">
        <v>0</v>
      </c>
      <c r="T25" s="399">
        <v>0</v>
      </c>
      <c r="U25" s="398">
        <v>277006</v>
      </c>
      <c r="V25" s="398">
        <v>277006</v>
      </c>
      <c r="W25" s="398">
        <v>0</v>
      </c>
      <c r="X25" s="398">
        <v>0</v>
      </c>
      <c r="Y25" s="398">
        <v>0</v>
      </c>
      <c r="Z25" s="398">
        <v>0</v>
      </c>
      <c r="AA25" s="398">
        <v>437973</v>
      </c>
      <c r="AB25" s="398">
        <v>0</v>
      </c>
      <c r="AC25" s="398">
        <v>110214</v>
      </c>
      <c r="AD25" s="398">
        <v>109988</v>
      </c>
      <c r="AE25" s="398">
        <v>0</v>
      </c>
      <c r="AF25" s="398">
        <v>0</v>
      </c>
      <c r="AG25" s="398">
        <v>0</v>
      </c>
      <c r="AH25" s="398">
        <v>0</v>
      </c>
      <c r="AI25" s="398">
        <v>0</v>
      </c>
      <c r="AJ25" s="398">
        <v>226</v>
      </c>
      <c r="AK25" s="398">
        <v>110214</v>
      </c>
      <c r="AL25" s="400">
        <v>0</v>
      </c>
    </row>
    <row r="26" spans="1:38" s="353" customFormat="1" ht="30.75" customHeight="1">
      <c r="A26" s="322" t="s">
        <v>63</v>
      </c>
      <c r="B26" s="399">
        <v>994600</v>
      </c>
      <c r="C26" s="399">
        <v>994600</v>
      </c>
      <c r="D26" s="399">
        <v>0</v>
      </c>
      <c r="E26" s="399">
        <v>308200</v>
      </c>
      <c r="F26" s="399">
        <v>80446</v>
      </c>
      <c r="G26" s="399">
        <v>0</v>
      </c>
      <c r="H26" s="399">
        <v>0</v>
      </c>
      <c r="I26" s="399">
        <v>0</v>
      </c>
      <c r="J26" s="399">
        <v>0</v>
      </c>
      <c r="K26" s="399">
        <v>0</v>
      </c>
      <c r="L26" s="399">
        <v>0</v>
      </c>
      <c r="M26" s="399">
        <v>11608</v>
      </c>
      <c r="N26" s="399">
        <v>1394854</v>
      </c>
      <c r="O26" s="399">
        <v>0</v>
      </c>
      <c r="P26" s="399">
        <v>0</v>
      </c>
      <c r="Q26" s="399">
        <v>1394854</v>
      </c>
      <c r="R26" s="399">
        <v>1328957</v>
      </c>
      <c r="S26" s="399">
        <v>0</v>
      </c>
      <c r="T26" s="399">
        <v>0</v>
      </c>
      <c r="U26" s="399">
        <v>215167</v>
      </c>
      <c r="V26" s="399">
        <v>116420</v>
      </c>
      <c r="W26" s="399">
        <v>98747</v>
      </c>
      <c r="X26" s="399">
        <v>21660</v>
      </c>
      <c r="Y26" s="399">
        <v>0</v>
      </c>
      <c r="Z26" s="399">
        <v>0</v>
      </c>
      <c r="AA26" s="399">
        <v>1565784</v>
      </c>
      <c r="AB26" s="399">
        <v>0</v>
      </c>
      <c r="AC26" s="399">
        <v>170930</v>
      </c>
      <c r="AD26" s="399">
        <v>102980</v>
      </c>
      <c r="AE26" s="399">
        <v>64052</v>
      </c>
      <c r="AF26" s="399">
        <v>0</v>
      </c>
      <c r="AG26" s="399">
        <v>0</v>
      </c>
      <c r="AH26" s="399">
        <v>0</v>
      </c>
      <c r="AI26" s="399">
        <v>0</v>
      </c>
      <c r="AJ26" s="399">
        <v>3898</v>
      </c>
      <c r="AK26" s="399">
        <v>170930</v>
      </c>
      <c r="AL26" s="402">
        <v>0</v>
      </c>
    </row>
    <row r="27" spans="1:38" s="353" customFormat="1" ht="30.75" customHeight="1">
      <c r="A27" s="322" t="s">
        <v>65</v>
      </c>
      <c r="B27" s="399">
        <v>1020800</v>
      </c>
      <c r="C27" s="399">
        <v>1020800</v>
      </c>
      <c r="D27" s="399">
        <v>0</v>
      </c>
      <c r="E27" s="399">
        <v>45250</v>
      </c>
      <c r="F27" s="399">
        <v>0</v>
      </c>
      <c r="G27" s="399">
        <v>0</v>
      </c>
      <c r="H27" s="399">
        <v>0</v>
      </c>
      <c r="I27" s="399">
        <v>564800</v>
      </c>
      <c r="J27" s="399">
        <v>0</v>
      </c>
      <c r="K27" s="399">
        <v>118935</v>
      </c>
      <c r="L27" s="399">
        <v>0</v>
      </c>
      <c r="M27" s="399">
        <v>0</v>
      </c>
      <c r="N27" s="399">
        <v>1749785</v>
      </c>
      <c r="O27" s="399">
        <v>0</v>
      </c>
      <c r="P27" s="399">
        <v>408900</v>
      </c>
      <c r="Q27" s="399">
        <v>1340885</v>
      </c>
      <c r="R27" s="399">
        <v>1318499</v>
      </c>
      <c r="S27" s="399">
        <v>0</v>
      </c>
      <c r="T27" s="399">
        <v>0</v>
      </c>
      <c r="U27" s="399">
        <v>1014711</v>
      </c>
      <c r="V27" s="399">
        <v>1014711</v>
      </c>
      <c r="W27" s="399">
        <v>0</v>
      </c>
      <c r="X27" s="399">
        <v>0</v>
      </c>
      <c r="Y27" s="399">
        <v>0</v>
      </c>
      <c r="Z27" s="399">
        <v>0</v>
      </c>
      <c r="AA27" s="399">
        <v>2333210</v>
      </c>
      <c r="AB27" s="399">
        <v>0</v>
      </c>
      <c r="AC27" s="399">
        <v>992325</v>
      </c>
      <c r="AD27" s="399">
        <v>0</v>
      </c>
      <c r="AE27" s="399">
        <v>489125</v>
      </c>
      <c r="AF27" s="399">
        <v>0</v>
      </c>
      <c r="AG27" s="399">
        <v>0</v>
      </c>
      <c r="AH27" s="399">
        <v>0</v>
      </c>
      <c r="AI27" s="399">
        <v>0</v>
      </c>
      <c r="AJ27" s="399">
        <v>0</v>
      </c>
      <c r="AK27" s="399">
        <v>489125</v>
      </c>
      <c r="AL27" s="402">
        <v>503200</v>
      </c>
    </row>
    <row r="28" spans="1:38" s="353" customFormat="1" ht="30.75" customHeight="1">
      <c r="A28" s="322" t="s">
        <v>359</v>
      </c>
      <c r="B28" s="398">
        <v>995500</v>
      </c>
      <c r="C28" s="398">
        <v>995500</v>
      </c>
      <c r="D28" s="398">
        <v>0</v>
      </c>
      <c r="E28" s="398">
        <v>42625</v>
      </c>
      <c r="F28" s="398">
        <v>0</v>
      </c>
      <c r="G28" s="398">
        <v>0</v>
      </c>
      <c r="H28" s="398">
        <v>0</v>
      </c>
      <c r="I28" s="398">
        <v>564800</v>
      </c>
      <c r="J28" s="398">
        <v>0</v>
      </c>
      <c r="K28" s="404">
        <v>118935</v>
      </c>
      <c r="L28" s="398">
        <v>0</v>
      </c>
      <c r="M28" s="398">
        <v>0</v>
      </c>
      <c r="N28" s="398">
        <v>1721860</v>
      </c>
      <c r="O28" s="398">
        <v>0</v>
      </c>
      <c r="P28" s="398">
        <v>401000</v>
      </c>
      <c r="Q28" s="398">
        <v>1320860</v>
      </c>
      <c r="R28" s="398">
        <v>1281355</v>
      </c>
      <c r="S28" s="399">
        <v>0</v>
      </c>
      <c r="T28" s="399">
        <v>0</v>
      </c>
      <c r="U28" s="398">
        <v>753653</v>
      </c>
      <c r="V28" s="398">
        <v>753653</v>
      </c>
      <c r="W28" s="398">
        <v>0</v>
      </c>
      <c r="X28" s="398">
        <v>0</v>
      </c>
      <c r="Y28" s="398">
        <v>0</v>
      </c>
      <c r="Z28" s="398">
        <v>0</v>
      </c>
      <c r="AA28" s="398">
        <v>2035008</v>
      </c>
      <c r="AB28" s="398">
        <v>0</v>
      </c>
      <c r="AC28" s="398">
        <v>714148</v>
      </c>
      <c r="AD28" s="398">
        <v>0</v>
      </c>
      <c r="AE28" s="398">
        <v>224348</v>
      </c>
      <c r="AF28" s="398">
        <v>0</v>
      </c>
      <c r="AG28" s="398">
        <v>0</v>
      </c>
      <c r="AH28" s="398">
        <v>0</v>
      </c>
      <c r="AI28" s="398">
        <v>0</v>
      </c>
      <c r="AJ28" s="398">
        <v>0</v>
      </c>
      <c r="AK28" s="398">
        <v>224348</v>
      </c>
      <c r="AL28" s="400">
        <v>489800</v>
      </c>
    </row>
    <row r="29" spans="1:38" s="353" customFormat="1" ht="30.75" customHeight="1">
      <c r="A29" s="322" t="s">
        <v>360</v>
      </c>
      <c r="B29" s="398">
        <v>11100</v>
      </c>
      <c r="C29" s="398">
        <v>11100</v>
      </c>
      <c r="D29" s="398">
        <v>0</v>
      </c>
      <c r="E29" s="398">
        <v>0</v>
      </c>
      <c r="F29" s="398">
        <v>0</v>
      </c>
      <c r="G29" s="398">
        <v>0</v>
      </c>
      <c r="H29" s="398">
        <v>0</v>
      </c>
      <c r="I29" s="398">
        <v>0</v>
      </c>
      <c r="J29" s="398">
        <v>0</v>
      </c>
      <c r="K29" s="398">
        <v>0</v>
      </c>
      <c r="L29" s="398">
        <v>0</v>
      </c>
      <c r="M29" s="398">
        <v>0</v>
      </c>
      <c r="N29" s="398">
        <v>11100</v>
      </c>
      <c r="O29" s="398">
        <v>0</v>
      </c>
      <c r="P29" s="398">
        <v>3000</v>
      </c>
      <c r="Q29" s="398">
        <v>8100</v>
      </c>
      <c r="R29" s="398">
        <v>12238</v>
      </c>
      <c r="S29" s="399">
        <v>0</v>
      </c>
      <c r="T29" s="399">
        <v>0</v>
      </c>
      <c r="U29" s="398">
        <v>83737</v>
      </c>
      <c r="V29" s="398">
        <v>83737</v>
      </c>
      <c r="W29" s="398">
        <v>0</v>
      </c>
      <c r="X29" s="398">
        <v>0</v>
      </c>
      <c r="Y29" s="398">
        <v>0</v>
      </c>
      <c r="Z29" s="398">
        <v>0</v>
      </c>
      <c r="AA29" s="398">
        <v>95975</v>
      </c>
      <c r="AB29" s="398">
        <v>0</v>
      </c>
      <c r="AC29" s="398">
        <v>87875</v>
      </c>
      <c r="AD29" s="398">
        <v>0</v>
      </c>
      <c r="AE29" s="398">
        <v>83775</v>
      </c>
      <c r="AF29" s="398">
        <v>0</v>
      </c>
      <c r="AG29" s="398">
        <v>0</v>
      </c>
      <c r="AH29" s="398">
        <v>0</v>
      </c>
      <c r="AI29" s="398">
        <v>0</v>
      </c>
      <c r="AJ29" s="398">
        <v>0</v>
      </c>
      <c r="AK29" s="398">
        <v>83775</v>
      </c>
      <c r="AL29" s="400">
        <v>4100</v>
      </c>
    </row>
    <row r="30" spans="1:38" s="353" customFormat="1" ht="30.75" customHeight="1">
      <c r="A30" s="331" t="s">
        <v>361</v>
      </c>
      <c r="B30" s="405">
        <v>14200</v>
      </c>
      <c r="C30" s="405">
        <v>14200</v>
      </c>
      <c r="D30" s="405">
        <v>0</v>
      </c>
      <c r="E30" s="405">
        <v>2625</v>
      </c>
      <c r="F30" s="405">
        <v>0</v>
      </c>
      <c r="G30" s="405">
        <v>0</v>
      </c>
      <c r="H30" s="405">
        <v>0</v>
      </c>
      <c r="I30" s="405">
        <v>0</v>
      </c>
      <c r="J30" s="405">
        <v>0</v>
      </c>
      <c r="K30" s="405">
        <v>0</v>
      </c>
      <c r="L30" s="405">
        <v>0</v>
      </c>
      <c r="M30" s="405">
        <v>0</v>
      </c>
      <c r="N30" s="405">
        <v>16825</v>
      </c>
      <c r="O30" s="405">
        <v>0</v>
      </c>
      <c r="P30" s="405">
        <v>4900</v>
      </c>
      <c r="Q30" s="405">
        <v>11925</v>
      </c>
      <c r="R30" s="405">
        <v>24906</v>
      </c>
      <c r="S30" s="406">
        <v>0</v>
      </c>
      <c r="T30" s="406">
        <v>0</v>
      </c>
      <c r="U30" s="405">
        <v>177321</v>
      </c>
      <c r="V30" s="405">
        <v>177321</v>
      </c>
      <c r="W30" s="405">
        <v>0</v>
      </c>
      <c r="X30" s="405">
        <v>0</v>
      </c>
      <c r="Y30" s="405">
        <v>0</v>
      </c>
      <c r="Z30" s="405">
        <v>0</v>
      </c>
      <c r="AA30" s="405">
        <v>202227</v>
      </c>
      <c r="AB30" s="405">
        <v>0</v>
      </c>
      <c r="AC30" s="405">
        <v>190302</v>
      </c>
      <c r="AD30" s="405">
        <v>0</v>
      </c>
      <c r="AE30" s="405">
        <v>181002</v>
      </c>
      <c r="AF30" s="405">
        <v>0</v>
      </c>
      <c r="AG30" s="405">
        <v>0</v>
      </c>
      <c r="AH30" s="405">
        <v>0</v>
      </c>
      <c r="AI30" s="405">
        <v>0</v>
      </c>
      <c r="AJ30" s="405">
        <v>0</v>
      </c>
      <c r="AK30" s="405">
        <v>181002</v>
      </c>
      <c r="AL30" s="407">
        <v>9300</v>
      </c>
    </row>
    <row r="31" spans="1:38" s="353" customFormat="1" ht="30.75" customHeight="1" thickBot="1">
      <c r="A31" s="347" t="s">
        <v>12</v>
      </c>
      <c r="B31" s="408">
        <f aca="true" t="shared" si="0" ref="B31:AL31">B11+B15+B16+B19+B22+B25+B26+B27</f>
        <v>3488000</v>
      </c>
      <c r="C31" s="408">
        <f t="shared" si="0"/>
        <v>3488000</v>
      </c>
      <c r="D31" s="408">
        <f t="shared" si="0"/>
        <v>0</v>
      </c>
      <c r="E31" s="408">
        <f t="shared" si="0"/>
        <v>601524</v>
      </c>
      <c r="F31" s="408">
        <f t="shared" si="0"/>
        <v>663210</v>
      </c>
      <c r="G31" s="408">
        <f t="shared" si="0"/>
        <v>0</v>
      </c>
      <c r="H31" s="408">
        <f t="shared" si="0"/>
        <v>2898</v>
      </c>
      <c r="I31" s="408">
        <f t="shared" si="0"/>
        <v>564800</v>
      </c>
      <c r="J31" s="408">
        <f t="shared" si="0"/>
        <v>14111</v>
      </c>
      <c r="K31" s="408">
        <f t="shared" si="0"/>
        <v>118935</v>
      </c>
      <c r="L31" s="408">
        <f t="shared" si="0"/>
        <v>0</v>
      </c>
      <c r="M31" s="408">
        <f t="shared" si="0"/>
        <v>738014</v>
      </c>
      <c r="N31" s="408">
        <f t="shared" si="0"/>
        <v>6191492</v>
      </c>
      <c r="O31" s="408">
        <f t="shared" si="0"/>
        <v>0</v>
      </c>
      <c r="P31" s="408">
        <f t="shared" si="0"/>
        <v>408900</v>
      </c>
      <c r="Q31" s="408">
        <f t="shared" si="0"/>
        <v>5782592</v>
      </c>
      <c r="R31" s="408">
        <f t="shared" si="0"/>
        <v>4211248</v>
      </c>
      <c r="S31" s="408">
        <f t="shared" si="0"/>
        <v>0</v>
      </c>
      <c r="T31" s="408">
        <f t="shared" si="0"/>
        <v>0</v>
      </c>
      <c r="U31" s="408">
        <f t="shared" si="0"/>
        <v>3394111</v>
      </c>
      <c r="V31" s="408">
        <f t="shared" si="0"/>
        <v>3295364</v>
      </c>
      <c r="W31" s="408">
        <f t="shared" si="0"/>
        <v>98747</v>
      </c>
      <c r="X31" s="408">
        <f t="shared" si="0"/>
        <v>21660</v>
      </c>
      <c r="Y31" s="408">
        <f t="shared" si="0"/>
        <v>0</v>
      </c>
      <c r="Z31" s="408">
        <f t="shared" si="0"/>
        <v>13356</v>
      </c>
      <c r="AA31" s="408">
        <f t="shared" si="0"/>
        <v>7640375</v>
      </c>
      <c r="AB31" s="408">
        <f t="shared" si="0"/>
        <v>0</v>
      </c>
      <c r="AC31" s="408">
        <f t="shared" si="0"/>
        <v>1857783</v>
      </c>
      <c r="AD31" s="408">
        <f t="shared" si="0"/>
        <v>757279</v>
      </c>
      <c r="AE31" s="408">
        <f t="shared" si="0"/>
        <v>562666</v>
      </c>
      <c r="AF31" s="408">
        <f t="shared" si="0"/>
        <v>0</v>
      </c>
      <c r="AG31" s="408">
        <f t="shared" si="0"/>
        <v>0</v>
      </c>
      <c r="AH31" s="408">
        <f t="shared" si="0"/>
        <v>0</v>
      </c>
      <c r="AI31" s="408">
        <f t="shared" si="0"/>
        <v>0</v>
      </c>
      <c r="AJ31" s="408">
        <f t="shared" si="0"/>
        <v>34638</v>
      </c>
      <c r="AK31" s="408">
        <f t="shared" si="0"/>
        <v>1354583</v>
      </c>
      <c r="AL31" s="409">
        <f t="shared" si="0"/>
        <v>503200</v>
      </c>
    </row>
    <row r="32" spans="25:28" s="350" customFormat="1" ht="17.25" customHeight="1">
      <c r="Y32" s="410"/>
      <c r="Z32" s="410"/>
      <c r="AA32" s="410"/>
      <c r="AB32" s="410"/>
    </row>
    <row r="33" s="411" customFormat="1" ht="18.75" customHeight="1"/>
    <row r="34" spans="25:28" ht="14.25">
      <c r="Y34" s="413"/>
      <c r="Z34" s="413"/>
      <c r="AA34" s="413"/>
      <c r="AB34" s="413"/>
    </row>
    <row r="35" spans="25:28" ht="14.25">
      <c r="Y35" s="413"/>
      <c r="Z35" s="413"/>
      <c r="AA35" s="413"/>
      <c r="AB35" s="413"/>
    </row>
    <row r="36" spans="25:28" ht="14.25">
      <c r="Y36" s="413"/>
      <c r="Z36" s="413"/>
      <c r="AA36" s="413"/>
      <c r="AB36" s="413"/>
    </row>
    <row r="37" spans="25:28" ht="14.25">
      <c r="Y37" s="413"/>
      <c r="Z37" s="413"/>
      <c r="AA37" s="413"/>
      <c r="AB37" s="413"/>
    </row>
    <row r="38" spans="25:28" ht="14.25">
      <c r="Y38" s="413"/>
      <c r="Z38" s="413"/>
      <c r="AA38" s="413"/>
      <c r="AB38" s="413"/>
    </row>
    <row r="39" spans="25:28" ht="14.25">
      <c r="Y39" s="413"/>
      <c r="Z39" s="413"/>
      <c r="AA39" s="413"/>
      <c r="AB39" s="413"/>
    </row>
    <row r="40" spans="25:28" ht="14.25">
      <c r="Y40" s="413"/>
      <c r="Z40" s="413"/>
      <c r="AA40" s="413"/>
      <c r="AB40" s="413"/>
    </row>
    <row r="41" spans="25:28" ht="14.25">
      <c r="Y41" s="413"/>
      <c r="Z41" s="413"/>
      <c r="AA41" s="413"/>
      <c r="AB41" s="413"/>
    </row>
    <row r="42" spans="25:28" ht="14.25">
      <c r="Y42" s="413"/>
      <c r="Z42" s="413"/>
      <c r="AA42" s="413"/>
      <c r="AB42" s="413"/>
    </row>
    <row r="43" spans="25:28" ht="14.25">
      <c r="Y43" s="413"/>
      <c r="Z43" s="413"/>
      <c r="AA43" s="413"/>
      <c r="AB43" s="413"/>
    </row>
    <row r="44" spans="25:28" ht="14.25">
      <c r="Y44" s="413"/>
      <c r="Z44" s="413"/>
      <c r="AA44" s="413"/>
      <c r="AB44" s="413"/>
    </row>
    <row r="45" spans="25:28" ht="14.25">
      <c r="Y45" s="413"/>
      <c r="Z45" s="413"/>
      <c r="AA45" s="413"/>
      <c r="AB45" s="413"/>
    </row>
    <row r="46" spans="25:28" ht="14.25">
      <c r="Y46" s="413"/>
      <c r="Z46" s="413"/>
      <c r="AA46" s="413"/>
      <c r="AB46" s="413"/>
    </row>
    <row r="47" spans="25:28" ht="14.25">
      <c r="Y47" s="413"/>
      <c r="Z47" s="413"/>
      <c r="AA47" s="413"/>
      <c r="AB47" s="413"/>
    </row>
    <row r="48" spans="25:28" ht="14.25">
      <c r="Y48" s="413"/>
      <c r="Z48" s="413"/>
      <c r="AA48" s="413"/>
      <c r="AB48" s="413"/>
    </row>
    <row r="49" spans="25:28" ht="14.25">
      <c r="Y49" s="413"/>
      <c r="Z49" s="413"/>
      <c r="AA49" s="413"/>
      <c r="AB49" s="413"/>
    </row>
    <row r="50" spans="25:28" ht="14.25">
      <c r="Y50" s="413"/>
      <c r="Z50" s="413"/>
      <c r="AA50" s="413"/>
      <c r="AB50" s="413"/>
    </row>
  </sheetData>
  <sheetProtection/>
  <mergeCells count="12">
    <mergeCell ref="B3:Q3"/>
    <mergeCell ref="R3:AC3"/>
    <mergeCell ref="AD3:AL3"/>
    <mergeCell ref="E7:E8"/>
    <mergeCell ref="F7:F8"/>
    <mergeCell ref="G7:G8"/>
    <mergeCell ref="H7:H8"/>
    <mergeCell ref="J7:J8"/>
    <mergeCell ref="L7:L8"/>
    <mergeCell ref="R7:R8"/>
    <mergeCell ref="U7:U8"/>
    <mergeCell ref="AB4:AC5"/>
  </mergeCells>
  <printOptions/>
  <pageMargins left="0.7874015748031497" right="0.3937007874015748" top="0.7874015748031497" bottom="0.7874015748031497" header="0.5118110236220472" footer="0.2362204724409449"/>
  <pageSetup fitToWidth="3" horizontalDpi="300" verticalDpi="300" orientation="landscape" paperSize="9" scale="64" r:id="rId1"/>
  <colBreaks count="2" manualBreakCount="2">
    <brk id="17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30"/>
  <sheetViews>
    <sheetView showGridLines="0" view="pageBreakPreview" zoomScale="85" zoomScaleSheetLayoutView="85" zoomScalePageLayoutView="0" workbookViewId="0" topLeftCell="AE17">
      <selection activeCell="A11" sqref="A11:IV31"/>
    </sheetView>
  </sheetViews>
  <sheetFormatPr defaultColWidth="9.00390625" defaultRowHeight="12.75"/>
  <cols>
    <col min="1" max="1" width="24.625" style="58" customWidth="1"/>
    <col min="2" max="3" width="16.875" style="58" customWidth="1"/>
    <col min="4" max="4" width="15.625" style="58" customWidth="1"/>
    <col min="5" max="6" width="16.875" style="58" customWidth="1"/>
    <col min="7" max="7" width="15.125" style="58" customWidth="1"/>
    <col min="8" max="8" width="9.125" style="58" customWidth="1"/>
    <col min="9" max="9" width="11.625" style="58" customWidth="1"/>
    <col min="10" max="10" width="15.625" style="58" customWidth="1"/>
    <col min="11" max="11" width="16.875" style="58" customWidth="1"/>
    <col min="12" max="13" width="15.625" style="58" customWidth="1"/>
    <col min="14" max="14" width="12.875" style="58" customWidth="1"/>
    <col min="15" max="15" width="11.625" style="58" customWidth="1"/>
    <col min="16" max="16" width="12.875" style="58" customWidth="1"/>
    <col min="17" max="17" width="16.875" style="58" customWidth="1"/>
    <col min="18" max="18" width="15.625" style="58" customWidth="1"/>
    <col min="19" max="21" width="12.875" style="58" customWidth="1"/>
    <col min="22" max="22" width="15.625" style="58" customWidth="1"/>
    <col min="23" max="23" width="9.125" style="58" customWidth="1"/>
    <col min="24" max="26" width="15.625" style="58" customWidth="1"/>
    <col min="27" max="27" width="11.625" style="58" customWidth="1"/>
    <col min="28" max="28" width="15.625" style="58" customWidth="1"/>
    <col min="29" max="30" width="16.875" style="58" customWidth="1"/>
    <col min="31" max="31" width="15.625" style="58" customWidth="1"/>
    <col min="32" max="32" width="11.625" style="58" customWidth="1"/>
    <col min="33" max="33" width="16.875" style="58" customWidth="1"/>
    <col min="34" max="34" width="15.625" style="58" customWidth="1"/>
    <col min="35" max="36" width="16.875" style="58" customWidth="1"/>
    <col min="37" max="37" width="10.125" style="58" customWidth="1"/>
    <col min="38" max="38" width="17.875" style="58" customWidth="1"/>
    <col min="39" max="39" width="16.875" style="58" customWidth="1"/>
    <col min="40" max="40" width="15.625" style="58" customWidth="1"/>
    <col min="41" max="41" width="12.875" style="58" customWidth="1"/>
    <col min="42" max="43" width="9.125" style="58" customWidth="1"/>
    <col min="44" max="44" width="16.875" style="58" customWidth="1"/>
    <col min="45" max="45" width="19.625" style="58" customWidth="1"/>
    <col min="46" max="46" width="15.625" style="58" customWidth="1"/>
    <col min="47" max="47" width="12.875" style="58" customWidth="1"/>
    <col min="48" max="48" width="15.625" style="58" customWidth="1"/>
    <col min="49" max="49" width="9.125" style="58" customWidth="1"/>
    <col min="50" max="50" width="14.375" style="58" customWidth="1"/>
    <col min="51" max="51" width="16.875" style="58" customWidth="1"/>
    <col min="52" max="53" width="15.625" style="58" customWidth="1"/>
    <col min="54" max="56" width="16.875" style="58" customWidth="1"/>
    <col min="57" max="57" width="13.75390625" style="58" customWidth="1"/>
    <col min="58" max="58" width="14.00390625" style="58" customWidth="1"/>
    <col min="59" max="60" width="10.75390625" style="58" customWidth="1"/>
    <col min="61" max="16384" width="9.125" style="58" customWidth="1"/>
  </cols>
  <sheetData>
    <row r="1" spans="1:2" s="59" customFormat="1" ht="21" customHeight="1">
      <c r="A1" s="108"/>
      <c r="B1" s="3" t="s">
        <v>106</v>
      </c>
    </row>
    <row r="2" spans="2:60" s="59" customFormat="1" ht="19.5" customHeight="1" thickBot="1">
      <c r="B2" s="3" t="s">
        <v>481</v>
      </c>
      <c r="Q2" s="110"/>
      <c r="AH2" s="110"/>
      <c r="AW2" s="110"/>
      <c r="BH2" s="110" t="s">
        <v>735</v>
      </c>
    </row>
    <row r="3" spans="1:60" s="16" customFormat="1" ht="19.5" customHeight="1">
      <c r="A3" s="111"/>
      <c r="B3" s="174" t="s">
        <v>279</v>
      </c>
      <c r="C3" s="175"/>
      <c r="D3" s="176"/>
      <c r="E3" s="176"/>
      <c r="F3" s="176"/>
      <c r="G3" s="176"/>
      <c r="H3" s="176"/>
      <c r="I3" s="177"/>
      <c r="J3" s="178"/>
      <c r="K3" s="174" t="s">
        <v>214</v>
      </c>
      <c r="L3" s="6"/>
      <c r="M3" s="7"/>
      <c r="N3" s="7"/>
      <c r="O3" s="112"/>
      <c r="P3" s="132" t="s">
        <v>215</v>
      </c>
      <c r="Q3" s="179" t="s">
        <v>216</v>
      </c>
      <c r="R3" s="140" t="s">
        <v>217</v>
      </c>
      <c r="S3" s="7"/>
      <c r="T3" s="7"/>
      <c r="U3" s="7"/>
      <c r="V3" s="7"/>
      <c r="W3" s="113"/>
      <c r="X3" s="132" t="s">
        <v>218</v>
      </c>
      <c r="Y3" s="7"/>
      <c r="Z3" s="7"/>
      <c r="AA3" s="7"/>
      <c r="AB3" s="179" t="s">
        <v>219</v>
      </c>
      <c r="AC3" s="140" t="s">
        <v>280</v>
      </c>
      <c r="AD3" s="7"/>
      <c r="AE3" s="7"/>
      <c r="AF3" s="7"/>
      <c r="AG3" s="7"/>
      <c r="AH3" s="132"/>
      <c r="AI3" s="7"/>
      <c r="AJ3" s="132"/>
      <c r="AK3" s="112"/>
      <c r="AL3" s="140" t="s">
        <v>221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179" t="s">
        <v>222</v>
      </c>
      <c r="BC3" s="179" t="s">
        <v>223</v>
      </c>
      <c r="BD3" s="179" t="s">
        <v>224</v>
      </c>
      <c r="BE3" s="179" t="s">
        <v>412</v>
      </c>
      <c r="BF3" s="140" t="s">
        <v>413</v>
      </c>
      <c r="BG3" s="140" t="s">
        <v>414</v>
      </c>
      <c r="BH3" s="180" t="s">
        <v>415</v>
      </c>
    </row>
    <row r="4" spans="1:60" s="16" customFormat="1" ht="19.5" customHeight="1">
      <c r="A4" s="17"/>
      <c r="B4" s="155" t="s">
        <v>125</v>
      </c>
      <c r="C4" s="181" t="s">
        <v>416</v>
      </c>
      <c r="D4" s="182"/>
      <c r="E4" s="182"/>
      <c r="F4" s="182"/>
      <c r="G4" s="182"/>
      <c r="H4" s="183"/>
      <c r="I4" s="184" t="s">
        <v>417</v>
      </c>
      <c r="J4" s="184" t="s">
        <v>418</v>
      </c>
      <c r="K4" s="155" t="s">
        <v>419</v>
      </c>
      <c r="L4" s="185"/>
      <c r="M4" s="186" t="s">
        <v>287</v>
      </c>
      <c r="N4" s="186"/>
      <c r="O4" s="187"/>
      <c r="P4" s="154" t="s">
        <v>420</v>
      </c>
      <c r="Q4" s="117" t="s">
        <v>421</v>
      </c>
      <c r="R4" s="155" t="s">
        <v>422</v>
      </c>
      <c r="S4" s="163" t="s">
        <v>416</v>
      </c>
      <c r="T4" s="188" t="s">
        <v>417</v>
      </c>
      <c r="U4" s="163" t="s">
        <v>418</v>
      </c>
      <c r="V4" s="163" t="s">
        <v>423</v>
      </c>
      <c r="W4" s="188" t="s">
        <v>424</v>
      </c>
      <c r="X4" s="164" t="s">
        <v>425</v>
      </c>
      <c r="Y4" s="163" t="s">
        <v>416</v>
      </c>
      <c r="Z4" s="163" t="s">
        <v>417</v>
      </c>
      <c r="AA4" s="188" t="s">
        <v>418</v>
      </c>
      <c r="AB4" s="118" t="s">
        <v>426</v>
      </c>
      <c r="AC4" s="164" t="s">
        <v>427</v>
      </c>
      <c r="AD4" s="188" t="s">
        <v>416</v>
      </c>
      <c r="AE4" s="186"/>
      <c r="AF4" s="186"/>
      <c r="AG4" s="186"/>
      <c r="AH4" s="187"/>
      <c r="AI4" s="188" t="s">
        <v>417</v>
      </c>
      <c r="AJ4" s="186"/>
      <c r="AK4" s="187"/>
      <c r="AL4" s="164" t="s">
        <v>428</v>
      </c>
      <c r="AM4" s="188" t="s">
        <v>416</v>
      </c>
      <c r="AN4" s="186"/>
      <c r="AO4" s="186"/>
      <c r="AP4" s="186"/>
      <c r="AQ4" s="186"/>
      <c r="AR4" s="186"/>
      <c r="AS4" s="188" t="s">
        <v>417</v>
      </c>
      <c r="AT4" s="186"/>
      <c r="AU4" s="186"/>
      <c r="AV4" s="186"/>
      <c r="AW4" s="186"/>
      <c r="AX4" s="186"/>
      <c r="AY4" s="186"/>
      <c r="AZ4" s="186"/>
      <c r="BA4" s="189"/>
      <c r="BB4" s="118" t="s">
        <v>429</v>
      </c>
      <c r="BC4" s="610" t="s">
        <v>482</v>
      </c>
      <c r="BD4" s="118"/>
      <c r="BE4" s="118"/>
      <c r="BF4" s="164"/>
      <c r="BG4" s="164"/>
      <c r="BH4" s="190"/>
    </row>
    <row r="5" spans="1:60" s="196" customFormat="1" ht="19.5" customHeight="1">
      <c r="A5" s="656"/>
      <c r="B5" s="155"/>
      <c r="C5" s="153"/>
      <c r="D5" s="191"/>
      <c r="E5" s="191"/>
      <c r="F5" s="191"/>
      <c r="G5" s="191"/>
      <c r="H5" s="192"/>
      <c r="I5" s="167"/>
      <c r="J5" s="167"/>
      <c r="K5" s="117"/>
      <c r="L5" s="117"/>
      <c r="M5" s="191"/>
      <c r="N5" s="191"/>
      <c r="O5" s="191"/>
      <c r="P5" s="155"/>
      <c r="Q5" s="167"/>
      <c r="R5" s="155"/>
      <c r="S5" s="167"/>
      <c r="T5" s="153"/>
      <c r="U5" s="167"/>
      <c r="V5" s="167"/>
      <c r="W5" s="153"/>
      <c r="X5" s="155"/>
      <c r="Y5" s="167"/>
      <c r="Z5" s="167"/>
      <c r="AA5" s="153"/>
      <c r="AB5" s="117"/>
      <c r="AC5" s="155"/>
      <c r="AD5" s="153"/>
      <c r="AE5" s="192"/>
      <c r="AF5" s="192"/>
      <c r="AG5" s="191"/>
      <c r="AH5" s="192"/>
      <c r="AI5" s="153"/>
      <c r="AJ5" s="192"/>
      <c r="AK5" s="192"/>
      <c r="AL5" s="155"/>
      <c r="AM5" s="153"/>
      <c r="AN5" s="191"/>
      <c r="AO5" s="192"/>
      <c r="AP5" s="191"/>
      <c r="AQ5" s="191"/>
      <c r="AR5" s="192"/>
      <c r="AS5" s="153"/>
      <c r="AT5" s="191"/>
      <c r="AU5" s="191"/>
      <c r="AV5" s="191"/>
      <c r="AW5" s="192"/>
      <c r="AX5" s="191"/>
      <c r="AY5" s="193"/>
      <c r="AZ5" s="193"/>
      <c r="BA5" s="194"/>
      <c r="BB5" s="117"/>
      <c r="BC5" s="629"/>
      <c r="BD5" s="117"/>
      <c r="BE5" s="117"/>
      <c r="BF5" s="155"/>
      <c r="BG5" s="155"/>
      <c r="BH5" s="195"/>
    </row>
    <row r="6" spans="1:60" s="200" customFormat="1" ht="19.5" customHeight="1">
      <c r="A6" s="656" t="s">
        <v>122</v>
      </c>
      <c r="B6" s="155"/>
      <c r="C6" s="153"/>
      <c r="D6" s="155"/>
      <c r="E6" s="155"/>
      <c r="F6" s="155"/>
      <c r="G6" s="155"/>
      <c r="H6" s="117"/>
      <c r="I6" s="167"/>
      <c r="J6" s="167"/>
      <c r="K6" s="117"/>
      <c r="L6" s="117"/>
      <c r="M6" s="155"/>
      <c r="N6" s="155"/>
      <c r="O6" s="155"/>
      <c r="P6" s="155"/>
      <c r="Q6" s="197"/>
      <c r="R6" s="155"/>
      <c r="S6" s="167"/>
      <c r="T6" s="153"/>
      <c r="U6" s="167"/>
      <c r="V6" s="167"/>
      <c r="W6" s="153"/>
      <c r="X6" s="155"/>
      <c r="Y6" s="167"/>
      <c r="Z6" s="167"/>
      <c r="AA6" s="153"/>
      <c r="AB6" s="117"/>
      <c r="AC6" s="155"/>
      <c r="AD6" s="153"/>
      <c r="AE6" s="117"/>
      <c r="AF6" s="117"/>
      <c r="AG6" s="155"/>
      <c r="AH6" s="117"/>
      <c r="AI6" s="153"/>
      <c r="AJ6" s="117"/>
      <c r="AK6" s="117"/>
      <c r="AL6" s="155"/>
      <c r="AM6" s="153"/>
      <c r="AN6" s="155"/>
      <c r="AO6" s="117"/>
      <c r="AP6" s="155"/>
      <c r="AQ6" s="155"/>
      <c r="AR6" s="117"/>
      <c r="AS6" s="153"/>
      <c r="AT6" s="155"/>
      <c r="AU6" s="155"/>
      <c r="AV6" s="155"/>
      <c r="AW6" s="117"/>
      <c r="AX6" s="169" t="s">
        <v>430</v>
      </c>
      <c r="AY6" s="168"/>
      <c r="AZ6" s="198"/>
      <c r="BA6" s="199"/>
      <c r="BB6" s="117"/>
      <c r="BC6" s="117"/>
      <c r="BD6" s="117"/>
      <c r="BE6" s="117"/>
      <c r="BF6" s="155"/>
      <c r="BG6" s="155"/>
      <c r="BH6" s="195"/>
    </row>
    <row r="7" spans="1:60" s="196" customFormat="1" ht="19.5" customHeight="1">
      <c r="A7" s="657"/>
      <c r="B7" s="381"/>
      <c r="C7" s="380" t="s">
        <v>431</v>
      </c>
      <c r="D7" s="381"/>
      <c r="E7" s="381"/>
      <c r="F7" s="414" t="s">
        <v>432</v>
      </c>
      <c r="G7" s="627" t="s">
        <v>483</v>
      </c>
      <c r="H7" s="324"/>
      <c r="I7" s="374" t="s">
        <v>433</v>
      </c>
      <c r="J7" s="371"/>
      <c r="K7" s="324"/>
      <c r="L7" s="374" t="s">
        <v>434</v>
      </c>
      <c r="M7" s="380"/>
      <c r="N7" s="380"/>
      <c r="O7" s="380" t="s">
        <v>435</v>
      </c>
      <c r="P7" s="381"/>
      <c r="Q7" s="415"/>
      <c r="R7" s="381"/>
      <c r="S7" s="371"/>
      <c r="T7" s="416"/>
      <c r="U7" s="324" t="s">
        <v>124</v>
      </c>
      <c r="V7" s="371"/>
      <c r="W7" s="416"/>
      <c r="X7" s="381"/>
      <c r="Y7" s="371" t="s">
        <v>436</v>
      </c>
      <c r="Z7" s="371" t="s">
        <v>437</v>
      </c>
      <c r="AA7" s="416"/>
      <c r="AB7" s="324"/>
      <c r="AC7" s="381"/>
      <c r="AD7" s="416"/>
      <c r="AE7" s="371" t="s">
        <v>438</v>
      </c>
      <c r="AF7" s="324" t="s">
        <v>439</v>
      </c>
      <c r="AG7" s="381"/>
      <c r="AH7" s="371" t="s">
        <v>440</v>
      </c>
      <c r="AI7" s="416"/>
      <c r="AJ7" s="324"/>
      <c r="AK7" s="324" t="s">
        <v>124</v>
      </c>
      <c r="AL7" s="381"/>
      <c r="AM7" s="416"/>
      <c r="AN7" s="381"/>
      <c r="AO7" s="324"/>
      <c r="AP7" s="380" t="s">
        <v>441</v>
      </c>
      <c r="AQ7" s="380" t="s">
        <v>442</v>
      </c>
      <c r="AR7" s="324"/>
      <c r="AS7" s="416"/>
      <c r="AT7" s="381"/>
      <c r="AU7" s="381"/>
      <c r="AV7" s="380" t="s">
        <v>443</v>
      </c>
      <c r="AW7" s="324" t="s">
        <v>145</v>
      </c>
      <c r="AX7" s="380" t="s">
        <v>444</v>
      </c>
      <c r="AY7" s="374" t="s">
        <v>445</v>
      </c>
      <c r="AZ7" s="414" t="s">
        <v>446</v>
      </c>
      <c r="BA7" s="414" t="s">
        <v>446</v>
      </c>
      <c r="BB7" s="324"/>
      <c r="BC7" s="324"/>
      <c r="BD7" s="324"/>
      <c r="BE7" s="324"/>
      <c r="BF7" s="381"/>
      <c r="BG7" s="381"/>
      <c r="BH7" s="417"/>
    </row>
    <row r="8" spans="1:60" s="196" customFormat="1" ht="19.5" customHeight="1">
      <c r="A8" s="657"/>
      <c r="B8" s="381"/>
      <c r="C8" s="380" t="s">
        <v>447</v>
      </c>
      <c r="D8" s="381" t="s">
        <v>731</v>
      </c>
      <c r="E8" s="381" t="s">
        <v>448</v>
      </c>
      <c r="F8" s="414" t="s">
        <v>449</v>
      </c>
      <c r="G8" s="628"/>
      <c r="H8" s="324" t="s">
        <v>145</v>
      </c>
      <c r="I8" s="374" t="s">
        <v>447</v>
      </c>
      <c r="J8" s="324" t="s">
        <v>732</v>
      </c>
      <c r="K8" s="324"/>
      <c r="L8" s="374" t="s">
        <v>450</v>
      </c>
      <c r="M8" s="380" t="s">
        <v>451</v>
      </c>
      <c r="N8" s="380" t="s">
        <v>452</v>
      </c>
      <c r="O8" s="380" t="s">
        <v>453</v>
      </c>
      <c r="P8" s="381"/>
      <c r="Q8" s="415"/>
      <c r="R8" s="381"/>
      <c r="S8" s="324" t="s">
        <v>334</v>
      </c>
      <c r="T8" s="381" t="s">
        <v>454</v>
      </c>
      <c r="U8" s="324" t="s">
        <v>455</v>
      </c>
      <c r="V8" s="324" t="s">
        <v>456</v>
      </c>
      <c r="W8" s="381" t="s">
        <v>145</v>
      </c>
      <c r="X8" s="381"/>
      <c r="Y8" s="324" t="s">
        <v>455</v>
      </c>
      <c r="Z8" s="371" t="s">
        <v>457</v>
      </c>
      <c r="AA8" s="416" t="s">
        <v>145</v>
      </c>
      <c r="AB8" s="324"/>
      <c r="AC8" s="381"/>
      <c r="AD8" s="381" t="s">
        <v>458</v>
      </c>
      <c r="AE8" s="371" t="s">
        <v>459</v>
      </c>
      <c r="AF8" s="324" t="s">
        <v>460</v>
      </c>
      <c r="AG8" s="381" t="s">
        <v>461</v>
      </c>
      <c r="AH8" s="371" t="s">
        <v>462</v>
      </c>
      <c r="AI8" s="381" t="s">
        <v>463</v>
      </c>
      <c r="AJ8" s="324" t="s">
        <v>334</v>
      </c>
      <c r="AK8" s="324" t="s">
        <v>455</v>
      </c>
      <c r="AL8" s="381"/>
      <c r="AM8" s="381" t="s">
        <v>464</v>
      </c>
      <c r="AN8" s="381" t="s">
        <v>465</v>
      </c>
      <c r="AO8" s="324" t="s">
        <v>134</v>
      </c>
      <c r="AP8" s="380" t="s">
        <v>466</v>
      </c>
      <c r="AQ8" s="380" t="s">
        <v>467</v>
      </c>
      <c r="AR8" s="324" t="s">
        <v>145</v>
      </c>
      <c r="AS8" s="381" t="s">
        <v>468</v>
      </c>
      <c r="AT8" s="381" t="s">
        <v>469</v>
      </c>
      <c r="AU8" s="416" t="s">
        <v>470</v>
      </c>
      <c r="AV8" s="380" t="s">
        <v>467</v>
      </c>
      <c r="AW8" s="324" t="s">
        <v>467</v>
      </c>
      <c r="AX8" s="380" t="s">
        <v>428</v>
      </c>
      <c r="AY8" s="374" t="s">
        <v>471</v>
      </c>
      <c r="AZ8" s="414" t="s">
        <v>120</v>
      </c>
      <c r="BA8" s="414" t="s">
        <v>472</v>
      </c>
      <c r="BB8" s="324"/>
      <c r="BC8" s="324"/>
      <c r="BD8" s="324"/>
      <c r="BE8" s="324"/>
      <c r="BF8" s="625" t="s">
        <v>484</v>
      </c>
      <c r="BG8" s="381" t="s">
        <v>473</v>
      </c>
      <c r="BH8" s="418" t="s">
        <v>474</v>
      </c>
    </row>
    <row r="9" spans="1:60" s="196" customFormat="1" ht="12.75" customHeight="1">
      <c r="A9" s="658"/>
      <c r="B9" s="419"/>
      <c r="C9" s="419"/>
      <c r="D9" s="420"/>
      <c r="E9" s="420"/>
      <c r="F9" s="420"/>
      <c r="G9" s="420"/>
      <c r="H9" s="333"/>
      <c r="I9" s="421"/>
      <c r="J9" s="421"/>
      <c r="K9" s="333"/>
      <c r="L9" s="333"/>
      <c r="M9" s="420"/>
      <c r="N9" s="420"/>
      <c r="O9" s="420"/>
      <c r="P9" s="420"/>
      <c r="Q9" s="421" t="s">
        <v>475</v>
      </c>
      <c r="R9" s="420"/>
      <c r="S9" s="421"/>
      <c r="T9" s="419"/>
      <c r="U9" s="421"/>
      <c r="V9" s="421"/>
      <c r="W9" s="419"/>
      <c r="X9" s="420"/>
      <c r="Y9" s="421"/>
      <c r="Z9" s="421"/>
      <c r="AA9" s="419"/>
      <c r="AB9" s="421" t="s">
        <v>476</v>
      </c>
      <c r="AC9" s="420"/>
      <c r="AD9" s="419"/>
      <c r="AE9" s="333"/>
      <c r="AF9" s="333"/>
      <c r="AG9" s="420"/>
      <c r="AH9" s="333"/>
      <c r="AI9" s="419"/>
      <c r="AJ9" s="333"/>
      <c r="AK9" s="333"/>
      <c r="AL9" s="420"/>
      <c r="AM9" s="419"/>
      <c r="AN9" s="420"/>
      <c r="AO9" s="333"/>
      <c r="AP9" s="420"/>
      <c r="AQ9" s="420"/>
      <c r="AR9" s="333"/>
      <c r="AS9" s="419"/>
      <c r="AT9" s="420"/>
      <c r="AU9" s="420"/>
      <c r="AV9" s="420"/>
      <c r="AW9" s="333"/>
      <c r="AX9" s="420"/>
      <c r="AY9" s="333"/>
      <c r="AZ9" s="420"/>
      <c r="BA9" s="420"/>
      <c r="BB9" s="421" t="s">
        <v>477</v>
      </c>
      <c r="BC9" s="421" t="s">
        <v>478</v>
      </c>
      <c r="BD9" s="422" t="s">
        <v>473</v>
      </c>
      <c r="BE9" s="422" t="s">
        <v>474</v>
      </c>
      <c r="BF9" s="626"/>
      <c r="BG9" s="423" t="s">
        <v>479</v>
      </c>
      <c r="BH9" s="424" t="s">
        <v>479</v>
      </c>
    </row>
    <row r="10" spans="1:60" s="201" customFormat="1" ht="18" customHeight="1" hidden="1">
      <c r="A10" s="425"/>
      <c r="B10" s="426" t="s">
        <v>485</v>
      </c>
      <c r="C10" s="426" t="s">
        <v>486</v>
      </c>
      <c r="D10" s="426" t="s">
        <v>487</v>
      </c>
      <c r="E10" s="426" t="s">
        <v>488</v>
      </c>
      <c r="F10" s="426" t="s">
        <v>489</v>
      </c>
      <c r="G10" s="287" t="s">
        <v>490</v>
      </c>
      <c r="H10" s="287" t="s">
        <v>491</v>
      </c>
      <c r="I10" s="287" t="s">
        <v>492</v>
      </c>
      <c r="J10" s="287" t="s">
        <v>493</v>
      </c>
      <c r="K10" s="287" t="s">
        <v>494</v>
      </c>
      <c r="L10" s="426" t="s">
        <v>495</v>
      </c>
      <c r="M10" s="426" t="s">
        <v>496</v>
      </c>
      <c r="N10" s="426" t="s">
        <v>497</v>
      </c>
      <c r="O10" s="426" t="s">
        <v>498</v>
      </c>
      <c r="P10" s="426" t="s">
        <v>499</v>
      </c>
      <c r="Q10" s="287" t="s">
        <v>500</v>
      </c>
      <c r="R10" s="426" t="s">
        <v>501</v>
      </c>
      <c r="S10" s="287" t="s">
        <v>502</v>
      </c>
      <c r="T10" s="287" t="s">
        <v>503</v>
      </c>
      <c r="U10" s="426" t="s">
        <v>504</v>
      </c>
      <c r="V10" s="426" t="s">
        <v>505</v>
      </c>
      <c r="W10" s="426" t="s">
        <v>506</v>
      </c>
      <c r="X10" s="426" t="s">
        <v>507</v>
      </c>
      <c r="Y10" s="426" t="s">
        <v>508</v>
      </c>
      <c r="Z10" s="287" t="s">
        <v>509</v>
      </c>
      <c r="AA10" s="426" t="s">
        <v>510</v>
      </c>
      <c r="AB10" s="287" t="s">
        <v>511</v>
      </c>
      <c r="AC10" s="426" t="s">
        <v>512</v>
      </c>
      <c r="AD10" s="287" t="s">
        <v>513</v>
      </c>
      <c r="AE10" s="287" t="s">
        <v>514</v>
      </c>
      <c r="AF10" s="426" t="s">
        <v>515</v>
      </c>
      <c r="AG10" s="426" t="s">
        <v>516</v>
      </c>
      <c r="AH10" s="426" t="s">
        <v>517</v>
      </c>
      <c r="AI10" s="426" t="s">
        <v>518</v>
      </c>
      <c r="AJ10" s="426" t="s">
        <v>519</v>
      </c>
      <c r="AK10" s="287" t="s">
        <v>520</v>
      </c>
      <c r="AL10" s="287" t="s">
        <v>521</v>
      </c>
      <c r="AM10" s="426" t="s">
        <v>522</v>
      </c>
      <c r="AN10" s="426" t="s">
        <v>523</v>
      </c>
      <c r="AO10" s="287" t="s">
        <v>524</v>
      </c>
      <c r="AP10" s="426" t="s">
        <v>525</v>
      </c>
      <c r="AQ10" s="426" t="s">
        <v>526</v>
      </c>
      <c r="AR10" s="426" t="s">
        <v>527</v>
      </c>
      <c r="AS10" s="426" t="s">
        <v>528</v>
      </c>
      <c r="AT10" s="426" t="s">
        <v>529</v>
      </c>
      <c r="AU10" s="426" t="s">
        <v>530</v>
      </c>
      <c r="AV10" s="287" t="s">
        <v>531</v>
      </c>
      <c r="AW10" s="426" t="s">
        <v>532</v>
      </c>
      <c r="AX10" s="426" t="s">
        <v>533</v>
      </c>
      <c r="AY10" s="426" t="s">
        <v>534</v>
      </c>
      <c r="AZ10" s="426" t="s">
        <v>535</v>
      </c>
      <c r="BA10" s="287" t="s">
        <v>536</v>
      </c>
      <c r="BB10" s="287" t="s">
        <v>537</v>
      </c>
      <c r="BC10" s="287" t="s">
        <v>538</v>
      </c>
      <c r="BD10" s="427"/>
      <c r="BE10" s="426" t="s">
        <v>539</v>
      </c>
      <c r="BF10" s="428" t="s">
        <v>540</v>
      </c>
      <c r="BG10" s="429"/>
      <c r="BH10" s="430"/>
    </row>
    <row r="11" spans="1:60" s="16" customFormat="1" ht="33.75" customHeight="1">
      <c r="A11" s="322" t="s">
        <v>25</v>
      </c>
      <c r="B11" s="431">
        <v>4030856</v>
      </c>
      <c r="C11" s="431">
        <v>4030735</v>
      </c>
      <c r="D11" s="431">
        <v>1175933</v>
      </c>
      <c r="E11" s="431">
        <v>6105854</v>
      </c>
      <c r="F11" s="431">
        <v>3254653</v>
      </c>
      <c r="G11" s="293">
        <v>0</v>
      </c>
      <c r="H11" s="293">
        <v>0</v>
      </c>
      <c r="I11" s="431">
        <v>121</v>
      </c>
      <c r="J11" s="431">
        <v>0</v>
      </c>
      <c r="K11" s="431">
        <v>1058977</v>
      </c>
      <c r="L11" s="431">
        <v>720457</v>
      </c>
      <c r="M11" s="431">
        <v>327923</v>
      </c>
      <c r="N11" s="431">
        <v>10597</v>
      </c>
      <c r="O11" s="293">
        <v>0</v>
      </c>
      <c r="P11" s="431">
        <v>1846</v>
      </c>
      <c r="Q11" s="431">
        <v>5091679</v>
      </c>
      <c r="R11" s="431">
        <v>0</v>
      </c>
      <c r="S11" s="431">
        <v>0</v>
      </c>
      <c r="T11" s="293">
        <v>0</v>
      </c>
      <c r="U11" s="293">
        <v>0</v>
      </c>
      <c r="V11" s="431">
        <v>0</v>
      </c>
      <c r="W11" s="431">
        <v>0</v>
      </c>
      <c r="X11" s="431">
        <v>151005</v>
      </c>
      <c r="Y11" s="431">
        <v>0</v>
      </c>
      <c r="Z11" s="431">
        <v>149898</v>
      </c>
      <c r="AA11" s="431">
        <v>1107</v>
      </c>
      <c r="AB11" s="431">
        <v>151005</v>
      </c>
      <c r="AC11" s="431">
        <v>3157834</v>
      </c>
      <c r="AD11" s="431">
        <v>1849419</v>
      </c>
      <c r="AE11" s="431">
        <v>81173</v>
      </c>
      <c r="AF11" s="431">
        <v>0</v>
      </c>
      <c r="AG11" s="431">
        <v>1768246</v>
      </c>
      <c r="AH11" s="431">
        <v>0</v>
      </c>
      <c r="AI11" s="431">
        <v>1308415</v>
      </c>
      <c r="AJ11" s="431">
        <v>1308415</v>
      </c>
      <c r="AK11" s="293">
        <v>0</v>
      </c>
      <c r="AL11" s="431">
        <v>1782840</v>
      </c>
      <c r="AM11" s="431">
        <v>4198052</v>
      </c>
      <c r="AN11" s="431">
        <v>358814</v>
      </c>
      <c r="AO11" s="431">
        <v>0</v>
      </c>
      <c r="AP11" s="293">
        <v>0</v>
      </c>
      <c r="AQ11" s="293">
        <v>0</v>
      </c>
      <c r="AR11" s="431">
        <v>3839238</v>
      </c>
      <c r="AS11" s="431">
        <v>-2415212</v>
      </c>
      <c r="AT11" s="431">
        <v>0</v>
      </c>
      <c r="AU11" s="431">
        <v>0</v>
      </c>
      <c r="AV11" s="293">
        <v>0</v>
      </c>
      <c r="AW11" s="293">
        <v>0</v>
      </c>
      <c r="AX11" s="293">
        <v>0</v>
      </c>
      <c r="AY11" s="431">
        <v>2415212</v>
      </c>
      <c r="AZ11" s="431">
        <v>0</v>
      </c>
      <c r="BA11" s="431">
        <v>164962</v>
      </c>
      <c r="BB11" s="431">
        <v>4940674</v>
      </c>
      <c r="BC11" s="431">
        <v>5091679</v>
      </c>
      <c r="BD11" s="431">
        <v>2415212</v>
      </c>
      <c r="BE11" s="293">
        <v>0</v>
      </c>
      <c r="BF11" s="293">
        <v>0</v>
      </c>
      <c r="BG11" s="294">
        <f>BD11/'第3-3表'!C9*100</f>
        <v>271.6804463492278</v>
      </c>
      <c r="BH11" s="295">
        <v>0</v>
      </c>
    </row>
    <row r="12" spans="1:60" s="16" customFormat="1" ht="33.75" customHeight="1">
      <c r="A12" s="322" t="s">
        <v>58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300"/>
      <c r="BH12" s="302"/>
    </row>
    <row r="13" spans="1:60" s="16" customFormat="1" ht="33.75" customHeight="1">
      <c r="A13" s="322" t="s">
        <v>59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300"/>
      <c r="BH13" s="302"/>
    </row>
    <row r="14" spans="1:60" s="16" customFormat="1" ht="33.75" customHeight="1">
      <c r="A14" s="322" t="s">
        <v>60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300"/>
      <c r="BH14" s="302"/>
    </row>
    <row r="15" spans="1:60" s="16" customFormat="1" ht="33.75" customHeight="1">
      <c r="A15" s="322" t="s">
        <v>27</v>
      </c>
      <c r="B15" s="298">
        <v>3511767</v>
      </c>
      <c r="C15" s="298">
        <v>3511033</v>
      </c>
      <c r="D15" s="298">
        <v>813639</v>
      </c>
      <c r="E15" s="298">
        <v>5364501</v>
      </c>
      <c r="F15" s="298">
        <v>2667107</v>
      </c>
      <c r="G15" s="299">
        <v>0</v>
      </c>
      <c r="H15" s="299">
        <v>0</v>
      </c>
      <c r="I15" s="298">
        <v>734</v>
      </c>
      <c r="J15" s="298">
        <v>0</v>
      </c>
      <c r="K15" s="298">
        <v>1534303</v>
      </c>
      <c r="L15" s="298">
        <v>1061052</v>
      </c>
      <c r="M15" s="298">
        <v>459480</v>
      </c>
      <c r="N15" s="298">
        <v>13771</v>
      </c>
      <c r="O15" s="299">
        <v>0</v>
      </c>
      <c r="P15" s="298">
        <v>175822</v>
      </c>
      <c r="Q15" s="298">
        <v>5221892</v>
      </c>
      <c r="R15" s="298">
        <v>0</v>
      </c>
      <c r="S15" s="298">
        <v>0</v>
      </c>
      <c r="T15" s="299">
        <v>0</v>
      </c>
      <c r="U15" s="299">
        <v>0</v>
      </c>
      <c r="V15" s="298">
        <v>0</v>
      </c>
      <c r="W15" s="298">
        <v>0</v>
      </c>
      <c r="X15" s="298">
        <v>219945</v>
      </c>
      <c r="Y15" s="298">
        <v>0</v>
      </c>
      <c r="Z15" s="298">
        <v>218891</v>
      </c>
      <c r="AA15" s="298">
        <v>1054</v>
      </c>
      <c r="AB15" s="298">
        <v>219945</v>
      </c>
      <c r="AC15" s="298">
        <v>4184006</v>
      </c>
      <c r="AD15" s="298">
        <v>223590</v>
      </c>
      <c r="AE15" s="298">
        <v>65476</v>
      </c>
      <c r="AF15" s="298">
        <v>0</v>
      </c>
      <c r="AG15" s="298">
        <v>120166</v>
      </c>
      <c r="AH15" s="298">
        <v>37948</v>
      </c>
      <c r="AI15" s="298">
        <v>3960416</v>
      </c>
      <c r="AJ15" s="298">
        <v>3960416</v>
      </c>
      <c r="AK15" s="299">
        <v>0</v>
      </c>
      <c r="AL15" s="298">
        <v>817941</v>
      </c>
      <c r="AM15" s="298">
        <v>1975611</v>
      </c>
      <c r="AN15" s="298">
        <v>145814</v>
      </c>
      <c r="AO15" s="298">
        <v>131934</v>
      </c>
      <c r="AP15" s="299">
        <v>0</v>
      </c>
      <c r="AQ15" s="299">
        <v>0</v>
      </c>
      <c r="AR15" s="298">
        <v>1697863</v>
      </c>
      <c r="AS15" s="298">
        <v>-1157670</v>
      </c>
      <c r="AT15" s="298">
        <v>0</v>
      </c>
      <c r="AU15" s="298">
        <v>0</v>
      </c>
      <c r="AV15" s="299">
        <v>0</v>
      </c>
      <c r="AW15" s="299">
        <v>0</v>
      </c>
      <c r="AX15" s="299">
        <v>0</v>
      </c>
      <c r="AY15" s="298">
        <v>1157670</v>
      </c>
      <c r="AZ15" s="298">
        <v>0</v>
      </c>
      <c r="BA15" s="298">
        <v>12174</v>
      </c>
      <c r="BB15" s="298">
        <v>5001947</v>
      </c>
      <c r="BC15" s="298">
        <v>5221892</v>
      </c>
      <c r="BD15" s="298">
        <v>1157670</v>
      </c>
      <c r="BE15" s="299">
        <v>0</v>
      </c>
      <c r="BF15" s="299">
        <v>0</v>
      </c>
      <c r="BG15" s="300">
        <f>BD15/'第3-3表'!C13*100</f>
        <v>51.97916110096126</v>
      </c>
      <c r="BH15" s="302">
        <v>0</v>
      </c>
    </row>
    <row r="16" spans="1:60" s="16" customFormat="1" ht="33.75" customHeight="1">
      <c r="A16" s="322" t="s">
        <v>149</v>
      </c>
      <c r="B16" s="298">
        <v>848734</v>
      </c>
      <c r="C16" s="298">
        <v>848734</v>
      </c>
      <c r="D16" s="298">
        <v>125704</v>
      </c>
      <c r="E16" s="298">
        <v>1801539</v>
      </c>
      <c r="F16" s="298">
        <v>1078509</v>
      </c>
      <c r="G16" s="299">
        <v>0</v>
      </c>
      <c r="H16" s="299">
        <v>0</v>
      </c>
      <c r="I16" s="298">
        <v>0</v>
      </c>
      <c r="J16" s="298">
        <v>0</v>
      </c>
      <c r="K16" s="298">
        <v>1187600</v>
      </c>
      <c r="L16" s="298">
        <v>821723</v>
      </c>
      <c r="M16" s="298">
        <v>360517</v>
      </c>
      <c r="N16" s="298">
        <v>5360</v>
      </c>
      <c r="O16" s="299">
        <v>0</v>
      </c>
      <c r="P16" s="298">
        <v>0</v>
      </c>
      <c r="Q16" s="298">
        <v>2036334</v>
      </c>
      <c r="R16" s="298">
        <v>16022</v>
      </c>
      <c r="S16" s="298">
        <v>0</v>
      </c>
      <c r="T16" s="299">
        <v>0</v>
      </c>
      <c r="U16" s="299">
        <v>0</v>
      </c>
      <c r="V16" s="298">
        <v>16022</v>
      </c>
      <c r="W16" s="298">
        <v>0</v>
      </c>
      <c r="X16" s="298">
        <v>86235</v>
      </c>
      <c r="Y16" s="298">
        <v>0</v>
      </c>
      <c r="Z16" s="298">
        <v>84721</v>
      </c>
      <c r="AA16" s="298">
        <v>1514</v>
      </c>
      <c r="AB16" s="298">
        <v>102257</v>
      </c>
      <c r="AC16" s="298">
        <v>1422831</v>
      </c>
      <c r="AD16" s="298">
        <v>1308396</v>
      </c>
      <c r="AE16" s="298">
        <v>85035</v>
      </c>
      <c r="AF16" s="298">
        <v>0</v>
      </c>
      <c r="AG16" s="298">
        <v>1212746</v>
      </c>
      <c r="AH16" s="298">
        <v>10615</v>
      </c>
      <c r="AI16" s="298">
        <v>114435</v>
      </c>
      <c r="AJ16" s="298">
        <v>114435</v>
      </c>
      <c r="AK16" s="299">
        <v>0</v>
      </c>
      <c r="AL16" s="298">
        <v>511246</v>
      </c>
      <c r="AM16" s="298">
        <v>445299</v>
      </c>
      <c r="AN16" s="298">
        <v>435814</v>
      </c>
      <c r="AO16" s="298">
        <v>9485</v>
      </c>
      <c r="AP16" s="299">
        <v>0</v>
      </c>
      <c r="AQ16" s="299">
        <v>0</v>
      </c>
      <c r="AR16" s="298">
        <v>0</v>
      </c>
      <c r="AS16" s="298">
        <v>65947</v>
      </c>
      <c r="AT16" s="298">
        <v>18786</v>
      </c>
      <c r="AU16" s="298">
        <v>3000</v>
      </c>
      <c r="AV16" s="299">
        <v>0</v>
      </c>
      <c r="AW16" s="299">
        <v>0</v>
      </c>
      <c r="AX16" s="299">
        <v>44161</v>
      </c>
      <c r="AY16" s="298">
        <v>0</v>
      </c>
      <c r="AZ16" s="298">
        <v>27838</v>
      </c>
      <c r="BA16" s="298">
        <v>0</v>
      </c>
      <c r="BB16" s="298">
        <v>1934077</v>
      </c>
      <c r="BC16" s="298">
        <v>2036334</v>
      </c>
      <c r="BD16" s="298">
        <v>0</v>
      </c>
      <c r="BE16" s="299">
        <v>0</v>
      </c>
      <c r="BF16" s="299">
        <v>0</v>
      </c>
      <c r="BG16" s="300">
        <f>(BD16/1329786)*100</f>
        <v>0</v>
      </c>
      <c r="BH16" s="302">
        <v>0</v>
      </c>
    </row>
    <row r="17" spans="1:60" s="16" customFormat="1" ht="33.75" customHeight="1">
      <c r="A17" s="322" t="s">
        <v>69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300"/>
      <c r="BH17" s="302"/>
    </row>
    <row r="18" spans="1:60" s="16" customFormat="1" ht="33.75" customHeight="1">
      <c r="A18" s="322" t="s">
        <v>70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300"/>
      <c r="BH18" s="302"/>
    </row>
    <row r="19" spans="1:60" s="16" customFormat="1" ht="33.75" customHeight="1">
      <c r="A19" s="322" t="s">
        <v>28</v>
      </c>
      <c r="B19" s="298">
        <v>6423242</v>
      </c>
      <c r="C19" s="298">
        <v>6419169</v>
      </c>
      <c r="D19" s="298">
        <v>562192</v>
      </c>
      <c r="E19" s="298">
        <v>12851182</v>
      </c>
      <c r="F19" s="298">
        <v>6994205</v>
      </c>
      <c r="G19" s="299">
        <v>0</v>
      </c>
      <c r="H19" s="299">
        <v>0</v>
      </c>
      <c r="I19" s="298">
        <v>4073</v>
      </c>
      <c r="J19" s="298">
        <v>0</v>
      </c>
      <c r="K19" s="298">
        <v>4744896</v>
      </c>
      <c r="L19" s="298">
        <v>3867857</v>
      </c>
      <c r="M19" s="298">
        <v>832925</v>
      </c>
      <c r="N19" s="298">
        <v>44114</v>
      </c>
      <c r="O19" s="299">
        <v>0</v>
      </c>
      <c r="P19" s="298">
        <v>0</v>
      </c>
      <c r="Q19" s="298">
        <v>11168138</v>
      </c>
      <c r="R19" s="298">
        <v>246590</v>
      </c>
      <c r="S19" s="298">
        <v>0</v>
      </c>
      <c r="T19" s="299">
        <v>0</v>
      </c>
      <c r="U19" s="299">
        <v>0</v>
      </c>
      <c r="V19" s="298">
        <v>246590</v>
      </c>
      <c r="W19" s="298">
        <v>0</v>
      </c>
      <c r="X19" s="298">
        <v>324164</v>
      </c>
      <c r="Y19" s="298">
        <v>0</v>
      </c>
      <c r="Z19" s="298">
        <v>305014</v>
      </c>
      <c r="AA19" s="298">
        <v>19150</v>
      </c>
      <c r="AB19" s="298">
        <v>570754</v>
      </c>
      <c r="AC19" s="298">
        <v>7543852</v>
      </c>
      <c r="AD19" s="298">
        <v>4202746</v>
      </c>
      <c r="AE19" s="298">
        <v>323287</v>
      </c>
      <c r="AF19" s="298">
        <v>0</v>
      </c>
      <c r="AG19" s="298">
        <v>3871779</v>
      </c>
      <c r="AH19" s="298">
        <v>7680</v>
      </c>
      <c r="AI19" s="298">
        <v>3341106</v>
      </c>
      <c r="AJ19" s="298">
        <v>3341106</v>
      </c>
      <c r="AK19" s="299">
        <v>0</v>
      </c>
      <c r="AL19" s="298">
        <v>3053532</v>
      </c>
      <c r="AM19" s="298">
        <v>5317516</v>
      </c>
      <c r="AN19" s="298">
        <v>501993</v>
      </c>
      <c r="AO19" s="298">
        <v>0</v>
      </c>
      <c r="AP19" s="299">
        <v>0</v>
      </c>
      <c r="AQ19" s="299">
        <v>0</v>
      </c>
      <c r="AR19" s="298">
        <v>4815523</v>
      </c>
      <c r="AS19" s="298">
        <v>-2263984</v>
      </c>
      <c r="AT19" s="298">
        <v>31900</v>
      </c>
      <c r="AU19" s="298">
        <v>0</v>
      </c>
      <c r="AV19" s="299">
        <v>0</v>
      </c>
      <c r="AW19" s="299">
        <v>0</v>
      </c>
      <c r="AX19" s="299">
        <v>0</v>
      </c>
      <c r="AY19" s="298">
        <v>2295884</v>
      </c>
      <c r="AZ19" s="298">
        <v>136193</v>
      </c>
      <c r="BA19" s="298">
        <v>0</v>
      </c>
      <c r="BB19" s="298">
        <v>10597384</v>
      </c>
      <c r="BC19" s="298">
        <v>11168138</v>
      </c>
      <c r="BD19" s="298">
        <v>2295884</v>
      </c>
      <c r="BE19" s="299">
        <v>0</v>
      </c>
      <c r="BF19" s="299">
        <v>0</v>
      </c>
      <c r="BG19" s="300">
        <f>BD19/'第3-3表'!C17*100</f>
        <v>42.883372626399336</v>
      </c>
      <c r="BH19" s="302">
        <v>0</v>
      </c>
    </row>
    <row r="20" spans="1:60" s="16" customFormat="1" ht="33.75" customHeight="1">
      <c r="A20" s="322" t="s">
        <v>61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300"/>
      <c r="BH20" s="302"/>
    </row>
    <row r="21" spans="1:60" s="16" customFormat="1" ht="33.75" customHeight="1">
      <c r="A21" s="322" t="s">
        <v>62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300"/>
      <c r="BH21" s="302"/>
    </row>
    <row r="22" spans="1:60" s="16" customFormat="1" ht="33.75" customHeight="1">
      <c r="A22" s="322" t="s">
        <v>29</v>
      </c>
      <c r="B22" s="298">
        <v>5410691</v>
      </c>
      <c r="C22" s="298">
        <v>5410691</v>
      </c>
      <c r="D22" s="298">
        <v>408784</v>
      </c>
      <c r="E22" s="298">
        <v>9560396</v>
      </c>
      <c r="F22" s="298">
        <v>4558489</v>
      </c>
      <c r="G22" s="299">
        <v>0</v>
      </c>
      <c r="H22" s="299">
        <v>0</v>
      </c>
      <c r="I22" s="298">
        <v>0</v>
      </c>
      <c r="J22" s="298">
        <v>0</v>
      </c>
      <c r="K22" s="298">
        <v>1970541</v>
      </c>
      <c r="L22" s="298">
        <v>1495665</v>
      </c>
      <c r="M22" s="298">
        <v>454029</v>
      </c>
      <c r="N22" s="298">
        <v>20847</v>
      </c>
      <c r="O22" s="299">
        <v>0</v>
      </c>
      <c r="P22" s="298">
        <v>71824</v>
      </c>
      <c r="Q22" s="298">
        <v>7453056</v>
      </c>
      <c r="R22" s="298">
        <v>196614</v>
      </c>
      <c r="S22" s="298">
        <v>0</v>
      </c>
      <c r="T22" s="299">
        <v>0</v>
      </c>
      <c r="U22" s="299">
        <v>0</v>
      </c>
      <c r="V22" s="298">
        <v>196614</v>
      </c>
      <c r="W22" s="298">
        <v>0</v>
      </c>
      <c r="X22" s="298">
        <v>529039</v>
      </c>
      <c r="Y22" s="298">
        <v>0</v>
      </c>
      <c r="Z22" s="298">
        <v>528183</v>
      </c>
      <c r="AA22" s="298">
        <v>856</v>
      </c>
      <c r="AB22" s="298">
        <v>725653</v>
      </c>
      <c r="AC22" s="298">
        <v>4629940</v>
      </c>
      <c r="AD22" s="298">
        <v>691687</v>
      </c>
      <c r="AE22" s="298">
        <v>9769</v>
      </c>
      <c r="AF22" s="298">
        <v>0</v>
      </c>
      <c r="AG22" s="298">
        <v>641077</v>
      </c>
      <c r="AH22" s="298">
        <v>40841</v>
      </c>
      <c r="AI22" s="298">
        <v>3938253</v>
      </c>
      <c r="AJ22" s="298">
        <v>3938253</v>
      </c>
      <c r="AK22" s="299">
        <v>0</v>
      </c>
      <c r="AL22" s="298">
        <v>2097463</v>
      </c>
      <c r="AM22" s="298">
        <v>3555092</v>
      </c>
      <c r="AN22" s="298">
        <v>425280</v>
      </c>
      <c r="AO22" s="298">
        <v>27731</v>
      </c>
      <c r="AP22" s="299">
        <v>0</v>
      </c>
      <c r="AQ22" s="299">
        <v>0</v>
      </c>
      <c r="AR22" s="298">
        <v>3102081</v>
      </c>
      <c r="AS22" s="298">
        <v>-1457629</v>
      </c>
      <c r="AT22" s="298">
        <v>0</v>
      </c>
      <c r="AU22" s="298">
        <v>0</v>
      </c>
      <c r="AV22" s="299">
        <v>0</v>
      </c>
      <c r="AW22" s="299">
        <v>0</v>
      </c>
      <c r="AX22" s="299">
        <v>0</v>
      </c>
      <c r="AY22" s="298">
        <v>1457629</v>
      </c>
      <c r="AZ22" s="298">
        <v>0</v>
      </c>
      <c r="BA22" s="298">
        <v>164410</v>
      </c>
      <c r="BB22" s="298">
        <v>6727403</v>
      </c>
      <c r="BC22" s="298">
        <v>7453056</v>
      </c>
      <c r="BD22" s="298">
        <v>1457629</v>
      </c>
      <c r="BE22" s="299">
        <v>0</v>
      </c>
      <c r="BF22" s="299">
        <v>0</v>
      </c>
      <c r="BG22" s="300">
        <f>BD22/'第3-3表'!C20*100</f>
        <v>51.37458467808873</v>
      </c>
      <c r="BH22" s="302">
        <v>0</v>
      </c>
    </row>
    <row r="23" spans="1:62" s="16" customFormat="1" ht="33.75" customHeight="1">
      <c r="A23" s="322" t="s">
        <v>75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300"/>
      <c r="BH23" s="302"/>
      <c r="BI23" s="203"/>
      <c r="BJ23" s="120"/>
    </row>
    <row r="24" spans="1:62" s="16" customFormat="1" ht="33.75" customHeight="1">
      <c r="A24" s="322" t="s">
        <v>74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300"/>
      <c r="BH24" s="302"/>
      <c r="BI24" s="203"/>
      <c r="BJ24" s="120"/>
    </row>
    <row r="25" spans="1:60" s="16" customFormat="1" ht="33.75" customHeight="1">
      <c r="A25" s="322" t="s">
        <v>45</v>
      </c>
      <c r="B25" s="298">
        <v>4632048</v>
      </c>
      <c r="C25" s="298">
        <v>4629938</v>
      </c>
      <c r="D25" s="298">
        <v>2107960</v>
      </c>
      <c r="E25" s="298">
        <v>6772723</v>
      </c>
      <c r="F25" s="298">
        <v>4250745</v>
      </c>
      <c r="G25" s="299">
        <v>0</v>
      </c>
      <c r="H25" s="299">
        <v>0</v>
      </c>
      <c r="I25" s="298">
        <v>2110</v>
      </c>
      <c r="J25" s="298">
        <v>0</v>
      </c>
      <c r="K25" s="298">
        <v>2109975</v>
      </c>
      <c r="L25" s="298">
        <v>1686157</v>
      </c>
      <c r="M25" s="298">
        <v>423818</v>
      </c>
      <c r="N25" s="298">
        <v>0</v>
      </c>
      <c r="O25" s="299">
        <v>0</v>
      </c>
      <c r="P25" s="298">
        <v>55244</v>
      </c>
      <c r="Q25" s="298">
        <v>6797267</v>
      </c>
      <c r="R25" s="298">
        <v>0</v>
      </c>
      <c r="S25" s="298">
        <v>0</v>
      </c>
      <c r="T25" s="299">
        <v>0</v>
      </c>
      <c r="U25" s="299">
        <v>0</v>
      </c>
      <c r="V25" s="298">
        <v>0</v>
      </c>
      <c r="W25" s="298">
        <v>0</v>
      </c>
      <c r="X25" s="298">
        <v>179089</v>
      </c>
      <c r="Y25" s="298">
        <v>0</v>
      </c>
      <c r="Z25" s="298">
        <v>179089</v>
      </c>
      <c r="AA25" s="298">
        <v>0</v>
      </c>
      <c r="AB25" s="298">
        <v>179089</v>
      </c>
      <c r="AC25" s="298">
        <v>7619321</v>
      </c>
      <c r="AD25" s="298">
        <v>3177756</v>
      </c>
      <c r="AE25" s="298">
        <v>405180</v>
      </c>
      <c r="AF25" s="298">
        <v>0</v>
      </c>
      <c r="AG25" s="298">
        <v>2772576</v>
      </c>
      <c r="AH25" s="298">
        <v>0</v>
      </c>
      <c r="AI25" s="298">
        <v>4441565</v>
      </c>
      <c r="AJ25" s="298">
        <v>4441565</v>
      </c>
      <c r="AK25" s="299">
        <v>0</v>
      </c>
      <c r="AL25" s="298">
        <v>-1001143</v>
      </c>
      <c r="AM25" s="298">
        <v>134930</v>
      </c>
      <c r="AN25" s="298">
        <v>50376</v>
      </c>
      <c r="AO25" s="298">
        <v>38380</v>
      </c>
      <c r="AP25" s="299">
        <v>0</v>
      </c>
      <c r="AQ25" s="299">
        <v>0</v>
      </c>
      <c r="AR25" s="298">
        <v>46174</v>
      </c>
      <c r="AS25" s="298">
        <v>-1136073</v>
      </c>
      <c r="AT25" s="298">
        <v>0</v>
      </c>
      <c r="AU25" s="298">
        <v>0</v>
      </c>
      <c r="AV25" s="299">
        <v>0</v>
      </c>
      <c r="AW25" s="299">
        <v>0</v>
      </c>
      <c r="AX25" s="299">
        <v>0</v>
      </c>
      <c r="AY25" s="298">
        <v>1136073</v>
      </c>
      <c r="AZ25" s="298">
        <v>0</v>
      </c>
      <c r="BA25" s="298">
        <v>96549</v>
      </c>
      <c r="BB25" s="298">
        <v>6618178</v>
      </c>
      <c r="BC25" s="298">
        <v>6797267</v>
      </c>
      <c r="BD25" s="298">
        <v>1136073</v>
      </c>
      <c r="BE25" s="299">
        <v>0</v>
      </c>
      <c r="BF25" s="299">
        <v>0</v>
      </c>
      <c r="BG25" s="300">
        <f>BD25/'第3-3表'!C23*100</f>
        <v>42.05058182273117</v>
      </c>
      <c r="BH25" s="302">
        <v>0</v>
      </c>
    </row>
    <row r="26" spans="1:60" s="16" customFormat="1" ht="33.75" customHeight="1">
      <c r="A26" s="322" t="s">
        <v>480</v>
      </c>
      <c r="B26" s="298">
        <v>2884169</v>
      </c>
      <c r="C26" s="298">
        <v>2883812</v>
      </c>
      <c r="D26" s="298">
        <v>81439</v>
      </c>
      <c r="E26" s="298">
        <v>4814487</v>
      </c>
      <c r="F26" s="298">
        <v>3443906</v>
      </c>
      <c r="G26" s="299">
        <v>1431792</v>
      </c>
      <c r="H26" s="299">
        <v>0</v>
      </c>
      <c r="I26" s="298">
        <v>357</v>
      </c>
      <c r="J26" s="298">
        <v>0</v>
      </c>
      <c r="K26" s="298">
        <v>695617</v>
      </c>
      <c r="L26" s="298">
        <v>115392</v>
      </c>
      <c r="M26" s="298">
        <v>539164</v>
      </c>
      <c r="N26" s="298">
        <v>41061</v>
      </c>
      <c r="O26" s="299">
        <v>0</v>
      </c>
      <c r="P26" s="298">
        <v>77201</v>
      </c>
      <c r="Q26" s="298">
        <v>3656987</v>
      </c>
      <c r="R26" s="298">
        <v>634399</v>
      </c>
      <c r="S26" s="298">
        <v>0</v>
      </c>
      <c r="T26" s="299">
        <v>176059</v>
      </c>
      <c r="U26" s="298">
        <v>458340</v>
      </c>
      <c r="V26" s="298">
        <v>0</v>
      </c>
      <c r="W26" s="298">
        <v>0</v>
      </c>
      <c r="X26" s="298">
        <v>566955</v>
      </c>
      <c r="Y26" s="298">
        <v>150000</v>
      </c>
      <c r="Z26" s="298">
        <v>403589</v>
      </c>
      <c r="AA26" s="298">
        <v>13366</v>
      </c>
      <c r="AB26" s="298">
        <v>1201354</v>
      </c>
      <c r="AC26" s="298">
        <v>2541841</v>
      </c>
      <c r="AD26" s="298">
        <v>760387</v>
      </c>
      <c r="AE26" s="298">
        <v>21651</v>
      </c>
      <c r="AF26" s="298">
        <v>0</v>
      </c>
      <c r="AG26" s="298">
        <v>738736</v>
      </c>
      <c r="AH26" s="298">
        <v>0</v>
      </c>
      <c r="AI26" s="298">
        <v>1781454</v>
      </c>
      <c r="AJ26" s="298">
        <v>1781454</v>
      </c>
      <c r="AK26" s="299">
        <v>0</v>
      </c>
      <c r="AL26" s="298">
        <v>-86208</v>
      </c>
      <c r="AM26" s="298">
        <v>4659287</v>
      </c>
      <c r="AN26" s="298">
        <v>115388</v>
      </c>
      <c r="AO26" s="298">
        <v>8359</v>
      </c>
      <c r="AP26" s="299">
        <v>0</v>
      </c>
      <c r="AQ26" s="299">
        <v>0</v>
      </c>
      <c r="AR26" s="298">
        <v>4535540</v>
      </c>
      <c r="AS26" s="298">
        <v>-4745495</v>
      </c>
      <c r="AT26" s="298">
        <v>0</v>
      </c>
      <c r="AU26" s="298">
        <v>0</v>
      </c>
      <c r="AV26" s="299">
        <v>0</v>
      </c>
      <c r="AW26" s="299">
        <v>0</v>
      </c>
      <c r="AX26" s="299">
        <v>0</v>
      </c>
      <c r="AY26" s="298">
        <v>4745495</v>
      </c>
      <c r="AZ26" s="298">
        <v>37613</v>
      </c>
      <c r="BA26" s="298">
        <v>0</v>
      </c>
      <c r="BB26" s="298">
        <v>2455633</v>
      </c>
      <c r="BC26" s="298">
        <v>3656987</v>
      </c>
      <c r="BD26" s="298">
        <v>4745495</v>
      </c>
      <c r="BE26" s="299">
        <v>0</v>
      </c>
      <c r="BF26" s="299">
        <v>0</v>
      </c>
      <c r="BG26" s="300">
        <f>BD26/'第3-3表'!C24*100</f>
        <v>134.14087421329427</v>
      </c>
      <c r="BH26" s="302">
        <v>0</v>
      </c>
    </row>
    <row r="27" spans="1:60" s="16" customFormat="1" ht="33.75" customHeight="1">
      <c r="A27" s="322" t="s">
        <v>65</v>
      </c>
      <c r="B27" s="298">
        <v>18421011</v>
      </c>
      <c r="C27" s="298">
        <v>12209698</v>
      </c>
      <c r="D27" s="298">
        <v>785265</v>
      </c>
      <c r="E27" s="298">
        <v>15625880</v>
      </c>
      <c r="F27" s="298">
        <v>4206664</v>
      </c>
      <c r="G27" s="298">
        <v>5217</v>
      </c>
      <c r="H27" s="299">
        <v>0</v>
      </c>
      <c r="I27" s="298">
        <v>2060</v>
      </c>
      <c r="J27" s="298">
        <v>6209253</v>
      </c>
      <c r="K27" s="298">
        <v>1260189</v>
      </c>
      <c r="L27" s="298">
        <v>577979</v>
      </c>
      <c r="M27" s="298">
        <v>631052</v>
      </c>
      <c r="N27" s="298">
        <v>47618</v>
      </c>
      <c r="O27" s="299">
        <v>0</v>
      </c>
      <c r="P27" s="298">
        <v>197601</v>
      </c>
      <c r="Q27" s="298">
        <v>19878801</v>
      </c>
      <c r="R27" s="298">
        <v>1330154</v>
      </c>
      <c r="S27" s="298">
        <v>170500</v>
      </c>
      <c r="T27" s="299">
        <v>0</v>
      </c>
      <c r="U27" s="299">
        <v>0</v>
      </c>
      <c r="V27" s="298">
        <v>1159654</v>
      </c>
      <c r="W27" s="298">
        <v>0</v>
      </c>
      <c r="X27" s="298">
        <v>839998</v>
      </c>
      <c r="Y27" s="298">
        <v>0</v>
      </c>
      <c r="Z27" s="298">
        <v>814694</v>
      </c>
      <c r="AA27" s="298">
        <v>25304</v>
      </c>
      <c r="AB27" s="298">
        <v>2170152</v>
      </c>
      <c r="AC27" s="298">
        <v>14083789</v>
      </c>
      <c r="AD27" s="298">
        <v>5582014</v>
      </c>
      <c r="AE27" s="298">
        <v>6703</v>
      </c>
      <c r="AF27" s="298">
        <v>0</v>
      </c>
      <c r="AG27" s="298">
        <v>1262058</v>
      </c>
      <c r="AH27" s="298">
        <v>4313253</v>
      </c>
      <c r="AI27" s="298">
        <v>8501775</v>
      </c>
      <c r="AJ27" s="298">
        <v>8501775</v>
      </c>
      <c r="AK27" s="299">
        <v>0</v>
      </c>
      <c r="AL27" s="298">
        <v>3624860</v>
      </c>
      <c r="AM27" s="298">
        <v>2491071</v>
      </c>
      <c r="AN27" s="298">
        <v>985696</v>
      </c>
      <c r="AO27" s="298">
        <v>517109</v>
      </c>
      <c r="AP27" s="299">
        <v>0</v>
      </c>
      <c r="AQ27" s="299">
        <v>0</v>
      </c>
      <c r="AR27" s="298">
        <v>988266</v>
      </c>
      <c r="AS27" s="298">
        <v>1133789</v>
      </c>
      <c r="AT27" s="298">
        <v>1182363</v>
      </c>
      <c r="AU27" s="298">
        <v>0</v>
      </c>
      <c r="AV27" s="298">
        <v>943209</v>
      </c>
      <c r="AW27" s="299">
        <v>0</v>
      </c>
      <c r="AX27" s="299">
        <v>0</v>
      </c>
      <c r="AY27" s="298">
        <v>991783</v>
      </c>
      <c r="AZ27" s="298">
        <v>0</v>
      </c>
      <c r="BA27" s="298">
        <v>991783</v>
      </c>
      <c r="BB27" s="298">
        <v>17708649</v>
      </c>
      <c r="BC27" s="298">
        <v>19878801</v>
      </c>
      <c r="BD27" s="298">
        <v>991783</v>
      </c>
      <c r="BE27" s="299">
        <v>0</v>
      </c>
      <c r="BF27" s="299">
        <v>0</v>
      </c>
      <c r="BG27" s="300">
        <f>BD27/'第3-3表'!C25*100</f>
        <v>35.35141901773554</v>
      </c>
      <c r="BH27" s="302">
        <v>0</v>
      </c>
    </row>
    <row r="28" spans="1:60" s="16" customFormat="1" ht="33.75" customHeight="1">
      <c r="A28" s="322" t="s">
        <v>359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300"/>
      <c r="BH28" s="302"/>
    </row>
    <row r="29" spans="1:60" s="16" customFormat="1" ht="33.75" customHeight="1">
      <c r="A29" s="322" t="s">
        <v>360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300"/>
      <c r="BH29" s="302"/>
    </row>
    <row r="30" spans="1:60" s="16" customFormat="1" ht="33.75" customHeight="1">
      <c r="A30" s="331" t="s">
        <v>361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6"/>
      <c r="BH30" s="307"/>
    </row>
    <row r="31" spans="1:60" s="16" customFormat="1" ht="33.75" customHeight="1" thickBot="1">
      <c r="A31" s="347" t="s">
        <v>12</v>
      </c>
      <c r="B31" s="309">
        <f aca="true" t="shared" si="0" ref="B31:AG31">SUM(B11:B30)</f>
        <v>46162518</v>
      </c>
      <c r="C31" s="309">
        <f t="shared" si="0"/>
        <v>39943810</v>
      </c>
      <c r="D31" s="309">
        <f t="shared" si="0"/>
        <v>6060916</v>
      </c>
      <c r="E31" s="309">
        <f t="shared" si="0"/>
        <v>62896562</v>
      </c>
      <c r="F31" s="309">
        <f t="shared" si="0"/>
        <v>30454278</v>
      </c>
      <c r="G31" s="309">
        <f t="shared" si="0"/>
        <v>1437009</v>
      </c>
      <c r="H31" s="309">
        <f t="shared" si="0"/>
        <v>0</v>
      </c>
      <c r="I31" s="309">
        <f t="shared" si="0"/>
        <v>9455</v>
      </c>
      <c r="J31" s="309">
        <f t="shared" si="0"/>
        <v>6209253</v>
      </c>
      <c r="K31" s="309">
        <f t="shared" si="0"/>
        <v>14562098</v>
      </c>
      <c r="L31" s="309">
        <f t="shared" si="0"/>
        <v>10346282</v>
      </c>
      <c r="M31" s="309">
        <f t="shared" si="0"/>
        <v>4028908</v>
      </c>
      <c r="N31" s="309">
        <f t="shared" si="0"/>
        <v>183368</v>
      </c>
      <c r="O31" s="309">
        <f t="shared" si="0"/>
        <v>0</v>
      </c>
      <c r="P31" s="309">
        <f t="shared" si="0"/>
        <v>579538</v>
      </c>
      <c r="Q31" s="309">
        <f t="shared" si="0"/>
        <v>61304154</v>
      </c>
      <c r="R31" s="309">
        <f t="shared" si="0"/>
        <v>2423779</v>
      </c>
      <c r="S31" s="309">
        <f t="shared" si="0"/>
        <v>170500</v>
      </c>
      <c r="T31" s="309">
        <f t="shared" si="0"/>
        <v>176059</v>
      </c>
      <c r="U31" s="432">
        <f t="shared" si="0"/>
        <v>458340</v>
      </c>
      <c r="V31" s="309">
        <f t="shared" si="0"/>
        <v>1618880</v>
      </c>
      <c r="W31" s="309">
        <f t="shared" si="0"/>
        <v>0</v>
      </c>
      <c r="X31" s="309">
        <f t="shared" si="0"/>
        <v>2896430</v>
      </c>
      <c r="Y31" s="309">
        <f t="shared" si="0"/>
        <v>150000</v>
      </c>
      <c r="Z31" s="309">
        <f t="shared" si="0"/>
        <v>2684079</v>
      </c>
      <c r="AA31" s="309">
        <f t="shared" si="0"/>
        <v>62351</v>
      </c>
      <c r="AB31" s="309">
        <f t="shared" si="0"/>
        <v>5320209</v>
      </c>
      <c r="AC31" s="309">
        <f t="shared" si="0"/>
        <v>45183414</v>
      </c>
      <c r="AD31" s="309">
        <f t="shared" si="0"/>
        <v>17795995</v>
      </c>
      <c r="AE31" s="309">
        <f t="shared" si="0"/>
        <v>998274</v>
      </c>
      <c r="AF31" s="309">
        <f t="shared" si="0"/>
        <v>0</v>
      </c>
      <c r="AG31" s="309">
        <f t="shared" si="0"/>
        <v>12387384</v>
      </c>
      <c r="AH31" s="309">
        <f aca="true" t="shared" si="1" ref="AH31:BF31">SUM(AH11:AH30)</f>
        <v>4410337</v>
      </c>
      <c r="AI31" s="309">
        <f t="shared" si="1"/>
        <v>27387419</v>
      </c>
      <c r="AJ31" s="309">
        <f t="shared" si="1"/>
        <v>27387419</v>
      </c>
      <c r="AK31" s="309">
        <f t="shared" si="1"/>
        <v>0</v>
      </c>
      <c r="AL31" s="309">
        <f t="shared" si="1"/>
        <v>10800531</v>
      </c>
      <c r="AM31" s="309">
        <f t="shared" si="1"/>
        <v>22776858</v>
      </c>
      <c r="AN31" s="309">
        <f t="shared" si="1"/>
        <v>3019175</v>
      </c>
      <c r="AO31" s="309">
        <f t="shared" si="1"/>
        <v>732998</v>
      </c>
      <c r="AP31" s="309">
        <f t="shared" si="1"/>
        <v>0</v>
      </c>
      <c r="AQ31" s="309">
        <f t="shared" si="1"/>
        <v>0</v>
      </c>
      <c r="AR31" s="309">
        <f t="shared" si="1"/>
        <v>19024685</v>
      </c>
      <c r="AS31" s="309">
        <f t="shared" si="1"/>
        <v>-11976327</v>
      </c>
      <c r="AT31" s="309">
        <f t="shared" si="1"/>
        <v>1233049</v>
      </c>
      <c r="AU31" s="309">
        <f t="shared" si="1"/>
        <v>3000</v>
      </c>
      <c r="AV31" s="309">
        <f t="shared" si="1"/>
        <v>943209</v>
      </c>
      <c r="AW31" s="309">
        <f t="shared" si="1"/>
        <v>0</v>
      </c>
      <c r="AX31" s="309">
        <f t="shared" si="1"/>
        <v>44161</v>
      </c>
      <c r="AY31" s="309">
        <f t="shared" si="1"/>
        <v>14199746</v>
      </c>
      <c r="AZ31" s="309">
        <f t="shared" si="1"/>
        <v>201644</v>
      </c>
      <c r="BA31" s="309">
        <f t="shared" si="1"/>
        <v>1429878</v>
      </c>
      <c r="BB31" s="309">
        <f t="shared" si="1"/>
        <v>55983945</v>
      </c>
      <c r="BC31" s="309">
        <f t="shared" si="1"/>
        <v>61304154</v>
      </c>
      <c r="BD31" s="309">
        <f t="shared" si="1"/>
        <v>14199746</v>
      </c>
      <c r="BE31" s="309">
        <f t="shared" si="1"/>
        <v>0</v>
      </c>
      <c r="BF31" s="309">
        <f t="shared" si="1"/>
        <v>0</v>
      </c>
      <c r="BG31" s="310">
        <f>BD31/'第3-3表'!C29*100</f>
        <v>65.21060117396796</v>
      </c>
      <c r="BH31" s="311">
        <v>0</v>
      </c>
    </row>
    <row r="32" spans="25:60" s="59" customFormat="1" ht="15.75" customHeight="1">
      <c r="Y32" s="131"/>
      <c r="Z32" s="131"/>
      <c r="AA32" s="131"/>
      <c r="AB32" s="131"/>
      <c r="BG32" s="204"/>
      <c r="BH32" s="204"/>
    </row>
    <row r="33" s="228" customFormat="1" ht="15" customHeight="1">
      <c r="BH33" s="231"/>
    </row>
    <row r="34" spans="25:60" ht="14.25">
      <c r="Y34" s="173"/>
      <c r="Z34" s="173"/>
      <c r="AA34" s="173"/>
      <c r="AB34" s="173"/>
      <c r="BG34" s="205"/>
      <c r="BH34" s="205"/>
    </row>
    <row r="35" spans="25:60" ht="14.25">
      <c r="Y35" s="173"/>
      <c r="Z35" s="173"/>
      <c r="AA35" s="173"/>
      <c r="AB35" s="173"/>
      <c r="BG35" s="205"/>
      <c r="BH35" s="205"/>
    </row>
    <row r="36" spans="25:60" ht="14.25">
      <c r="Y36" s="173"/>
      <c r="Z36" s="173"/>
      <c r="AA36" s="173"/>
      <c r="AB36" s="173"/>
      <c r="BG36" s="205"/>
      <c r="BH36" s="205"/>
    </row>
    <row r="37" spans="25:60" ht="14.25">
      <c r="Y37" s="173"/>
      <c r="Z37" s="173"/>
      <c r="AA37" s="173"/>
      <c r="AB37" s="173"/>
      <c r="BG37" s="205"/>
      <c r="BH37" s="205"/>
    </row>
    <row r="38" spans="25:60" ht="14.25">
      <c r="Y38" s="173"/>
      <c r="Z38" s="173"/>
      <c r="AA38" s="173"/>
      <c r="AB38" s="173"/>
      <c r="BG38" s="205"/>
      <c r="BH38" s="205"/>
    </row>
    <row r="39" spans="25:60" ht="14.25">
      <c r="Y39" s="173"/>
      <c r="Z39" s="173"/>
      <c r="AA39" s="173"/>
      <c r="AB39" s="173"/>
      <c r="BG39" s="205"/>
      <c r="BH39" s="205"/>
    </row>
    <row r="40" spans="25:60" ht="14.25">
      <c r="Y40" s="173"/>
      <c r="Z40" s="173"/>
      <c r="AA40" s="173"/>
      <c r="AB40" s="173"/>
      <c r="BG40" s="205"/>
      <c r="BH40" s="205"/>
    </row>
    <row r="41" spans="25:60" ht="14.25">
      <c r="Y41" s="173"/>
      <c r="Z41" s="173"/>
      <c r="AA41" s="173"/>
      <c r="AB41" s="173"/>
      <c r="BG41" s="205"/>
      <c r="BH41" s="205"/>
    </row>
    <row r="42" spans="25:60" ht="14.25">
      <c r="Y42" s="173"/>
      <c r="Z42" s="173"/>
      <c r="AA42" s="173"/>
      <c r="AB42" s="173"/>
      <c r="BG42" s="205"/>
      <c r="BH42" s="205"/>
    </row>
    <row r="43" spans="25:60" ht="14.25">
      <c r="Y43" s="173"/>
      <c r="Z43" s="173"/>
      <c r="AA43" s="173"/>
      <c r="AB43" s="173"/>
      <c r="BG43" s="205"/>
      <c r="BH43" s="205"/>
    </row>
    <row r="44" spans="25:60" ht="14.25">
      <c r="Y44" s="173"/>
      <c r="Z44" s="173"/>
      <c r="AA44" s="173"/>
      <c r="AB44" s="173"/>
      <c r="BG44" s="205"/>
      <c r="BH44" s="205"/>
    </row>
    <row r="45" spans="25:60" ht="14.25">
      <c r="Y45" s="173"/>
      <c r="Z45" s="173"/>
      <c r="AA45" s="173"/>
      <c r="AB45" s="173"/>
      <c r="BG45" s="205"/>
      <c r="BH45" s="205"/>
    </row>
    <row r="46" spans="25:60" ht="14.25">
      <c r="Y46" s="173"/>
      <c r="Z46" s="173"/>
      <c r="AA46" s="173"/>
      <c r="AB46" s="173"/>
      <c r="BG46" s="205"/>
      <c r="BH46" s="205"/>
    </row>
    <row r="47" spans="25:60" ht="14.25">
      <c r="Y47" s="173"/>
      <c r="Z47" s="173"/>
      <c r="AA47" s="173"/>
      <c r="AB47" s="173"/>
      <c r="BG47" s="205"/>
      <c r="BH47" s="205"/>
    </row>
    <row r="48" spans="25:60" ht="14.25">
      <c r="Y48" s="173"/>
      <c r="Z48" s="173"/>
      <c r="AA48" s="173"/>
      <c r="AB48" s="173"/>
      <c r="BG48" s="205"/>
      <c r="BH48" s="205"/>
    </row>
    <row r="49" spans="25:60" ht="14.25">
      <c r="Y49" s="173"/>
      <c r="Z49" s="173"/>
      <c r="AA49" s="173"/>
      <c r="AB49" s="173"/>
      <c r="BG49" s="205"/>
      <c r="BH49" s="205"/>
    </row>
    <row r="50" spans="25:60" ht="14.25">
      <c r="Y50" s="173"/>
      <c r="Z50" s="173"/>
      <c r="AA50" s="173"/>
      <c r="AB50" s="173"/>
      <c r="BG50" s="205"/>
      <c r="BH50" s="205"/>
    </row>
    <row r="51" spans="25:60" ht="14.25">
      <c r="Y51" s="173"/>
      <c r="Z51" s="173"/>
      <c r="AA51" s="173"/>
      <c r="AB51" s="173"/>
      <c r="BG51" s="205"/>
      <c r="BH51" s="205"/>
    </row>
    <row r="52" spans="25:60" ht="14.25">
      <c r="Y52" s="173"/>
      <c r="Z52" s="173"/>
      <c r="AA52" s="173"/>
      <c r="AB52" s="173"/>
      <c r="BG52" s="205"/>
      <c r="BH52" s="205"/>
    </row>
    <row r="53" spans="25:60" ht="14.25">
      <c r="Y53" s="173"/>
      <c r="Z53" s="173"/>
      <c r="AA53" s="173"/>
      <c r="AB53" s="173"/>
      <c r="BG53" s="205"/>
      <c r="BH53" s="205"/>
    </row>
    <row r="54" spans="25:60" ht="14.25">
      <c r="Y54" s="173"/>
      <c r="Z54" s="173"/>
      <c r="AA54" s="173"/>
      <c r="AB54" s="173"/>
      <c r="BG54" s="205"/>
      <c r="BH54" s="205"/>
    </row>
    <row r="55" spans="25:60" ht="14.25">
      <c r="Y55" s="173"/>
      <c r="Z55" s="173"/>
      <c r="AA55" s="173"/>
      <c r="AB55" s="173"/>
      <c r="BG55" s="205"/>
      <c r="BH55" s="205"/>
    </row>
    <row r="56" spans="25:60" ht="14.25">
      <c r="Y56" s="173"/>
      <c r="Z56" s="173"/>
      <c r="AA56" s="173"/>
      <c r="AB56" s="173"/>
      <c r="BG56" s="205"/>
      <c r="BH56" s="205"/>
    </row>
    <row r="57" spans="25:60" ht="14.25">
      <c r="Y57" s="173"/>
      <c r="Z57" s="173"/>
      <c r="AA57" s="173"/>
      <c r="AB57" s="173"/>
      <c r="BG57" s="205"/>
      <c r="BH57" s="205"/>
    </row>
    <row r="58" spans="25:60" ht="14.25">
      <c r="Y58" s="173"/>
      <c r="Z58" s="173"/>
      <c r="AA58" s="173"/>
      <c r="AB58" s="173"/>
      <c r="BG58" s="205"/>
      <c r="BH58" s="205"/>
    </row>
    <row r="59" spans="25:60" ht="14.25">
      <c r="Y59" s="173"/>
      <c r="Z59" s="173"/>
      <c r="AA59" s="173"/>
      <c r="AB59" s="173"/>
      <c r="BG59" s="205"/>
      <c r="BH59" s="205"/>
    </row>
    <row r="60" spans="25:60" ht="14.25">
      <c r="Y60" s="173"/>
      <c r="Z60" s="173"/>
      <c r="AA60" s="173"/>
      <c r="AB60" s="173"/>
      <c r="BG60" s="205"/>
      <c r="BH60" s="205"/>
    </row>
    <row r="61" spans="25:60" ht="14.25">
      <c r="Y61" s="173"/>
      <c r="Z61" s="173"/>
      <c r="AA61" s="173"/>
      <c r="AB61" s="173"/>
      <c r="BG61" s="205"/>
      <c r="BH61" s="205"/>
    </row>
    <row r="62" spans="25:60" ht="14.25">
      <c r="Y62" s="173"/>
      <c r="Z62" s="173"/>
      <c r="AA62" s="173"/>
      <c r="AB62" s="173"/>
      <c r="BG62" s="205"/>
      <c r="BH62" s="205"/>
    </row>
    <row r="63" spans="25:60" ht="14.25">
      <c r="Y63" s="173"/>
      <c r="Z63" s="173"/>
      <c r="AA63" s="173"/>
      <c r="AB63" s="173"/>
      <c r="BG63" s="205"/>
      <c r="BH63" s="205"/>
    </row>
    <row r="64" spans="25:60" ht="14.25">
      <c r="Y64" s="173"/>
      <c r="Z64" s="173"/>
      <c r="AA64" s="173"/>
      <c r="AB64" s="173"/>
      <c r="BG64" s="205"/>
      <c r="BH64" s="205"/>
    </row>
    <row r="65" spans="25:60" ht="14.25">
      <c r="Y65" s="173"/>
      <c r="Z65" s="173"/>
      <c r="AA65" s="173"/>
      <c r="AB65" s="173"/>
      <c r="BG65" s="205"/>
      <c r="BH65" s="205"/>
    </row>
    <row r="66" spans="25:60" ht="14.25">
      <c r="Y66" s="173"/>
      <c r="Z66" s="173"/>
      <c r="AA66" s="173"/>
      <c r="AB66" s="173"/>
      <c r="BG66" s="205"/>
      <c r="BH66" s="205"/>
    </row>
    <row r="67" spans="25:60" ht="14.25">
      <c r="Y67" s="173"/>
      <c r="Z67" s="173"/>
      <c r="AA67" s="173"/>
      <c r="AB67" s="173"/>
      <c r="BG67" s="205"/>
      <c r="BH67" s="205"/>
    </row>
    <row r="68" spans="25:60" ht="14.25">
      <c r="Y68" s="173"/>
      <c r="Z68" s="173"/>
      <c r="AA68" s="173"/>
      <c r="AB68" s="173"/>
      <c r="BG68" s="205"/>
      <c r="BH68" s="205"/>
    </row>
    <row r="69" spans="25:60" ht="14.25">
      <c r="Y69" s="173"/>
      <c r="Z69" s="173"/>
      <c r="AA69" s="173"/>
      <c r="AB69" s="173"/>
      <c r="BG69" s="205"/>
      <c r="BH69" s="205"/>
    </row>
    <row r="70" spans="25:60" ht="14.25">
      <c r="Y70" s="173"/>
      <c r="Z70" s="173"/>
      <c r="AA70" s="173"/>
      <c r="AB70" s="173"/>
      <c r="BG70" s="205"/>
      <c r="BH70" s="205"/>
    </row>
    <row r="71" spans="25:60" ht="14.25">
      <c r="Y71" s="173"/>
      <c r="Z71" s="173"/>
      <c r="AA71" s="173"/>
      <c r="AB71" s="173"/>
      <c r="BG71" s="205"/>
      <c r="BH71" s="205"/>
    </row>
    <row r="72" spans="25:60" ht="14.25">
      <c r="Y72" s="173"/>
      <c r="Z72" s="173"/>
      <c r="AA72" s="173"/>
      <c r="AB72" s="173"/>
      <c r="BG72" s="205"/>
      <c r="BH72" s="205"/>
    </row>
    <row r="73" spans="59:60" ht="14.25">
      <c r="BG73" s="205"/>
      <c r="BH73" s="205"/>
    </row>
    <row r="74" spans="59:60" ht="14.25">
      <c r="BG74" s="205"/>
      <c r="BH74" s="205"/>
    </row>
    <row r="75" spans="59:60" ht="14.25">
      <c r="BG75" s="205"/>
      <c r="BH75" s="205"/>
    </row>
    <row r="76" spans="59:60" ht="14.25">
      <c r="BG76" s="205"/>
      <c r="BH76" s="205"/>
    </row>
    <row r="77" spans="59:60" ht="14.25">
      <c r="BG77" s="205"/>
      <c r="BH77" s="205"/>
    </row>
    <row r="78" spans="59:60" ht="14.25">
      <c r="BG78" s="205"/>
      <c r="BH78" s="205"/>
    </row>
    <row r="79" spans="59:60" ht="14.25">
      <c r="BG79" s="205"/>
      <c r="BH79" s="205"/>
    </row>
    <row r="80" spans="59:60" ht="14.25">
      <c r="BG80" s="205"/>
      <c r="BH80" s="205"/>
    </row>
    <row r="81" spans="59:60" ht="14.25">
      <c r="BG81" s="205"/>
      <c r="BH81" s="205"/>
    </row>
    <row r="82" spans="59:60" ht="14.25">
      <c r="BG82" s="205"/>
      <c r="BH82" s="205"/>
    </row>
    <row r="83" spans="59:60" ht="14.25">
      <c r="BG83" s="205"/>
      <c r="BH83" s="205"/>
    </row>
    <row r="84" spans="59:60" ht="14.25">
      <c r="BG84" s="205"/>
      <c r="BH84" s="205"/>
    </row>
    <row r="85" spans="59:60" ht="14.25">
      <c r="BG85" s="205"/>
      <c r="BH85" s="205"/>
    </row>
    <row r="86" spans="59:60" ht="14.25">
      <c r="BG86" s="205"/>
      <c r="BH86" s="205"/>
    </row>
    <row r="87" spans="59:60" ht="14.25">
      <c r="BG87" s="205"/>
      <c r="BH87" s="205"/>
    </row>
    <row r="88" spans="59:60" ht="14.25">
      <c r="BG88" s="205"/>
      <c r="BH88" s="205"/>
    </row>
    <row r="89" spans="59:60" ht="14.25">
      <c r="BG89" s="205"/>
      <c r="BH89" s="205"/>
    </row>
    <row r="90" spans="59:60" ht="14.25">
      <c r="BG90" s="205"/>
      <c r="BH90" s="205"/>
    </row>
    <row r="91" spans="59:60" ht="14.25">
      <c r="BG91" s="205"/>
      <c r="BH91" s="205"/>
    </row>
    <row r="92" spans="59:60" ht="14.25">
      <c r="BG92" s="205"/>
      <c r="BH92" s="205"/>
    </row>
    <row r="93" spans="59:60" ht="14.25">
      <c r="BG93" s="205"/>
      <c r="BH93" s="205"/>
    </row>
    <row r="94" spans="59:60" ht="14.25">
      <c r="BG94" s="205"/>
      <c r="BH94" s="205"/>
    </row>
    <row r="95" spans="59:60" ht="14.25">
      <c r="BG95" s="205"/>
      <c r="BH95" s="205"/>
    </row>
    <row r="96" spans="59:60" ht="14.25">
      <c r="BG96" s="205"/>
      <c r="BH96" s="205"/>
    </row>
    <row r="97" spans="59:60" ht="14.25">
      <c r="BG97" s="205"/>
      <c r="BH97" s="205"/>
    </row>
    <row r="98" spans="59:60" ht="14.25">
      <c r="BG98" s="205"/>
      <c r="BH98" s="205"/>
    </row>
    <row r="99" spans="59:60" ht="14.25">
      <c r="BG99" s="205"/>
      <c r="BH99" s="205"/>
    </row>
    <row r="100" spans="59:60" ht="14.25">
      <c r="BG100" s="205"/>
      <c r="BH100" s="205"/>
    </row>
    <row r="101" spans="59:60" ht="14.25">
      <c r="BG101" s="205"/>
      <c r="BH101" s="205"/>
    </row>
    <row r="102" spans="59:60" ht="14.25">
      <c r="BG102" s="205"/>
      <c r="BH102" s="205"/>
    </row>
    <row r="103" spans="59:60" ht="14.25">
      <c r="BG103" s="205"/>
      <c r="BH103" s="205"/>
    </row>
    <row r="104" spans="59:60" ht="14.25">
      <c r="BG104" s="205"/>
      <c r="BH104" s="205"/>
    </row>
    <row r="105" spans="59:60" ht="14.25">
      <c r="BG105" s="205"/>
      <c r="BH105" s="205"/>
    </row>
    <row r="106" spans="59:60" ht="14.25">
      <c r="BG106" s="205"/>
      <c r="BH106" s="205"/>
    </row>
    <row r="107" spans="59:60" ht="14.25">
      <c r="BG107" s="205"/>
      <c r="BH107" s="205"/>
    </row>
    <row r="108" spans="59:60" ht="14.25">
      <c r="BG108" s="205"/>
      <c r="BH108" s="205"/>
    </row>
    <row r="109" spans="59:60" ht="14.25">
      <c r="BG109" s="205"/>
      <c r="BH109" s="205"/>
    </row>
    <row r="110" spans="59:60" ht="14.25">
      <c r="BG110" s="205"/>
      <c r="BH110" s="205"/>
    </row>
    <row r="111" spans="59:60" ht="14.25">
      <c r="BG111" s="205"/>
      <c r="BH111" s="205"/>
    </row>
    <row r="112" spans="59:60" ht="14.25">
      <c r="BG112" s="205"/>
      <c r="BH112" s="205"/>
    </row>
    <row r="113" spans="59:60" ht="14.25">
      <c r="BG113" s="205"/>
      <c r="BH113" s="205"/>
    </row>
    <row r="114" spans="59:60" ht="14.25">
      <c r="BG114" s="205"/>
      <c r="BH114" s="205"/>
    </row>
    <row r="115" spans="59:60" ht="14.25">
      <c r="BG115" s="205"/>
      <c r="BH115" s="205"/>
    </row>
    <row r="116" spans="59:60" ht="14.25">
      <c r="BG116" s="205"/>
      <c r="BH116" s="205"/>
    </row>
    <row r="117" spans="59:60" ht="14.25">
      <c r="BG117" s="205"/>
      <c r="BH117" s="205"/>
    </row>
    <row r="118" spans="59:60" ht="14.25">
      <c r="BG118" s="205"/>
      <c r="BH118" s="205"/>
    </row>
    <row r="119" spans="59:60" ht="14.25">
      <c r="BG119" s="205"/>
      <c r="BH119" s="205"/>
    </row>
    <row r="120" spans="59:60" ht="14.25">
      <c r="BG120" s="205"/>
      <c r="BH120" s="205"/>
    </row>
    <row r="121" spans="59:60" ht="14.25">
      <c r="BG121" s="205"/>
      <c r="BH121" s="205"/>
    </row>
    <row r="122" spans="59:60" ht="14.25">
      <c r="BG122" s="205"/>
      <c r="BH122" s="205"/>
    </row>
    <row r="123" spans="59:60" ht="14.25">
      <c r="BG123" s="205"/>
      <c r="BH123" s="205"/>
    </row>
    <row r="124" spans="59:60" ht="14.25">
      <c r="BG124" s="205"/>
      <c r="BH124" s="205"/>
    </row>
    <row r="125" spans="59:60" ht="14.25">
      <c r="BG125" s="205"/>
      <c r="BH125" s="205"/>
    </row>
    <row r="126" spans="59:60" ht="14.25">
      <c r="BG126" s="205"/>
      <c r="BH126" s="205"/>
    </row>
    <row r="127" spans="59:60" ht="14.25">
      <c r="BG127" s="205"/>
      <c r="BH127" s="205"/>
    </row>
    <row r="128" spans="59:60" ht="14.25">
      <c r="BG128" s="205"/>
      <c r="BH128" s="205"/>
    </row>
    <row r="129" spans="59:60" ht="14.25">
      <c r="BG129" s="205"/>
      <c r="BH129" s="205"/>
    </row>
    <row r="130" spans="59:60" ht="14.25">
      <c r="BG130" s="205"/>
      <c r="BH130" s="205"/>
    </row>
  </sheetData>
  <sheetProtection/>
  <mergeCells count="3">
    <mergeCell ref="BF8:BF9"/>
    <mergeCell ref="G7:G8"/>
    <mergeCell ref="BC4:BC5"/>
  </mergeCells>
  <printOptions/>
  <pageMargins left="0.7874015748031497" right="0.3937007874015748" top="0.7874015748031497" bottom="0.7874015748031497" header="0.5118110236220472" footer="0.2755905511811024"/>
  <pageSetup fitToWidth="6" horizontalDpi="300" verticalDpi="300" orientation="landscape" paperSize="9" scale="55" r:id="rId1"/>
  <colBreaks count="3" manualBreakCount="3">
    <brk id="17" max="30" man="1"/>
    <brk id="34" max="30" man="1"/>
    <brk id="49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W27"/>
  <sheetViews>
    <sheetView showGridLines="0" view="pageBreakPreview" zoomScale="70" zoomScaleNormal="75" zoomScaleSheetLayoutView="70" zoomScalePageLayoutView="0" workbookViewId="0" topLeftCell="A5">
      <selection activeCell="B10" sqref="B10"/>
    </sheetView>
  </sheetViews>
  <sheetFormatPr defaultColWidth="9.00390625" defaultRowHeight="12.75"/>
  <cols>
    <col min="1" max="1" width="20.25390625" style="412" customWidth="1"/>
    <col min="2" max="2" width="18.875" style="412" customWidth="1"/>
    <col min="3" max="3" width="18.125" style="412" customWidth="1"/>
    <col min="4" max="4" width="18.00390625" style="412" customWidth="1"/>
    <col min="5" max="5" width="18.625" style="412" customWidth="1"/>
    <col min="6" max="6" width="17.375" style="412" customWidth="1"/>
    <col min="7" max="7" width="16.375" style="412" customWidth="1"/>
    <col min="8" max="8" width="10.875" style="412" customWidth="1"/>
    <col min="9" max="9" width="15.75390625" style="412" customWidth="1"/>
    <col min="10" max="10" width="11.75390625" style="412" customWidth="1"/>
    <col min="11" max="11" width="11.00390625" style="412" customWidth="1"/>
    <col min="12" max="12" width="11.875" style="412" customWidth="1"/>
    <col min="13" max="13" width="10.375" style="412" customWidth="1"/>
    <col min="14" max="15" width="9.125" style="412" customWidth="1"/>
    <col min="16" max="19" width="14.25390625" style="435" bestFit="1" customWidth="1"/>
    <col min="20" max="20" width="12.875" style="435" bestFit="1" customWidth="1"/>
    <col min="21" max="21" width="11.875" style="412" bestFit="1" customWidth="1"/>
    <col min="22" max="16384" width="9.125" style="412" customWidth="1"/>
  </cols>
  <sheetData>
    <row r="1" spans="1:2" ht="21" customHeight="1">
      <c r="A1" s="433"/>
      <c r="B1" s="434" t="s">
        <v>31</v>
      </c>
    </row>
    <row r="2" ht="28.5" customHeight="1" thickBot="1">
      <c r="B2" s="436" t="s">
        <v>549</v>
      </c>
    </row>
    <row r="3" spans="1:20" s="350" customFormat="1" ht="15" customHeight="1">
      <c r="A3" s="437"/>
      <c r="B3" s="438"/>
      <c r="C3" s="438"/>
      <c r="D3" s="439"/>
      <c r="E3" s="440"/>
      <c r="F3" s="441"/>
      <c r="G3" s="441"/>
      <c r="H3" s="441"/>
      <c r="I3" s="441"/>
      <c r="J3" s="442"/>
      <c r="K3" s="442" t="s">
        <v>541</v>
      </c>
      <c r="L3" s="442"/>
      <c r="M3" s="443"/>
      <c r="P3" s="444"/>
      <c r="Q3" s="444"/>
      <c r="R3" s="444"/>
      <c r="S3" s="444"/>
      <c r="T3" s="444"/>
    </row>
    <row r="4" spans="1:20" s="350" customFormat="1" ht="15" customHeight="1">
      <c r="A4" s="445"/>
      <c r="B4" s="446" t="s">
        <v>279</v>
      </c>
      <c r="C4" s="447" t="s">
        <v>214</v>
      </c>
      <c r="D4" s="447" t="s">
        <v>215</v>
      </c>
      <c r="E4" s="448" t="s">
        <v>216</v>
      </c>
      <c r="F4" s="448" t="s">
        <v>217</v>
      </c>
      <c r="G4" s="449" t="s">
        <v>218</v>
      </c>
      <c r="H4" s="449" t="s">
        <v>219</v>
      </c>
      <c r="I4" s="449" t="s">
        <v>280</v>
      </c>
      <c r="J4" s="449" t="s">
        <v>221</v>
      </c>
      <c r="K4" s="450" t="s">
        <v>542</v>
      </c>
      <c r="L4" s="449" t="s">
        <v>543</v>
      </c>
      <c r="M4" s="451" t="s">
        <v>544</v>
      </c>
      <c r="P4" s="444"/>
      <c r="Q4" s="444"/>
      <c r="R4" s="444"/>
      <c r="S4" s="444"/>
      <c r="T4" s="444"/>
    </row>
    <row r="5" spans="1:20" s="350" customFormat="1" ht="52.5" customHeight="1">
      <c r="A5" s="452" t="s">
        <v>122</v>
      </c>
      <c r="B5" s="453" t="s">
        <v>550</v>
      </c>
      <c r="C5" s="454" t="s">
        <v>551</v>
      </c>
      <c r="D5" s="455" t="s">
        <v>545</v>
      </c>
      <c r="E5" s="456" t="s">
        <v>552</v>
      </c>
      <c r="F5" s="456" t="s">
        <v>553</v>
      </c>
      <c r="G5" s="457" t="s">
        <v>554</v>
      </c>
      <c r="H5" s="458" t="s">
        <v>546</v>
      </c>
      <c r="I5" s="459" t="s">
        <v>547</v>
      </c>
      <c r="J5" s="460" t="s">
        <v>555</v>
      </c>
      <c r="K5" s="459" t="s">
        <v>548</v>
      </c>
      <c r="L5" s="459" t="s">
        <v>556</v>
      </c>
      <c r="M5" s="461" t="s">
        <v>557</v>
      </c>
      <c r="P5" s="435"/>
      <c r="Q5" s="435"/>
      <c r="R5" s="435"/>
      <c r="S5" s="435"/>
      <c r="T5" s="435"/>
    </row>
    <row r="6" spans="1:20" s="350" customFormat="1" ht="21.75" customHeight="1" hidden="1">
      <c r="A6" s="462"/>
      <c r="B6" s="463"/>
      <c r="C6" s="464"/>
      <c r="D6" s="465"/>
      <c r="E6" s="466"/>
      <c r="F6" s="466"/>
      <c r="G6" s="463"/>
      <c r="H6" s="465"/>
      <c r="I6" s="464"/>
      <c r="J6" s="467"/>
      <c r="K6" s="464"/>
      <c r="L6" s="464"/>
      <c r="M6" s="468"/>
      <c r="P6" s="469"/>
      <c r="Q6" s="469"/>
      <c r="R6" s="469"/>
      <c r="S6" s="469"/>
      <c r="T6" s="469"/>
    </row>
    <row r="7" spans="1:23" s="472" customFormat="1" ht="26.25" customHeight="1">
      <c r="A7" s="470" t="s">
        <v>25</v>
      </c>
      <c r="B7" s="300">
        <v>71.33715617186394</v>
      </c>
      <c r="C7" s="471">
        <v>81.58514405119625</v>
      </c>
      <c r="D7" s="300">
        <v>701.2860501307904</v>
      </c>
      <c r="E7" s="300">
        <v>0.24124477189697457</v>
      </c>
      <c r="F7" s="300">
        <v>0.2240475822939933</v>
      </c>
      <c r="G7" s="300">
        <v>0.8385254425535226</v>
      </c>
      <c r="H7" s="300">
        <v>2.4530155322606904</v>
      </c>
      <c r="I7" s="300">
        <v>317.17421886568934</v>
      </c>
      <c r="J7" s="300">
        <v>96.37352501152994</v>
      </c>
      <c r="K7" s="300">
        <v>4.292399239586497</v>
      </c>
      <c r="L7" s="300">
        <v>100.66592425111645</v>
      </c>
      <c r="M7" s="302">
        <v>73.85662380904172</v>
      </c>
      <c r="O7" s="473"/>
      <c r="P7" s="474"/>
      <c r="Q7" s="474"/>
      <c r="R7" s="474"/>
      <c r="S7" s="474"/>
      <c r="T7" s="474"/>
      <c r="U7" s="475"/>
      <c r="W7" s="473"/>
    </row>
    <row r="8" spans="1:23" s="472" customFormat="1" ht="26.25" customHeight="1">
      <c r="A8" s="470" t="s">
        <v>58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2"/>
      <c r="P8" s="435"/>
      <c r="Q8" s="435"/>
      <c r="R8" s="435"/>
      <c r="S8" s="435"/>
      <c r="T8" s="435"/>
      <c r="U8" s="475"/>
      <c r="W8" s="473"/>
    </row>
    <row r="9" spans="1:23" s="472" customFormat="1" ht="26.25" customHeight="1">
      <c r="A9" s="470" t="s">
        <v>59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2"/>
      <c r="O9" s="473"/>
      <c r="P9" s="435"/>
      <c r="Q9" s="435"/>
      <c r="R9" s="435"/>
      <c r="S9" s="435"/>
      <c r="T9" s="435"/>
      <c r="U9" s="475"/>
      <c r="W9" s="473"/>
    </row>
    <row r="10" spans="1:23" s="472" customFormat="1" ht="26.25" customHeight="1">
      <c r="A10" s="470" t="s">
        <v>60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2"/>
      <c r="O10" s="473"/>
      <c r="P10" s="435"/>
      <c r="Q10" s="435"/>
      <c r="R10" s="435"/>
      <c r="S10" s="435"/>
      <c r="T10" s="435"/>
      <c r="U10" s="475"/>
      <c r="W10" s="473"/>
    </row>
    <row r="11" spans="1:23" s="472" customFormat="1" ht="26.25" customHeight="1">
      <c r="A11" s="470" t="s">
        <v>27</v>
      </c>
      <c r="B11" s="300">
        <v>19.945471871114915</v>
      </c>
      <c r="C11" s="471">
        <v>70.20800100440889</v>
      </c>
      <c r="D11" s="300">
        <v>697.5848507581441</v>
      </c>
      <c r="E11" s="300">
        <v>2.180656689528901</v>
      </c>
      <c r="F11" s="300">
        <v>0.6290485531223212</v>
      </c>
      <c r="G11" s="300">
        <v>1.4627629984532884</v>
      </c>
      <c r="H11" s="300">
        <v>4.5472811428734765</v>
      </c>
      <c r="I11" s="300">
        <v>104.88982333311989</v>
      </c>
      <c r="J11" s="300">
        <v>13.238214586061932</v>
      </c>
      <c r="K11" s="300">
        <v>3.020230506635967</v>
      </c>
      <c r="L11" s="300">
        <v>16.258445092697897</v>
      </c>
      <c r="M11" s="302">
        <v>55.86411701608446</v>
      </c>
      <c r="O11" s="473"/>
      <c r="P11" s="474"/>
      <c r="Q11" s="474"/>
      <c r="R11" s="474"/>
      <c r="S11" s="474"/>
      <c r="T11" s="474"/>
      <c r="U11" s="475"/>
      <c r="W11" s="473"/>
    </row>
    <row r="12" spans="1:23" s="472" customFormat="1" ht="26.25" customHeight="1">
      <c r="A12" s="322" t="s">
        <v>149</v>
      </c>
      <c r="B12" s="300">
        <v>89.35872013137333</v>
      </c>
      <c r="C12" s="471">
        <v>43.52261090334388</v>
      </c>
      <c r="D12" s="300">
        <v>1377.1670435438048</v>
      </c>
      <c r="E12" s="300">
        <v>0.8104483561792057</v>
      </c>
      <c r="F12" s="300">
        <v>1.6551021120208411</v>
      </c>
      <c r="G12" s="300">
        <v>1.237495032621654</v>
      </c>
      <c r="H12" s="300">
        <v>4.975484831851539</v>
      </c>
      <c r="I12" s="300">
        <v>102.4994333518782</v>
      </c>
      <c r="J12" s="300">
        <v>3.4954111485795676</v>
      </c>
      <c r="K12" s="300">
        <v>0.18417241517423302</v>
      </c>
      <c r="L12" s="300">
        <v>3.6795835637538006</v>
      </c>
      <c r="M12" s="302">
        <v>48.711671443719204</v>
      </c>
      <c r="O12" s="473"/>
      <c r="P12" s="474"/>
      <c r="Q12" s="474"/>
      <c r="R12" s="474"/>
      <c r="S12" s="474"/>
      <c r="T12" s="474"/>
      <c r="U12" s="475"/>
      <c r="W12" s="473"/>
    </row>
    <row r="13" spans="1:21" s="472" customFormat="1" ht="26.25" customHeight="1">
      <c r="A13" s="322" t="s">
        <v>69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2"/>
      <c r="O13" s="473"/>
      <c r="P13" s="435"/>
      <c r="Q13" s="435"/>
      <c r="R13" s="435"/>
      <c r="S13" s="435"/>
      <c r="T13" s="435"/>
      <c r="U13" s="475"/>
    </row>
    <row r="14" spans="1:21" s="472" customFormat="1" ht="26.25" customHeight="1">
      <c r="A14" s="322" t="s">
        <v>70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2"/>
      <c r="O14" s="473"/>
      <c r="P14" s="435"/>
      <c r="Q14" s="435"/>
      <c r="R14" s="435"/>
      <c r="S14" s="435"/>
      <c r="T14" s="435"/>
      <c r="U14" s="475"/>
    </row>
    <row r="15" spans="1:23" s="472" customFormat="1" ht="26.25" customHeight="1">
      <c r="A15" s="470" t="s">
        <v>28</v>
      </c>
      <c r="B15" s="300">
        <v>64.97303310542904</v>
      </c>
      <c r="C15" s="471">
        <v>59.233284771800456</v>
      </c>
      <c r="D15" s="300">
        <v>1463.7331720980737</v>
      </c>
      <c r="E15" s="300">
        <v>0.7839858414170766</v>
      </c>
      <c r="F15" s="300">
        <v>0.8385491798836635</v>
      </c>
      <c r="G15" s="300">
        <v>1.2070530427903203</v>
      </c>
      <c r="H15" s="300">
        <v>6.64215480412366</v>
      </c>
      <c r="I15" s="300">
        <v>126.88647113258958</v>
      </c>
      <c r="J15" s="300">
        <v>7.3759205168081055</v>
      </c>
      <c r="K15" s="300">
        <v>1.098717804559241</v>
      </c>
      <c r="L15" s="300">
        <v>8.474638321367346</v>
      </c>
      <c r="M15" s="302">
        <v>61.489551506167786</v>
      </c>
      <c r="O15" s="473"/>
      <c r="P15" s="474"/>
      <c r="Q15" s="474"/>
      <c r="R15" s="474"/>
      <c r="S15" s="474"/>
      <c r="T15" s="474"/>
      <c r="U15" s="475"/>
      <c r="W15" s="473"/>
    </row>
    <row r="16" spans="1:23" s="472" customFormat="1" ht="26.25" customHeight="1">
      <c r="A16" s="470" t="s">
        <v>61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2"/>
      <c r="P16" s="435"/>
      <c r="Q16" s="435"/>
      <c r="R16" s="435"/>
      <c r="S16" s="435"/>
      <c r="T16" s="435"/>
      <c r="U16" s="475"/>
      <c r="W16" s="473"/>
    </row>
    <row r="17" spans="1:23" s="472" customFormat="1" ht="26.25" customHeight="1">
      <c r="A17" s="470" t="s">
        <v>62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2"/>
      <c r="O17" s="473"/>
      <c r="P17" s="435"/>
      <c r="Q17" s="435"/>
      <c r="R17" s="435"/>
      <c r="S17" s="435"/>
      <c r="T17" s="435"/>
      <c r="U17" s="475"/>
      <c r="W17" s="473"/>
    </row>
    <row r="18" spans="1:23" s="472" customFormat="1" ht="26.25" customHeight="1">
      <c r="A18" s="470" t="s">
        <v>29</v>
      </c>
      <c r="B18" s="300">
        <v>37.42290410805983</v>
      </c>
      <c r="C18" s="471">
        <v>78.1438144938119</v>
      </c>
      <c r="D18" s="300">
        <v>372.47556418335887</v>
      </c>
      <c r="E18" s="300">
        <v>1.0672869686736202</v>
      </c>
      <c r="F18" s="300">
        <v>0.5212935655013923</v>
      </c>
      <c r="G18" s="300">
        <v>1.7021317313827082</v>
      </c>
      <c r="H18" s="300">
        <v>5.936038027371925</v>
      </c>
      <c r="I18" s="300">
        <v>112.47019173910186</v>
      </c>
      <c r="J18" s="300">
        <v>10.256455442703992</v>
      </c>
      <c r="K18" s="300">
        <v>2.0874739228769195</v>
      </c>
      <c r="L18" s="300">
        <v>12.343929365580912</v>
      </c>
      <c r="M18" s="302">
        <v>61.51071263547856</v>
      </c>
      <c r="O18" s="473"/>
      <c r="P18" s="474"/>
      <c r="Q18" s="474"/>
      <c r="R18" s="474"/>
      <c r="S18" s="474"/>
      <c r="T18" s="474"/>
      <c r="W18" s="473"/>
    </row>
    <row r="19" spans="1:23" s="472" customFormat="1" ht="26.25" customHeight="1">
      <c r="A19" s="470" t="s">
        <v>75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2"/>
      <c r="P19" s="435"/>
      <c r="Q19" s="435"/>
      <c r="R19" s="435"/>
      <c r="S19" s="435"/>
      <c r="T19" s="435"/>
      <c r="U19" s="475"/>
      <c r="W19" s="473"/>
    </row>
    <row r="20" spans="1:21" s="472" customFormat="1" ht="26.25" customHeight="1">
      <c r="A20" s="470" t="s">
        <v>74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2"/>
      <c r="O20" s="473"/>
      <c r="P20" s="435"/>
      <c r="Q20" s="435"/>
      <c r="R20" s="435"/>
      <c r="S20" s="435"/>
      <c r="T20" s="435"/>
      <c r="U20" s="475"/>
    </row>
    <row r="21" spans="1:23" s="472" customFormat="1" ht="26.25" customHeight="1">
      <c r="A21" s="470" t="s">
        <v>45</v>
      </c>
      <c r="B21" s="300">
        <v>32.02188467806252</v>
      </c>
      <c r="C21" s="471">
        <v>69.98977664245356</v>
      </c>
      <c r="D21" s="300">
        <v>1178.171188626884</v>
      </c>
      <c r="E21" s="300">
        <v>1.313569451977235</v>
      </c>
      <c r="F21" s="300">
        <v>0.5739200185919291</v>
      </c>
      <c r="G21" s="300">
        <v>1.3682568574095373</v>
      </c>
      <c r="H21" s="300">
        <v>6.102062342320367</v>
      </c>
      <c r="I21" s="300">
        <v>121.32411231653957</v>
      </c>
      <c r="J21" s="300">
        <v>10.25309418354936</v>
      </c>
      <c r="K21" s="300">
        <v>3.1200563204699887</v>
      </c>
      <c r="L21" s="300">
        <v>13.37315050401935</v>
      </c>
      <c r="M21" s="302">
        <v>1.0189578196101539</v>
      </c>
      <c r="O21" s="473"/>
      <c r="P21" s="474"/>
      <c r="Q21" s="474"/>
      <c r="R21" s="474"/>
      <c r="S21" s="474"/>
      <c r="T21" s="474"/>
      <c r="U21" s="475"/>
      <c r="W21" s="473"/>
    </row>
    <row r="22" spans="1:23" s="472" customFormat="1" ht="26.25" customHeight="1">
      <c r="A22" s="470" t="s">
        <v>63</v>
      </c>
      <c r="B22" s="300">
        <v>18.435367694771678</v>
      </c>
      <c r="C22" s="471">
        <v>93.33783598357557</v>
      </c>
      <c r="D22" s="300">
        <v>122.69351183074495</v>
      </c>
      <c r="E22" s="300">
        <v>7.497244980566517</v>
      </c>
      <c r="F22" s="300">
        <v>1.5576489888938594</v>
      </c>
      <c r="G22" s="300">
        <v>4.647474803207533</v>
      </c>
      <c r="H22" s="300">
        <v>6.085236782218155</v>
      </c>
      <c r="I22" s="300">
        <v>167.10182970395454</v>
      </c>
      <c r="J22" s="300">
        <v>6.082124094926216</v>
      </c>
      <c r="K22" s="300">
        <v>0.5207345460815588</v>
      </c>
      <c r="L22" s="300">
        <v>6.602858641007775</v>
      </c>
      <c r="M22" s="302">
        <v>56.620737514115824</v>
      </c>
      <c r="O22" s="473"/>
      <c r="P22" s="474"/>
      <c r="Q22" s="474"/>
      <c r="R22" s="474"/>
      <c r="S22" s="474"/>
      <c r="T22" s="474"/>
      <c r="U22" s="475"/>
      <c r="W22" s="473"/>
    </row>
    <row r="23" spans="1:23" s="472" customFormat="1" ht="26.25" customHeight="1">
      <c r="A23" s="470" t="s">
        <v>65</v>
      </c>
      <c r="B23" s="300">
        <v>46.3150368073004</v>
      </c>
      <c r="C23" s="471">
        <v>96.75509011779785</v>
      </c>
      <c r="D23" s="300">
        <v>150.02285719727902</v>
      </c>
      <c r="E23" s="300">
        <v>0.29268776910702593</v>
      </c>
      <c r="F23" s="300">
        <v>0.15187951986531295</v>
      </c>
      <c r="G23" s="300">
        <v>2.3336921286572374</v>
      </c>
      <c r="H23" s="300">
        <v>4.971495605746067</v>
      </c>
      <c r="I23" s="300">
        <v>315.53528782526496</v>
      </c>
      <c r="J23" s="300">
        <v>36.168671718415666</v>
      </c>
      <c r="K23" s="300">
        <v>5.824600774835973</v>
      </c>
      <c r="L23" s="300">
        <v>41.993272493251645</v>
      </c>
      <c r="M23" s="302">
        <v>65.64794045404433</v>
      </c>
      <c r="O23" s="473"/>
      <c r="P23" s="474"/>
      <c r="Q23" s="474"/>
      <c r="R23" s="474"/>
      <c r="S23" s="474"/>
      <c r="T23" s="474"/>
      <c r="U23" s="475"/>
      <c r="W23" s="473"/>
    </row>
    <row r="24" spans="1:21" s="472" customFormat="1" ht="26.25" customHeight="1">
      <c r="A24" s="470" t="s">
        <v>359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2"/>
      <c r="O24" s="473"/>
      <c r="P24" s="435"/>
      <c r="Q24" s="435"/>
      <c r="R24" s="435"/>
      <c r="S24" s="435"/>
      <c r="T24" s="435"/>
      <c r="U24" s="475"/>
    </row>
    <row r="25" spans="1:21" s="472" customFormat="1" ht="26.25" customHeight="1">
      <c r="A25" s="470" t="s">
        <v>360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2"/>
      <c r="O25" s="473"/>
      <c r="P25" s="435"/>
      <c r="Q25" s="435"/>
      <c r="R25" s="435"/>
      <c r="S25" s="435"/>
      <c r="T25" s="435"/>
      <c r="U25" s="475"/>
    </row>
    <row r="26" spans="1:21" s="472" customFormat="1" ht="26.25" customHeight="1">
      <c r="A26" s="476" t="s">
        <v>361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7"/>
      <c r="O26" s="473"/>
      <c r="P26" s="435"/>
      <c r="Q26" s="435"/>
      <c r="R26" s="435"/>
      <c r="S26" s="435"/>
      <c r="T26" s="435"/>
      <c r="U26" s="475"/>
    </row>
    <row r="27" spans="1:21" s="472" customFormat="1" ht="26.25" customHeight="1" thickBot="1">
      <c r="A27" s="477" t="s">
        <v>12</v>
      </c>
      <c r="B27" s="310">
        <v>46.6469629447949</v>
      </c>
      <c r="C27" s="478">
        <v>79.03495434953089</v>
      </c>
      <c r="D27" s="310">
        <v>502.7602255190009</v>
      </c>
      <c r="E27" s="310">
        <v>0.7759254215149509</v>
      </c>
      <c r="F27" s="310">
        <v>0.47704514941577486</v>
      </c>
      <c r="G27" s="310">
        <v>1.581007574532077</v>
      </c>
      <c r="H27" s="310">
        <v>5.429357266323288</v>
      </c>
      <c r="I27" s="310">
        <v>183.62774668423174</v>
      </c>
      <c r="J27" s="310">
        <v>15.587040695036206</v>
      </c>
      <c r="K27" s="310">
        <v>2.26046489285454</v>
      </c>
      <c r="L27" s="310">
        <v>17.847505587890744</v>
      </c>
      <c r="M27" s="311">
        <v>52.828810705898555</v>
      </c>
      <c r="O27" s="479"/>
      <c r="P27" s="435"/>
      <c r="Q27" s="435"/>
      <c r="R27" s="435"/>
      <c r="S27" s="435"/>
      <c r="T27" s="435"/>
      <c r="U27" s="480"/>
    </row>
    <row r="28" ht="15" customHeight="1"/>
  </sheetData>
  <sheetProtection/>
  <printOptions horizontalCentered="1"/>
  <pageMargins left="0.7874015748031497" right="0.3937007874015748" top="0.7874015748031497" bottom="0.7874015748031497" header="0.5118110236220472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S28"/>
  <sheetViews>
    <sheetView showGridLines="0" view="pageBreakPreview" zoomScale="85" zoomScaleNormal="75" zoomScaleSheetLayoutView="85" zoomScalePageLayoutView="0" workbookViewId="0" topLeftCell="A22">
      <selection activeCell="A8" sqref="A8:IV28"/>
    </sheetView>
  </sheetViews>
  <sheetFormatPr defaultColWidth="9.00390625" defaultRowHeight="12.75"/>
  <cols>
    <col min="1" max="1" width="21.75390625" style="481" customWidth="1"/>
    <col min="2" max="7" width="10.75390625" style="481" customWidth="1"/>
    <col min="8" max="9" width="15.625" style="481" customWidth="1"/>
    <col min="10" max="10" width="12.75390625" style="481" customWidth="1"/>
    <col min="11" max="14" width="12.375" style="481" customWidth="1"/>
    <col min="15" max="15" width="15.625" style="481" customWidth="1"/>
    <col min="16" max="16" width="11.625" style="481" customWidth="1"/>
    <col min="17" max="17" width="9.625" style="481" customWidth="1"/>
    <col min="18" max="18" width="10.375" style="481" customWidth="1"/>
    <col min="19" max="19" width="10.75390625" style="481" customWidth="1"/>
    <col min="20" max="20" width="10.125" style="481" customWidth="1"/>
    <col min="21" max="23" width="11.125" style="481" customWidth="1"/>
    <col min="24" max="25" width="12.875" style="481" customWidth="1"/>
    <col min="26" max="26" width="10.25390625" style="481" customWidth="1"/>
    <col min="27" max="28" width="12.875" style="481" customWidth="1"/>
    <col min="29" max="30" width="11.625" style="481" customWidth="1"/>
    <col min="31" max="31" width="11.375" style="481" customWidth="1"/>
    <col min="32" max="33" width="12.875" style="481" customWidth="1"/>
    <col min="34" max="34" width="11.625" style="481" customWidth="1"/>
    <col min="35" max="35" width="10.25390625" style="481" customWidth="1"/>
    <col min="36" max="36" width="13.875" style="481" customWidth="1"/>
    <col min="37" max="37" width="16.125" style="481" customWidth="1"/>
    <col min="38" max="40" width="10.25390625" style="481" customWidth="1"/>
    <col min="41" max="44" width="10.75390625" style="481" customWidth="1"/>
    <col min="45" max="47" width="13.00390625" style="481" customWidth="1"/>
    <col min="48" max="49" width="12.625" style="481" customWidth="1"/>
    <col min="50" max="51" width="11.625" style="481" customWidth="1"/>
    <col min="52" max="52" width="10.25390625" style="481" customWidth="1"/>
    <col min="53" max="54" width="11.625" style="481" customWidth="1"/>
    <col min="55" max="57" width="11.75390625" style="481" customWidth="1"/>
    <col min="58" max="58" width="15.125" style="481" customWidth="1"/>
    <col min="59" max="67" width="10.25390625" style="481" customWidth="1"/>
    <col min="68" max="68" width="12.625" style="481" customWidth="1"/>
    <col min="69" max="69" width="13.25390625" style="481" customWidth="1"/>
    <col min="70" max="70" width="12.625" style="481" customWidth="1"/>
    <col min="71" max="71" width="15.625" style="481" customWidth="1"/>
    <col min="72" max="16384" width="9.125" style="481" customWidth="1"/>
  </cols>
  <sheetData>
    <row r="1" spans="2:3" ht="21" customHeight="1">
      <c r="B1" s="482" t="s">
        <v>31</v>
      </c>
      <c r="C1" s="482"/>
    </row>
    <row r="2" spans="1:3" ht="21" customHeight="1" thickBot="1">
      <c r="A2" s="483"/>
      <c r="B2" s="482" t="s">
        <v>585</v>
      </c>
      <c r="C2" s="482"/>
    </row>
    <row r="3" spans="1:71" ht="19.5" customHeight="1">
      <c r="A3" s="484"/>
      <c r="B3" s="630" t="s">
        <v>586</v>
      </c>
      <c r="C3" s="631"/>
      <c r="D3" s="631"/>
      <c r="E3" s="631"/>
      <c r="F3" s="631"/>
      <c r="G3" s="632"/>
      <c r="H3" s="630" t="s">
        <v>587</v>
      </c>
      <c r="I3" s="631"/>
      <c r="J3" s="631"/>
      <c r="K3" s="631"/>
      <c r="L3" s="631"/>
      <c r="M3" s="631"/>
      <c r="N3" s="632"/>
      <c r="O3" s="630" t="s">
        <v>588</v>
      </c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2"/>
      <c r="AI3" s="630" t="s">
        <v>589</v>
      </c>
      <c r="AJ3" s="631"/>
      <c r="AK3" s="631"/>
      <c r="AL3" s="631"/>
      <c r="AM3" s="631"/>
      <c r="AN3" s="632"/>
      <c r="AO3" s="630" t="s">
        <v>590</v>
      </c>
      <c r="AP3" s="631"/>
      <c r="AQ3" s="631"/>
      <c r="AR3" s="632"/>
      <c r="AS3" s="630" t="s">
        <v>591</v>
      </c>
      <c r="AT3" s="631"/>
      <c r="AU3" s="632"/>
      <c r="AV3" s="630" t="s">
        <v>592</v>
      </c>
      <c r="AW3" s="631"/>
      <c r="AX3" s="631"/>
      <c r="AY3" s="631"/>
      <c r="AZ3" s="631"/>
      <c r="BA3" s="632"/>
      <c r="BB3" s="485" t="s">
        <v>593</v>
      </c>
      <c r="BC3" s="486"/>
      <c r="BD3" s="486"/>
      <c r="BE3" s="486"/>
      <c r="BF3" s="487"/>
      <c r="BG3" s="486"/>
      <c r="BH3" s="485" t="s">
        <v>594</v>
      </c>
      <c r="BI3" s="486"/>
      <c r="BJ3" s="486"/>
      <c r="BK3" s="486"/>
      <c r="BL3" s="486"/>
      <c r="BM3" s="486"/>
      <c r="BN3" s="486"/>
      <c r="BO3" s="487"/>
      <c r="BP3" s="488" t="s">
        <v>595</v>
      </c>
      <c r="BQ3" s="485" t="s">
        <v>596</v>
      </c>
      <c r="BR3" s="486"/>
      <c r="BS3" s="489"/>
    </row>
    <row r="4" spans="1:71" ht="28.5">
      <c r="A4" s="490"/>
      <c r="B4" s="491"/>
      <c r="C4" s="491"/>
      <c r="D4" s="491"/>
      <c r="E4" s="492"/>
      <c r="F4" s="491"/>
      <c r="G4" s="492"/>
      <c r="H4" s="493"/>
      <c r="I4" s="494"/>
      <c r="J4" s="495"/>
      <c r="K4" s="635" t="s">
        <v>597</v>
      </c>
      <c r="L4" s="636"/>
      <c r="M4" s="636"/>
      <c r="N4" s="637"/>
      <c r="O4" s="496"/>
      <c r="P4" s="497"/>
      <c r="Q4" s="497"/>
      <c r="R4" s="498"/>
      <c r="S4" s="497"/>
      <c r="T4" s="499" t="s">
        <v>558</v>
      </c>
      <c r="U4" s="500"/>
      <c r="V4" s="497"/>
      <c r="W4" s="498"/>
      <c r="X4" s="497"/>
      <c r="Y4" s="501"/>
      <c r="Z4" s="501"/>
      <c r="AA4" s="501"/>
      <c r="AB4" s="501"/>
      <c r="AC4" s="502"/>
      <c r="AD4" s="501"/>
      <c r="AE4" s="501"/>
      <c r="AF4" s="503"/>
      <c r="AG4" s="640" t="s">
        <v>559</v>
      </c>
      <c r="AH4" s="641"/>
      <c r="AI4" s="504" t="s">
        <v>560</v>
      </c>
      <c r="AJ4" s="505"/>
      <c r="AK4" s="506" t="s">
        <v>598</v>
      </c>
      <c r="AL4" s="642" t="s">
        <v>599</v>
      </c>
      <c r="AM4" s="643"/>
      <c r="AN4" s="644"/>
      <c r="AO4" s="507"/>
      <c r="AP4" s="507"/>
      <c r="AQ4" s="507"/>
      <c r="AR4" s="494"/>
      <c r="AS4" s="507"/>
      <c r="AT4" s="507"/>
      <c r="AU4" s="495"/>
      <c r="AV4" s="508" t="s">
        <v>561</v>
      </c>
      <c r="AW4" s="508" t="s">
        <v>562</v>
      </c>
      <c r="AX4" s="508" t="s">
        <v>563</v>
      </c>
      <c r="AY4" s="508" t="s">
        <v>564</v>
      </c>
      <c r="AZ4" s="508" t="s">
        <v>565</v>
      </c>
      <c r="BA4" s="508" t="s">
        <v>566</v>
      </c>
      <c r="BB4" s="509" t="s">
        <v>600</v>
      </c>
      <c r="BC4" s="501"/>
      <c r="BD4" s="502"/>
      <c r="BE4" s="494"/>
      <c r="BF4" s="510" t="s">
        <v>7</v>
      </c>
      <c r="BG4" s="511"/>
      <c r="BH4" s="511"/>
      <c r="BI4" s="511"/>
      <c r="BJ4" s="511"/>
      <c r="BK4" s="507"/>
      <c r="BL4" s="507"/>
      <c r="BM4" s="507"/>
      <c r="BN4" s="507"/>
      <c r="BO4" s="495"/>
      <c r="BP4" s="512" t="s">
        <v>567</v>
      </c>
      <c r="BQ4" s="513"/>
      <c r="BR4" s="513"/>
      <c r="BS4" s="514"/>
    </row>
    <row r="5" spans="1:71" ht="29.25" customHeight="1">
      <c r="A5" s="515" t="s">
        <v>122</v>
      </c>
      <c r="B5" s="491" t="s">
        <v>416</v>
      </c>
      <c r="C5" s="491" t="s">
        <v>417</v>
      </c>
      <c r="D5" s="491" t="s">
        <v>418</v>
      </c>
      <c r="E5" s="491" t="s">
        <v>423</v>
      </c>
      <c r="F5" s="491" t="s">
        <v>424</v>
      </c>
      <c r="G5" s="491" t="s">
        <v>568</v>
      </c>
      <c r="H5" s="516" t="s">
        <v>601</v>
      </c>
      <c r="I5" s="517"/>
      <c r="J5" s="518" t="s">
        <v>602</v>
      </c>
      <c r="K5" s="633" t="s">
        <v>569</v>
      </c>
      <c r="L5" s="634"/>
      <c r="M5" s="633" t="s">
        <v>570</v>
      </c>
      <c r="N5" s="634"/>
      <c r="O5" s="519" t="s">
        <v>603</v>
      </c>
      <c r="P5" s="497"/>
      <c r="Q5" s="497"/>
      <c r="R5" s="498"/>
      <c r="S5" s="497"/>
      <c r="T5" s="498"/>
      <c r="U5" s="500"/>
      <c r="V5" s="497"/>
      <c r="W5" s="503"/>
      <c r="X5" s="520" t="s">
        <v>604</v>
      </c>
      <c r="Y5" s="521"/>
      <c r="Z5" s="497"/>
      <c r="AA5" s="497"/>
      <c r="AB5" s="497"/>
      <c r="AC5" s="500"/>
      <c r="AD5" s="497"/>
      <c r="AE5" s="500"/>
      <c r="AF5" s="522"/>
      <c r="AG5" s="523" t="s">
        <v>605</v>
      </c>
      <c r="AH5" s="524"/>
      <c r="AI5" s="525" t="s">
        <v>606</v>
      </c>
      <c r="AJ5" s="526"/>
      <c r="AK5" s="527" t="s">
        <v>571</v>
      </c>
      <c r="AL5" s="645"/>
      <c r="AM5" s="646"/>
      <c r="AN5" s="647"/>
      <c r="AO5" s="491" t="s">
        <v>607</v>
      </c>
      <c r="AP5" s="491" t="s">
        <v>608</v>
      </c>
      <c r="AQ5" s="491" t="s">
        <v>609</v>
      </c>
      <c r="AR5" s="517" t="s">
        <v>610</v>
      </c>
      <c r="AS5" s="491" t="s">
        <v>607</v>
      </c>
      <c r="AT5" s="491" t="s">
        <v>608</v>
      </c>
      <c r="AU5" s="517" t="s">
        <v>609</v>
      </c>
      <c r="AV5" s="528" t="s">
        <v>572</v>
      </c>
      <c r="AW5" s="528" t="s">
        <v>572</v>
      </c>
      <c r="AX5" s="512" t="s">
        <v>573</v>
      </c>
      <c r="AY5" s="512" t="s">
        <v>573</v>
      </c>
      <c r="AZ5" s="512" t="s">
        <v>573</v>
      </c>
      <c r="BA5" s="512" t="s">
        <v>573</v>
      </c>
      <c r="BB5" s="529" t="s">
        <v>611</v>
      </c>
      <c r="BC5" s="530"/>
      <c r="BD5" s="500" t="s">
        <v>612</v>
      </c>
      <c r="BE5" s="530"/>
      <c r="BF5" s="638" t="s">
        <v>613</v>
      </c>
      <c r="BG5" s="491" t="s">
        <v>6</v>
      </c>
      <c r="BH5" s="491" t="s">
        <v>7</v>
      </c>
      <c r="BI5" s="491" t="s">
        <v>4</v>
      </c>
      <c r="BJ5" s="491" t="s">
        <v>574</v>
      </c>
      <c r="BK5" s="491" t="s">
        <v>575</v>
      </c>
      <c r="BL5" s="491" t="s">
        <v>576</v>
      </c>
      <c r="BM5" s="491" t="s">
        <v>5</v>
      </c>
      <c r="BN5" s="491" t="s">
        <v>577</v>
      </c>
      <c r="BO5" s="517" t="s">
        <v>578</v>
      </c>
      <c r="BP5" s="491"/>
      <c r="BQ5" s="531" t="s">
        <v>448</v>
      </c>
      <c r="BR5" s="532"/>
      <c r="BS5" s="533"/>
    </row>
    <row r="6" spans="1:71" ht="36.75" customHeight="1">
      <c r="A6" s="534"/>
      <c r="B6" s="535" t="s">
        <v>8</v>
      </c>
      <c r="C6" s="535" t="s">
        <v>614</v>
      </c>
      <c r="D6" s="535" t="s">
        <v>9</v>
      </c>
      <c r="E6" s="535" t="s">
        <v>10</v>
      </c>
      <c r="F6" s="536" t="s">
        <v>615</v>
      </c>
      <c r="G6" s="535" t="s">
        <v>12</v>
      </c>
      <c r="H6" s="537" t="s">
        <v>616</v>
      </c>
      <c r="I6" s="538" t="s">
        <v>617</v>
      </c>
      <c r="J6" s="539" t="s">
        <v>618</v>
      </c>
      <c r="K6" s="540" t="s">
        <v>619</v>
      </c>
      <c r="L6" s="541" t="s">
        <v>620</v>
      </c>
      <c r="M6" s="540" t="s">
        <v>621</v>
      </c>
      <c r="N6" s="541" t="s">
        <v>620</v>
      </c>
      <c r="O6" s="535"/>
      <c r="P6" s="542" t="s">
        <v>622</v>
      </c>
      <c r="Q6" s="542" t="s">
        <v>623</v>
      </c>
      <c r="R6" s="543" t="s">
        <v>624</v>
      </c>
      <c r="S6" s="542" t="s">
        <v>625</v>
      </c>
      <c r="T6" s="542" t="s">
        <v>626</v>
      </c>
      <c r="U6" s="542" t="s">
        <v>627</v>
      </c>
      <c r="V6" s="542" t="s">
        <v>628</v>
      </c>
      <c r="W6" s="542" t="s">
        <v>629</v>
      </c>
      <c r="X6" s="544"/>
      <c r="Y6" s="545" t="s">
        <v>630</v>
      </c>
      <c r="Z6" s="546" t="s">
        <v>631</v>
      </c>
      <c r="AA6" s="547" t="s">
        <v>632</v>
      </c>
      <c r="AB6" s="546" t="s">
        <v>633</v>
      </c>
      <c r="AC6" s="546" t="s">
        <v>634</v>
      </c>
      <c r="AD6" s="546" t="s">
        <v>635</v>
      </c>
      <c r="AE6" s="546" t="s">
        <v>636</v>
      </c>
      <c r="AF6" s="546" t="s">
        <v>629</v>
      </c>
      <c r="AG6" s="548" t="s">
        <v>579</v>
      </c>
      <c r="AH6" s="545" t="s">
        <v>637</v>
      </c>
      <c r="AI6" s="545" t="s">
        <v>630</v>
      </c>
      <c r="AJ6" s="546" t="s">
        <v>638</v>
      </c>
      <c r="AK6" s="549" t="s">
        <v>639</v>
      </c>
      <c r="AL6" s="546" t="s">
        <v>640</v>
      </c>
      <c r="AM6" s="546" t="s">
        <v>641</v>
      </c>
      <c r="AN6" s="545" t="s">
        <v>642</v>
      </c>
      <c r="AO6" s="550" t="s">
        <v>643</v>
      </c>
      <c r="AP6" s="551" t="s">
        <v>644</v>
      </c>
      <c r="AQ6" s="550" t="s">
        <v>645</v>
      </c>
      <c r="AR6" s="539" t="s">
        <v>646</v>
      </c>
      <c r="AS6" s="551" t="s">
        <v>647</v>
      </c>
      <c r="AT6" s="552" t="s">
        <v>648</v>
      </c>
      <c r="AU6" s="539" t="s">
        <v>649</v>
      </c>
      <c r="AV6" s="553" t="s">
        <v>650</v>
      </c>
      <c r="AW6" s="554" t="s">
        <v>651</v>
      </c>
      <c r="AX6" s="554" t="s">
        <v>652</v>
      </c>
      <c r="AY6" s="554" t="s">
        <v>653</v>
      </c>
      <c r="AZ6" s="554" t="s">
        <v>654</v>
      </c>
      <c r="BA6" s="554" t="s">
        <v>655</v>
      </c>
      <c r="BB6" s="545" t="s">
        <v>656</v>
      </c>
      <c r="BC6" s="546" t="s">
        <v>657</v>
      </c>
      <c r="BD6" s="545" t="s">
        <v>656</v>
      </c>
      <c r="BE6" s="546" t="s">
        <v>657</v>
      </c>
      <c r="BF6" s="639"/>
      <c r="BG6" s="544" t="s">
        <v>580</v>
      </c>
      <c r="BH6" s="544" t="s">
        <v>581</v>
      </c>
      <c r="BI6" s="555" t="s">
        <v>658</v>
      </c>
      <c r="BJ6" s="555" t="s">
        <v>659</v>
      </c>
      <c r="BK6" s="555" t="s">
        <v>660</v>
      </c>
      <c r="BL6" s="555" t="s">
        <v>661</v>
      </c>
      <c r="BM6" s="544" t="s">
        <v>582</v>
      </c>
      <c r="BN6" s="544" t="s">
        <v>583</v>
      </c>
      <c r="BO6" s="535" t="s">
        <v>584</v>
      </c>
      <c r="BP6" s="544"/>
      <c r="BQ6" s="556"/>
      <c r="BR6" s="557" t="s">
        <v>662</v>
      </c>
      <c r="BS6" s="558" t="s">
        <v>663</v>
      </c>
    </row>
    <row r="7" spans="1:71" s="572" customFormat="1" ht="24" customHeight="1" hidden="1">
      <c r="A7" s="559"/>
      <c r="B7" s="560"/>
      <c r="C7" s="560"/>
      <c r="D7" s="560"/>
      <c r="E7" s="560"/>
      <c r="F7" s="561"/>
      <c r="G7" s="560"/>
      <c r="H7" s="562"/>
      <c r="I7" s="560"/>
      <c r="J7" s="563"/>
      <c r="K7" s="564"/>
      <c r="L7" s="561"/>
      <c r="M7" s="564"/>
      <c r="N7" s="561"/>
      <c r="O7" s="560"/>
      <c r="P7" s="561"/>
      <c r="Q7" s="561"/>
      <c r="R7" s="565"/>
      <c r="S7" s="561"/>
      <c r="T7" s="561"/>
      <c r="U7" s="561"/>
      <c r="V7" s="561"/>
      <c r="W7" s="561"/>
      <c r="X7" s="562"/>
      <c r="Y7" s="564"/>
      <c r="Z7" s="561"/>
      <c r="AA7" s="565"/>
      <c r="AB7" s="561"/>
      <c r="AC7" s="561"/>
      <c r="AD7" s="561"/>
      <c r="AE7" s="561"/>
      <c r="AF7" s="561"/>
      <c r="AG7" s="566"/>
      <c r="AH7" s="564"/>
      <c r="AI7" s="564"/>
      <c r="AJ7" s="561"/>
      <c r="AK7" s="567"/>
      <c r="AL7" s="561"/>
      <c r="AM7" s="561"/>
      <c r="AN7" s="564"/>
      <c r="AO7" s="568"/>
      <c r="AP7" s="569"/>
      <c r="AQ7" s="568"/>
      <c r="AR7" s="563"/>
      <c r="AS7" s="569"/>
      <c r="AT7" s="562"/>
      <c r="AU7" s="563"/>
      <c r="AV7" s="562"/>
      <c r="AW7" s="562"/>
      <c r="AX7" s="562"/>
      <c r="AY7" s="562"/>
      <c r="AZ7" s="562"/>
      <c r="BA7" s="562"/>
      <c r="BB7" s="564"/>
      <c r="BC7" s="561"/>
      <c r="BD7" s="564"/>
      <c r="BE7" s="561"/>
      <c r="BF7" s="560"/>
      <c r="BG7" s="562"/>
      <c r="BH7" s="562"/>
      <c r="BI7" s="564"/>
      <c r="BJ7" s="564"/>
      <c r="BK7" s="564"/>
      <c r="BL7" s="564"/>
      <c r="BM7" s="562"/>
      <c r="BN7" s="562"/>
      <c r="BO7" s="560"/>
      <c r="BP7" s="562"/>
      <c r="BQ7" s="570"/>
      <c r="BR7" s="562"/>
      <c r="BS7" s="571"/>
    </row>
    <row r="8" spans="1:71" ht="33" customHeight="1">
      <c r="A8" s="515" t="s">
        <v>25</v>
      </c>
      <c r="B8" s="573">
        <v>91.05342465753424</v>
      </c>
      <c r="C8" s="573">
        <v>93.60855695252393</v>
      </c>
      <c r="D8" s="573">
        <v>0</v>
      </c>
      <c r="E8" s="573">
        <v>0</v>
      </c>
      <c r="F8" s="573">
        <v>0</v>
      </c>
      <c r="G8" s="573">
        <v>92.13160186871487</v>
      </c>
      <c r="H8" s="574">
        <v>318.7753424657534</v>
      </c>
      <c r="I8" s="574">
        <v>257.54303278688525</v>
      </c>
      <c r="J8" s="573">
        <v>108.01698280233427</v>
      </c>
      <c r="K8" s="573">
        <v>39.52207880434783</v>
      </c>
      <c r="L8" s="573">
        <v>42.69055706521739</v>
      </c>
      <c r="M8" s="573">
        <v>6.608712938770873</v>
      </c>
      <c r="N8" s="573">
        <v>7.1385323185277745</v>
      </c>
      <c r="O8" s="575">
        <v>4252.644968329136</v>
      </c>
      <c r="P8" s="575">
        <v>98.30429812725069</v>
      </c>
      <c r="Q8" s="575">
        <v>210.5747165951888</v>
      </c>
      <c r="R8" s="575">
        <v>660.4556822772082</v>
      </c>
      <c r="S8" s="575">
        <v>164.65411291500865</v>
      </c>
      <c r="T8" s="575">
        <v>100.43574295462945</v>
      </c>
      <c r="U8" s="575">
        <v>2607.2039397351164</v>
      </c>
      <c r="V8" s="575">
        <v>315.12724209947316</v>
      </c>
      <c r="W8" s="575">
        <v>95.88923362526106</v>
      </c>
      <c r="X8" s="575">
        <v>2087.7380033577074</v>
      </c>
      <c r="Y8" s="575">
        <v>213.35762764459227</v>
      </c>
      <c r="Z8" s="575">
        <v>82.70144254103644</v>
      </c>
      <c r="AA8" s="575">
        <v>82.41500306331108</v>
      </c>
      <c r="AB8" s="575">
        <v>698.5622329548619</v>
      </c>
      <c r="AC8" s="575">
        <v>172.3808690255488</v>
      </c>
      <c r="AD8" s="575">
        <v>64.02717992377526</v>
      </c>
      <c r="AE8" s="575">
        <v>223.93997501611221</v>
      </c>
      <c r="AF8" s="575">
        <v>550.3536731884692</v>
      </c>
      <c r="AG8" s="575">
        <v>257200.06793478262</v>
      </c>
      <c r="AH8" s="575">
        <v>43007.89503578326</v>
      </c>
      <c r="AI8" s="575">
        <v>157.74230066850112</v>
      </c>
      <c r="AJ8" s="575">
        <v>143.89713841856928</v>
      </c>
      <c r="AK8" s="575">
        <v>28.688559813670466</v>
      </c>
      <c r="AL8" s="573">
        <v>100.19382382985411</v>
      </c>
      <c r="AM8" s="573">
        <v>100.19237395199265</v>
      </c>
      <c r="AN8" s="573">
        <v>100.1931321654088</v>
      </c>
      <c r="AO8" s="573">
        <v>5.051921758802531</v>
      </c>
      <c r="AP8" s="573">
        <v>4.608444037681079</v>
      </c>
      <c r="AQ8" s="573">
        <v>14.124989929965384</v>
      </c>
      <c r="AR8" s="573">
        <v>4.404534090864068</v>
      </c>
      <c r="AS8" s="573">
        <v>73.85662380904172</v>
      </c>
      <c r="AT8" s="573">
        <v>8.21235334480703</v>
      </c>
      <c r="AU8" s="573">
        <v>27.4311297089956</v>
      </c>
      <c r="AV8" s="573">
        <v>210.84806266888125</v>
      </c>
      <c r="AW8" s="573">
        <v>14.206268540783526</v>
      </c>
      <c r="AX8" s="575">
        <v>0</v>
      </c>
      <c r="AY8" s="575">
        <v>0</v>
      </c>
      <c r="AZ8" s="575">
        <v>17192</v>
      </c>
      <c r="BA8" s="575">
        <v>16675.5</v>
      </c>
      <c r="BB8" s="575"/>
      <c r="BC8" s="575"/>
      <c r="BD8" s="575"/>
      <c r="BE8" s="575"/>
      <c r="BF8" s="573">
        <v>7.225433526011561</v>
      </c>
      <c r="BG8" s="573">
        <v>2.5144508670520227</v>
      </c>
      <c r="BH8" s="573">
        <v>16.01156069364162</v>
      </c>
      <c r="BI8" s="573">
        <v>0.5780346820809248</v>
      </c>
      <c r="BJ8" s="573">
        <v>3.8150289017341037</v>
      </c>
      <c r="BK8" s="573">
        <v>0.2890173410404624</v>
      </c>
      <c r="BL8" s="573">
        <v>0.5780346820809248</v>
      </c>
      <c r="BM8" s="573">
        <v>0</v>
      </c>
      <c r="BN8" s="573">
        <v>3.5838150289017343</v>
      </c>
      <c r="BO8" s="573">
        <v>27.369942196531795</v>
      </c>
      <c r="BP8" s="575">
        <v>94.7</v>
      </c>
      <c r="BQ8" s="575">
        <v>17646.976878612717</v>
      </c>
      <c r="BR8" s="575">
        <v>10946.511560693642</v>
      </c>
      <c r="BS8" s="576">
        <v>6149.248554913294</v>
      </c>
    </row>
    <row r="9" spans="1:71" ht="33" customHeight="1">
      <c r="A9" s="515" t="s">
        <v>58</v>
      </c>
      <c r="B9" s="573">
        <v>0</v>
      </c>
      <c r="C9" s="573">
        <v>0</v>
      </c>
      <c r="D9" s="573">
        <v>0</v>
      </c>
      <c r="E9" s="573">
        <v>0</v>
      </c>
      <c r="F9" s="573">
        <v>0</v>
      </c>
      <c r="G9" s="573">
        <v>0</v>
      </c>
      <c r="H9" s="574">
        <v>0</v>
      </c>
      <c r="I9" s="574">
        <v>0</v>
      </c>
      <c r="J9" s="573">
        <v>0</v>
      </c>
      <c r="K9" s="573">
        <v>0</v>
      </c>
      <c r="L9" s="573">
        <v>0</v>
      </c>
      <c r="M9" s="573">
        <v>0</v>
      </c>
      <c r="N9" s="573">
        <v>0</v>
      </c>
      <c r="O9" s="575">
        <v>0</v>
      </c>
      <c r="P9" s="575">
        <v>0</v>
      </c>
      <c r="Q9" s="575">
        <v>0</v>
      </c>
      <c r="R9" s="575">
        <v>0</v>
      </c>
      <c r="S9" s="575">
        <v>0</v>
      </c>
      <c r="T9" s="575">
        <v>0</v>
      </c>
      <c r="U9" s="575">
        <v>0</v>
      </c>
      <c r="V9" s="575">
        <v>0</v>
      </c>
      <c r="W9" s="575">
        <v>0</v>
      </c>
      <c r="X9" s="575">
        <v>0</v>
      </c>
      <c r="Y9" s="575">
        <v>0</v>
      </c>
      <c r="Z9" s="575">
        <v>0</v>
      </c>
      <c r="AA9" s="575">
        <v>0</v>
      </c>
      <c r="AB9" s="575">
        <v>0</v>
      </c>
      <c r="AC9" s="575">
        <v>0</v>
      </c>
      <c r="AD9" s="575">
        <v>0</v>
      </c>
      <c r="AE9" s="575">
        <v>0</v>
      </c>
      <c r="AF9" s="575">
        <v>0</v>
      </c>
      <c r="AG9" s="575">
        <v>0</v>
      </c>
      <c r="AH9" s="575">
        <v>0</v>
      </c>
      <c r="AI9" s="575">
        <v>0</v>
      </c>
      <c r="AJ9" s="575">
        <v>0</v>
      </c>
      <c r="AK9" s="575">
        <v>0</v>
      </c>
      <c r="AL9" s="573">
        <v>0</v>
      </c>
      <c r="AM9" s="573">
        <v>0</v>
      </c>
      <c r="AN9" s="573">
        <v>0</v>
      </c>
      <c r="AO9" s="573">
        <v>0</v>
      </c>
      <c r="AP9" s="573">
        <v>0</v>
      </c>
      <c r="AQ9" s="573">
        <v>0</v>
      </c>
      <c r="AR9" s="573">
        <v>0</v>
      </c>
      <c r="AS9" s="573">
        <v>0</v>
      </c>
      <c r="AT9" s="573">
        <v>0</v>
      </c>
      <c r="AU9" s="573">
        <v>0</v>
      </c>
      <c r="AV9" s="573">
        <v>0</v>
      </c>
      <c r="AW9" s="573">
        <v>0</v>
      </c>
      <c r="AX9" s="575">
        <v>0</v>
      </c>
      <c r="AY9" s="575">
        <v>0</v>
      </c>
      <c r="AZ9" s="575">
        <v>0</v>
      </c>
      <c r="BA9" s="575">
        <v>0</v>
      </c>
      <c r="BB9" s="298">
        <v>0</v>
      </c>
      <c r="BC9" s="298">
        <v>0</v>
      </c>
      <c r="BD9" s="298">
        <v>0</v>
      </c>
      <c r="BE9" s="298">
        <v>0</v>
      </c>
      <c r="BF9" s="573">
        <v>0</v>
      </c>
      <c r="BG9" s="573">
        <v>0</v>
      </c>
      <c r="BH9" s="573">
        <v>0</v>
      </c>
      <c r="BI9" s="573">
        <v>0</v>
      </c>
      <c r="BJ9" s="573">
        <v>0</v>
      </c>
      <c r="BK9" s="573">
        <v>0</v>
      </c>
      <c r="BL9" s="573">
        <v>0</v>
      </c>
      <c r="BM9" s="573">
        <v>0</v>
      </c>
      <c r="BN9" s="573">
        <v>0</v>
      </c>
      <c r="BO9" s="573">
        <v>0</v>
      </c>
      <c r="BP9" s="575">
        <v>0</v>
      </c>
      <c r="BQ9" s="575">
        <v>0</v>
      </c>
      <c r="BR9" s="575">
        <v>0</v>
      </c>
      <c r="BS9" s="577">
        <v>0</v>
      </c>
    </row>
    <row r="10" spans="1:71" ht="33" customHeight="1">
      <c r="A10" s="515" t="s">
        <v>59</v>
      </c>
      <c r="B10" s="573">
        <v>94.42333186036235</v>
      </c>
      <c r="C10" s="573">
        <v>95.64840182648402</v>
      </c>
      <c r="D10" s="573">
        <v>0</v>
      </c>
      <c r="E10" s="573">
        <v>0</v>
      </c>
      <c r="F10" s="573">
        <v>0</v>
      </c>
      <c r="G10" s="573">
        <v>94.95790784557909</v>
      </c>
      <c r="H10" s="574">
        <v>261.13424657534244</v>
      </c>
      <c r="I10" s="574">
        <v>369.25409836065575</v>
      </c>
      <c r="J10" s="573">
        <v>94.52756153345784</v>
      </c>
      <c r="K10" s="573">
        <v>0</v>
      </c>
      <c r="L10" s="573">
        <v>0</v>
      </c>
      <c r="M10" s="573">
        <v>0</v>
      </c>
      <c r="N10" s="573">
        <v>0</v>
      </c>
      <c r="O10" s="575">
        <v>0</v>
      </c>
      <c r="P10" s="575">
        <v>0</v>
      </c>
      <c r="Q10" s="575">
        <v>0</v>
      </c>
      <c r="R10" s="575">
        <v>0</v>
      </c>
      <c r="S10" s="575">
        <v>0</v>
      </c>
      <c r="T10" s="575">
        <v>0</v>
      </c>
      <c r="U10" s="575">
        <v>0</v>
      </c>
      <c r="V10" s="575">
        <v>0</v>
      </c>
      <c r="W10" s="575">
        <v>0</v>
      </c>
      <c r="X10" s="575">
        <v>0</v>
      </c>
      <c r="Y10" s="575">
        <v>0</v>
      </c>
      <c r="Z10" s="575">
        <v>0</v>
      </c>
      <c r="AA10" s="575">
        <v>0</v>
      </c>
      <c r="AB10" s="575">
        <v>0</v>
      </c>
      <c r="AC10" s="575">
        <v>0</v>
      </c>
      <c r="AD10" s="575">
        <v>0</v>
      </c>
      <c r="AE10" s="575">
        <v>0</v>
      </c>
      <c r="AF10" s="575">
        <v>0</v>
      </c>
      <c r="AG10" s="575">
        <v>0</v>
      </c>
      <c r="AH10" s="575">
        <v>0</v>
      </c>
      <c r="AI10" s="575">
        <v>0</v>
      </c>
      <c r="AJ10" s="575">
        <v>0</v>
      </c>
      <c r="AK10" s="575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0</v>
      </c>
      <c r="AX10" s="575">
        <v>0</v>
      </c>
      <c r="AY10" s="575">
        <v>0</v>
      </c>
      <c r="AZ10" s="575">
        <v>0</v>
      </c>
      <c r="BA10" s="575">
        <v>0</v>
      </c>
      <c r="BB10" s="298">
        <v>5250</v>
      </c>
      <c r="BC10" s="298">
        <v>1575</v>
      </c>
      <c r="BD10" s="298">
        <v>0</v>
      </c>
      <c r="BE10" s="298">
        <v>0</v>
      </c>
      <c r="BF10" s="573">
        <v>2.5454545454545454</v>
      </c>
      <c r="BG10" s="573">
        <v>0</v>
      </c>
      <c r="BH10" s="573">
        <v>0</v>
      </c>
      <c r="BI10" s="573">
        <v>0</v>
      </c>
      <c r="BJ10" s="573">
        <v>0</v>
      </c>
      <c r="BK10" s="573">
        <v>0</v>
      </c>
      <c r="BL10" s="573">
        <v>0</v>
      </c>
      <c r="BM10" s="573">
        <v>0</v>
      </c>
      <c r="BN10" s="573">
        <v>0</v>
      </c>
      <c r="BO10" s="573">
        <v>0</v>
      </c>
      <c r="BP10" s="575">
        <v>0</v>
      </c>
      <c r="BQ10" s="575">
        <v>12680.498181818182</v>
      </c>
      <c r="BR10" s="575">
        <v>7128.810909090909</v>
      </c>
      <c r="BS10" s="577">
        <v>5266.72</v>
      </c>
    </row>
    <row r="11" spans="1:71" ht="33" customHeight="1">
      <c r="A11" s="515" t="s">
        <v>60</v>
      </c>
      <c r="B11" s="573">
        <v>79.44596651445967</v>
      </c>
      <c r="C11" s="573">
        <v>84.19388830347735</v>
      </c>
      <c r="D11" s="573">
        <v>0</v>
      </c>
      <c r="E11" s="573">
        <v>0</v>
      </c>
      <c r="F11" s="573">
        <v>0</v>
      </c>
      <c r="G11" s="573">
        <v>81.18464209917036</v>
      </c>
      <c r="H11" s="574">
        <v>57.64109589041096</v>
      </c>
      <c r="I11" s="574">
        <v>145.83196721311475</v>
      </c>
      <c r="J11" s="573">
        <v>169.12876087266505</v>
      </c>
      <c r="K11" s="573">
        <v>7.146399456521739</v>
      </c>
      <c r="L11" s="573">
        <v>12.086616847826088</v>
      </c>
      <c r="M11" s="573">
        <v>1.1949903442008407</v>
      </c>
      <c r="N11" s="573">
        <v>2.021072361694877</v>
      </c>
      <c r="O11" s="575">
        <v>23518.60829887352</v>
      </c>
      <c r="P11" s="575">
        <v>543.6570179191026</v>
      </c>
      <c r="Q11" s="575">
        <v>1164.5515471267647</v>
      </c>
      <c r="R11" s="575">
        <v>3652.550026141927</v>
      </c>
      <c r="S11" s="575">
        <v>910.5946100099815</v>
      </c>
      <c r="T11" s="575">
        <v>555.4446504111412</v>
      </c>
      <c r="U11" s="575">
        <v>14418.746138124436</v>
      </c>
      <c r="V11" s="575">
        <v>1742.763439326964</v>
      </c>
      <c r="W11" s="575">
        <v>530.300869813204</v>
      </c>
      <c r="X11" s="575">
        <v>7373.998819661074</v>
      </c>
      <c r="Y11" s="575">
        <v>753.5901975662536</v>
      </c>
      <c r="Z11" s="575">
        <v>292.1057808504061</v>
      </c>
      <c r="AA11" s="575">
        <v>291.09406177107047</v>
      </c>
      <c r="AB11" s="575">
        <v>2467.358008037546</v>
      </c>
      <c r="AC11" s="575">
        <v>608.8581626057387</v>
      </c>
      <c r="AD11" s="575">
        <v>226.14731753927435</v>
      </c>
      <c r="AE11" s="575">
        <v>790.9675968861535</v>
      </c>
      <c r="AF11" s="575">
        <v>1943.8776944046315</v>
      </c>
      <c r="AG11" s="575">
        <v>257200.06793478262</v>
      </c>
      <c r="AH11" s="575">
        <v>43007.89503578326</v>
      </c>
      <c r="AI11" s="575">
        <v>674.278548973897</v>
      </c>
      <c r="AJ11" s="575">
        <v>615.0966055596765</v>
      </c>
      <c r="AK11" s="575">
        <v>158.65773088074528</v>
      </c>
      <c r="AL11" s="573">
        <v>100.19382382985411</v>
      </c>
      <c r="AM11" s="573">
        <v>100.19237395199265</v>
      </c>
      <c r="AN11" s="573">
        <v>100.1931321654088</v>
      </c>
      <c r="AO11" s="573">
        <v>5.051921758802531</v>
      </c>
      <c r="AP11" s="573">
        <v>4.608444037681079</v>
      </c>
      <c r="AQ11" s="573">
        <v>14.124989929965384</v>
      </c>
      <c r="AR11" s="573">
        <v>4.404534090864068</v>
      </c>
      <c r="AS11" s="573">
        <v>78.5903064717683</v>
      </c>
      <c r="AT11" s="573">
        <v>8.738706603913608</v>
      </c>
      <c r="AU11" s="573">
        <v>20.420758303369226</v>
      </c>
      <c r="AV11" s="573">
        <v>238.47267846420118</v>
      </c>
      <c r="AW11" s="573">
        <v>12.680583518773622</v>
      </c>
      <c r="AX11" s="575">
        <v>0</v>
      </c>
      <c r="AY11" s="575">
        <v>0</v>
      </c>
      <c r="AZ11" s="575">
        <v>3590</v>
      </c>
      <c r="BA11" s="575">
        <v>16675.5</v>
      </c>
      <c r="BB11" s="298">
        <v>5250</v>
      </c>
      <c r="BC11" s="298">
        <v>630</v>
      </c>
      <c r="BD11" s="298">
        <v>520</v>
      </c>
      <c r="BE11" s="298">
        <v>520</v>
      </c>
      <c r="BF11" s="573">
        <v>25.352112676056336</v>
      </c>
      <c r="BG11" s="573">
        <v>12.253521126760562</v>
      </c>
      <c r="BH11" s="573">
        <v>78.02816901408451</v>
      </c>
      <c r="BI11" s="573">
        <v>2.8169014084507045</v>
      </c>
      <c r="BJ11" s="573">
        <v>18.591549295774648</v>
      </c>
      <c r="BK11" s="573">
        <v>1.4084507042253522</v>
      </c>
      <c r="BL11" s="573">
        <v>2.8169014084507045</v>
      </c>
      <c r="BM11" s="573">
        <v>0</v>
      </c>
      <c r="BN11" s="573">
        <v>17.464788732394368</v>
      </c>
      <c r="BO11" s="573">
        <v>133.38028169014083</v>
      </c>
      <c r="BP11" s="575">
        <v>94.7</v>
      </c>
      <c r="BQ11" s="575">
        <v>36883.33802816901</v>
      </c>
      <c r="BR11" s="575">
        <v>25733.38028169014</v>
      </c>
      <c r="BS11" s="577">
        <v>9567.492957746479</v>
      </c>
    </row>
    <row r="12" spans="1:71" ht="33" customHeight="1">
      <c r="A12" s="515" t="s">
        <v>27</v>
      </c>
      <c r="B12" s="573">
        <v>81.93698630136986</v>
      </c>
      <c r="C12" s="573">
        <v>0</v>
      </c>
      <c r="D12" s="573">
        <v>0</v>
      </c>
      <c r="E12" s="573">
        <v>0</v>
      </c>
      <c r="F12" s="573">
        <v>0</v>
      </c>
      <c r="G12" s="573">
        <v>81.93698630136986</v>
      </c>
      <c r="H12" s="574">
        <v>81.93698630136986</v>
      </c>
      <c r="I12" s="574">
        <v>291.55737704918033</v>
      </c>
      <c r="J12" s="573">
        <v>237.87073260440698</v>
      </c>
      <c r="K12" s="573">
        <v>4.662042088854248</v>
      </c>
      <c r="L12" s="573">
        <v>11.089633671083398</v>
      </c>
      <c r="M12" s="573">
        <v>0.7728306372422348</v>
      </c>
      <c r="N12" s="573">
        <v>1.8383378985994108</v>
      </c>
      <c r="O12" s="575">
        <v>46297.28826027351</v>
      </c>
      <c r="P12" s="575">
        <v>420.068880195272</v>
      </c>
      <c r="Q12" s="575">
        <v>309.52619788009497</v>
      </c>
      <c r="R12" s="575">
        <v>12882.535861169625</v>
      </c>
      <c r="S12" s="575">
        <v>690.5741130838934</v>
      </c>
      <c r="T12" s="575">
        <v>126.52556257732303</v>
      </c>
      <c r="U12" s="575">
        <v>28732.03597819908</v>
      </c>
      <c r="V12" s="575">
        <v>1712.776273113318</v>
      </c>
      <c r="W12" s="575">
        <v>1423.2453940549035</v>
      </c>
      <c r="X12" s="575">
        <v>8364.492549901603</v>
      </c>
      <c r="Y12" s="575">
        <v>2.6005060444194545</v>
      </c>
      <c r="Z12" s="575">
        <v>897.7228001124544</v>
      </c>
      <c r="AA12" s="575">
        <v>1668.8782682035423</v>
      </c>
      <c r="AB12" s="575">
        <v>1880.7140849030081</v>
      </c>
      <c r="AC12" s="575">
        <v>1194.6724768062975</v>
      </c>
      <c r="AD12" s="575">
        <v>288.07984256395844</v>
      </c>
      <c r="AE12" s="575">
        <v>791.6080967107113</v>
      </c>
      <c r="AF12" s="575">
        <v>1640.2164745572113</v>
      </c>
      <c r="AG12" s="575">
        <v>308599.0646921278</v>
      </c>
      <c r="AH12" s="575">
        <v>51156.72644581115</v>
      </c>
      <c r="AI12" s="575">
        <v>290.3995170564193</v>
      </c>
      <c r="AJ12" s="575">
        <v>1640.207032371075</v>
      </c>
      <c r="AK12" s="575">
        <v>3.2768248236198882</v>
      </c>
      <c r="AL12" s="573">
        <v>43.4432933478735</v>
      </c>
      <c r="AM12" s="573">
        <v>44.11842788014819</v>
      </c>
      <c r="AN12" s="573">
        <v>44.01687495514707</v>
      </c>
      <c r="AO12" s="573">
        <v>0.6439479850863505</v>
      </c>
      <c r="AP12" s="573">
        <v>3.6936084576011172</v>
      </c>
      <c r="AQ12" s="573">
        <v>7.801681397288326</v>
      </c>
      <c r="AR12" s="573">
        <v>4.484248076566567</v>
      </c>
      <c r="AS12" s="573">
        <v>55.86411701608446</v>
      </c>
      <c r="AT12" s="573">
        <v>8.759144407212526</v>
      </c>
      <c r="AU12" s="573">
        <v>21.329519244282345</v>
      </c>
      <c r="AV12" s="573">
        <v>375.34216750621</v>
      </c>
      <c r="AW12" s="573">
        <v>25.405009550011382</v>
      </c>
      <c r="AX12" s="575">
        <v>63212</v>
      </c>
      <c r="AY12" s="575">
        <v>25741.166666666668</v>
      </c>
      <c r="AZ12" s="575">
        <v>4278.5</v>
      </c>
      <c r="BA12" s="575">
        <v>14795.5</v>
      </c>
      <c r="BB12" s="298">
        <v>6300</v>
      </c>
      <c r="BC12" s="298">
        <v>3150</v>
      </c>
      <c r="BD12" s="298">
        <v>0</v>
      </c>
      <c r="BE12" s="298">
        <v>0</v>
      </c>
      <c r="BF12" s="573">
        <v>18</v>
      </c>
      <c r="BG12" s="573">
        <v>18.7</v>
      </c>
      <c r="BH12" s="573">
        <v>112.69999999999997</v>
      </c>
      <c r="BI12" s="573">
        <v>5</v>
      </c>
      <c r="BJ12" s="573">
        <v>12.9</v>
      </c>
      <c r="BK12" s="573">
        <v>2</v>
      </c>
      <c r="BL12" s="573">
        <v>6</v>
      </c>
      <c r="BM12" s="573">
        <v>6</v>
      </c>
      <c r="BN12" s="573">
        <v>26.8</v>
      </c>
      <c r="BO12" s="573">
        <v>190.1</v>
      </c>
      <c r="BP12" s="575">
        <v>190.1</v>
      </c>
      <c r="BQ12" s="575">
        <v>53645.01</v>
      </c>
      <c r="BR12" s="575">
        <v>35415.88</v>
      </c>
      <c r="BS12" s="577">
        <v>16167.19</v>
      </c>
    </row>
    <row r="13" spans="1:71" ht="33" customHeight="1">
      <c r="A13" s="578" t="s">
        <v>149</v>
      </c>
      <c r="B13" s="573">
        <v>77.97306710006966</v>
      </c>
      <c r="C13" s="573">
        <v>0</v>
      </c>
      <c r="D13" s="573">
        <v>0</v>
      </c>
      <c r="E13" s="573">
        <v>0</v>
      </c>
      <c r="F13" s="573">
        <v>0</v>
      </c>
      <c r="G13" s="573">
        <v>77.97306710006966</v>
      </c>
      <c r="H13" s="574">
        <v>92.00821917808219</v>
      </c>
      <c r="I13" s="574">
        <v>114.9610655737705</v>
      </c>
      <c r="J13" s="573">
        <v>167.05178215168388</v>
      </c>
      <c r="K13" s="573">
        <v>9.35459610027855</v>
      </c>
      <c r="L13" s="573">
        <v>15.627019498607241</v>
      </c>
      <c r="M13" s="573">
        <v>1.3648851859378175</v>
      </c>
      <c r="N13" s="573">
        <v>2.2800650274334484</v>
      </c>
      <c r="O13" s="575">
        <v>19497.692284786946</v>
      </c>
      <c r="P13" s="575">
        <v>733.4961141053509</v>
      </c>
      <c r="Q13" s="575">
        <v>1667.986779025102</v>
      </c>
      <c r="R13" s="575">
        <v>1131.8524253342466</v>
      </c>
      <c r="S13" s="575">
        <v>889.9740940356728</v>
      </c>
      <c r="T13" s="575">
        <v>490.36715004615434</v>
      </c>
      <c r="U13" s="575">
        <v>12829.973498496263</v>
      </c>
      <c r="V13" s="575">
        <v>1553.3454426346664</v>
      </c>
      <c r="W13" s="575">
        <v>200.6967811094899</v>
      </c>
      <c r="X13" s="575">
        <v>11078.091299620328</v>
      </c>
      <c r="Y13" s="575">
        <v>6249.3003689773805</v>
      </c>
      <c r="Z13" s="575">
        <v>333.2917416801839</v>
      </c>
      <c r="AA13" s="575">
        <v>216.16370474679596</v>
      </c>
      <c r="AB13" s="575">
        <v>1401.06236965473</v>
      </c>
      <c r="AC13" s="575">
        <v>546.4608474002246</v>
      </c>
      <c r="AD13" s="575">
        <v>323.09584499385033</v>
      </c>
      <c r="AE13" s="575">
        <v>1844.5660505160336</v>
      </c>
      <c r="AF13" s="575">
        <v>164.15037165112923</v>
      </c>
      <c r="AG13" s="575">
        <v>355510.5849582173</v>
      </c>
      <c r="AH13" s="575">
        <v>51870.87990245885</v>
      </c>
      <c r="AI13" s="575">
        <v>3687.5696891307257</v>
      </c>
      <c r="AJ13" s="575">
        <v>740.7675839614647</v>
      </c>
      <c r="AK13" s="575">
        <v>455.11121698478394</v>
      </c>
      <c r="AL13" s="573">
        <v>113.45837516177022</v>
      </c>
      <c r="AM13" s="573">
        <v>112.46180477158126</v>
      </c>
      <c r="AN13" s="573">
        <v>113.29166991899807</v>
      </c>
      <c r="AO13" s="573">
        <v>29.39982746773247</v>
      </c>
      <c r="AP13" s="573">
        <v>5.854030806647115</v>
      </c>
      <c r="AQ13" s="573">
        <v>8.500387453252923</v>
      </c>
      <c r="AR13" s="573">
        <v>3.6923629007046244</v>
      </c>
      <c r="AS13" s="573">
        <v>48.711671443719204</v>
      </c>
      <c r="AT13" s="573">
        <v>27.907004524556207</v>
      </c>
      <c r="AU13" s="573">
        <v>17.55716125731929</v>
      </c>
      <c r="AV13" s="573">
        <v>153.05851656928772</v>
      </c>
      <c r="AW13" s="573">
        <v>11.082244324517193</v>
      </c>
      <c r="AX13" s="575">
        <v>27453.8</v>
      </c>
      <c r="AY13" s="575">
        <v>21697.8</v>
      </c>
      <c r="AZ13" s="575">
        <v>4969.5</v>
      </c>
      <c r="BA13" s="575">
        <v>23562.5</v>
      </c>
      <c r="BB13" s="575"/>
      <c r="BC13" s="575"/>
      <c r="BD13" s="575"/>
      <c r="BE13" s="575"/>
      <c r="BF13" s="573">
        <v>10.16949152542373</v>
      </c>
      <c r="BG13" s="573">
        <v>7.627118644067797</v>
      </c>
      <c r="BH13" s="573">
        <v>56.779661016949156</v>
      </c>
      <c r="BI13" s="573">
        <v>3.389830508474576</v>
      </c>
      <c r="BJ13" s="573">
        <v>8.47457627118644</v>
      </c>
      <c r="BK13" s="573">
        <v>1.694915254237288</v>
      </c>
      <c r="BL13" s="573">
        <v>1.694915254237288</v>
      </c>
      <c r="BM13" s="573">
        <v>4.23728813559322</v>
      </c>
      <c r="BN13" s="573">
        <v>4.23728813559322</v>
      </c>
      <c r="BO13" s="573">
        <v>88.13559322033898</v>
      </c>
      <c r="BP13" s="575">
        <v>104</v>
      </c>
      <c r="BQ13" s="575">
        <v>15267.27966101695</v>
      </c>
      <c r="BR13" s="575">
        <v>11564.42372881356</v>
      </c>
      <c r="BS13" s="577">
        <v>3400.906779661017</v>
      </c>
    </row>
    <row r="14" spans="1:71" ht="33" customHeight="1">
      <c r="A14" s="578" t="s">
        <v>69</v>
      </c>
      <c r="B14" s="573">
        <v>88.85687293339632</v>
      </c>
      <c r="C14" s="573">
        <v>0</v>
      </c>
      <c r="D14" s="573">
        <v>0</v>
      </c>
      <c r="E14" s="573">
        <v>0</v>
      </c>
      <c r="F14" s="573">
        <v>0</v>
      </c>
      <c r="G14" s="573">
        <v>88.85687293339632</v>
      </c>
      <c r="H14" s="574">
        <v>51.536986301369865</v>
      </c>
      <c r="I14" s="574">
        <v>116.68032786885246</v>
      </c>
      <c r="J14" s="573">
        <v>151.34761575673807</v>
      </c>
      <c r="K14" s="573">
        <v>8.831455399061033</v>
      </c>
      <c r="L14" s="573">
        <v>13.366197183098592</v>
      </c>
      <c r="M14" s="573">
        <v>1.5190987644351126</v>
      </c>
      <c r="N14" s="573">
        <v>2.29911976096261</v>
      </c>
      <c r="O14" s="575">
        <v>19069.00217957578</v>
      </c>
      <c r="P14" s="575">
        <v>764.6589761309872</v>
      </c>
      <c r="Q14" s="575">
        <v>2102.652703205571</v>
      </c>
      <c r="R14" s="575">
        <v>1001.0100473127426</v>
      </c>
      <c r="S14" s="575">
        <v>954.1757482324173</v>
      </c>
      <c r="T14" s="575">
        <v>509.38280793152944</v>
      </c>
      <c r="U14" s="575">
        <v>12080.591143479878</v>
      </c>
      <c r="V14" s="575">
        <v>1493.7536547764605</v>
      </c>
      <c r="W14" s="575">
        <v>162.77709850619317</v>
      </c>
      <c r="X14" s="575">
        <v>12228.696873902356</v>
      </c>
      <c r="Y14" s="575">
        <v>7394.380049174571</v>
      </c>
      <c r="Z14" s="575">
        <v>427.2216368106779</v>
      </c>
      <c r="AA14" s="575">
        <v>197.5763962065332</v>
      </c>
      <c r="AB14" s="575">
        <v>1615.1036178433437</v>
      </c>
      <c r="AC14" s="575">
        <v>625.1141552511416</v>
      </c>
      <c r="AD14" s="575">
        <v>144.57323498419387</v>
      </c>
      <c r="AE14" s="575">
        <v>1768.5634000702494</v>
      </c>
      <c r="AF14" s="575">
        <v>56.16438356164383</v>
      </c>
      <c r="AG14" s="575">
        <v>331858.2159624413</v>
      </c>
      <c r="AH14" s="575">
        <v>57082.93628361464</v>
      </c>
      <c r="AI14" s="575">
        <v>3815.3380850658828</v>
      </c>
      <c r="AJ14" s="575">
        <v>918.6988430870751</v>
      </c>
      <c r="AK14" s="575">
        <v>492.2651639997874</v>
      </c>
      <c r="AL14" s="573">
        <v>124.67335207020227</v>
      </c>
      <c r="AM14" s="573">
        <v>119.0597877385639</v>
      </c>
      <c r="AN14" s="573">
        <v>123.58396997721486</v>
      </c>
      <c r="AO14" s="573">
        <v>31.817140076224643</v>
      </c>
      <c r="AP14" s="573">
        <v>7.316320958382024</v>
      </c>
      <c r="AQ14" s="573">
        <v>9.044390811167165</v>
      </c>
      <c r="AR14" s="573">
        <v>3.873338067900484</v>
      </c>
      <c r="AS14" s="573">
        <v>49.0129428683488</v>
      </c>
      <c r="AT14" s="573">
        <v>28.688871286519575</v>
      </c>
      <c r="AU14" s="573">
        <v>17.007733934206446</v>
      </c>
      <c r="AV14" s="573">
        <v>75.7492438823206</v>
      </c>
      <c r="AW14" s="573">
        <v>13.451492142721177</v>
      </c>
      <c r="AX14" s="575">
        <v>11938.333333333334</v>
      </c>
      <c r="AY14" s="575">
        <v>21310.333333333332</v>
      </c>
      <c r="AZ14" s="575">
        <v>6360</v>
      </c>
      <c r="BA14" s="575">
        <v>27379</v>
      </c>
      <c r="BB14" s="298">
        <v>3675</v>
      </c>
      <c r="BC14" s="298">
        <v>1050</v>
      </c>
      <c r="BD14" s="298">
        <v>0</v>
      </c>
      <c r="BE14" s="298">
        <v>0</v>
      </c>
      <c r="BF14" s="573">
        <v>10.344827586206897</v>
      </c>
      <c r="BG14" s="573">
        <v>8.620689655172415</v>
      </c>
      <c r="BH14" s="573">
        <v>50</v>
      </c>
      <c r="BI14" s="573">
        <v>3.4482758620689653</v>
      </c>
      <c r="BJ14" s="573">
        <v>5.172413793103448</v>
      </c>
      <c r="BK14" s="573">
        <v>1.7241379310344827</v>
      </c>
      <c r="BL14" s="573">
        <v>1.7241379310344827</v>
      </c>
      <c r="BM14" s="573">
        <v>5.172413793103448</v>
      </c>
      <c r="BN14" s="573">
        <v>3.4482758620689653</v>
      </c>
      <c r="BO14" s="573">
        <v>79.3103448275862</v>
      </c>
      <c r="BP14" s="575">
        <v>46</v>
      </c>
      <c r="BQ14" s="575">
        <v>17305.068965517243</v>
      </c>
      <c r="BR14" s="575">
        <v>13500.775862068966</v>
      </c>
      <c r="BS14" s="577">
        <v>3704.2241379310344</v>
      </c>
    </row>
    <row r="15" spans="1:71" ht="33" customHeight="1">
      <c r="A15" s="578" t="s">
        <v>70</v>
      </c>
      <c r="B15" s="573">
        <v>67.45205479452055</v>
      </c>
      <c r="C15" s="573">
        <v>0</v>
      </c>
      <c r="D15" s="573">
        <v>0</v>
      </c>
      <c r="E15" s="573">
        <v>0</v>
      </c>
      <c r="F15" s="573">
        <v>0</v>
      </c>
      <c r="G15" s="573">
        <v>67.45205479452055</v>
      </c>
      <c r="H15" s="574">
        <v>40.47123287671233</v>
      </c>
      <c r="I15" s="574">
        <v>113.24180327868852</v>
      </c>
      <c r="J15" s="573">
        <v>187.04982399133496</v>
      </c>
      <c r="K15" s="573">
        <v>10.117808219178082</v>
      </c>
      <c r="L15" s="573">
        <v>18.925342465753424</v>
      </c>
      <c r="M15" s="573">
        <v>1.2086401570937653</v>
      </c>
      <c r="N15" s="573">
        <v>2.2607592865324824</v>
      </c>
      <c r="O15" s="575">
        <v>20043.595992418086</v>
      </c>
      <c r="P15" s="575">
        <v>693.8126184673707</v>
      </c>
      <c r="Q15" s="575">
        <v>1114.4733279176821</v>
      </c>
      <c r="R15" s="575">
        <v>1298.4700785269429</v>
      </c>
      <c r="S15" s="575">
        <v>808.218250744652</v>
      </c>
      <c r="T15" s="575">
        <v>466.1521797996209</v>
      </c>
      <c r="U15" s="575">
        <v>13784.253994042783</v>
      </c>
      <c r="V15" s="575">
        <v>1629.2309775250474</v>
      </c>
      <c r="W15" s="575">
        <v>248.98456539398865</v>
      </c>
      <c r="X15" s="575">
        <v>9892.548224819948</v>
      </c>
      <c r="Y15" s="575">
        <v>5069.450978972893</v>
      </c>
      <c r="Z15" s="575">
        <v>236.50971734645867</v>
      </c>
      <c r="AA15" s="575">
        <v>235.3154066085194</v>
      </c>
      <c r="AB15" s="575">
        <v>1180.521877601245</v>
      </c>
      <c r="AC15" s="575">
        <v>465.41927545148565</v>
      </c>
      <c r="AD15" s="575">
        <v>507.03919510694504</v>
      </c>
      <c r="AE15" s="575">
        <v>1922.8764793167095</v>
      </c>
      <c r="AF15" s="575">
        <v>275.41529441569253</v>
      </c>
      <c r="AG15" s="575">
        <v>390017.1232876712</v>
      </c>
      <c r="AH15" s="575">
        <v>46590.16527573229</v>
      </c>
      <c r="AI15" s="575">
        <v>3545.102940829658</v>
      </c>
      <c r="AJ15" s="575">
        <v>542.367285333585</v>
      </c>
      <c r="AK15" s="575">
        <v>407.79853777416736</v>
      </c>
      <c r="AL15" s="573">
        <v>100</v>
      </c>
      <c r="AM15" s="573">
        <v>100</v>
      </c>
      <c r="AN15" s="573">
        <v>100</v>
      </c>
      <c r="AO15" s="573">
        <v>26.399086798085786</v>
      </c>
      <c r="AP15" s="573">
        <v>4.038811081353997</v>
      </c>
      <c r="AQ15" s="573">
        <v>7.825086710277912</v>
      </c>
      <c r="AR15" s="573">
        <v>3.467708653466216</v>
      </c>
      <c r="AS15" s="573">
        <v>48.346074581016445</v>
      </c>
      <c r="AT15" s="573">
        <v>26.95819885678734</v>
      </c>
      <c r="AU15" s="573">
        <v>18.223898588482328</v>
      </c>
      <c r="AV15" s="573">
        <v>239.26137301606016</v>
      </c>
      <c r="AW15" s="573">
        <v>8.440440534867816</v>
      </c>
      <c r="AX15" s="575">
        <v>50727</v>
      </c>
      <c r="AY15" s="575">
        <v>22279</v>
      </c>
      <c r="AZ15" s="575">
        <v>3579</v>
      </c>
      <c r="BA15" s="575">
        <v>19746</v>
      </c>
      <c r="BB15" s="298">
        <v>3150</v>
      </c>
      <c r="BC15" s="298">
        <v>2100</v>
      </c>
      <c r="BD15" s="298">
        <v>0</v>
      </c>
      <c r="BE15" s="298">
        <v>0</v>
      </c>
      <c r="BF15" s="573">
        <v>10</v>
      </c>
      <c r="BG15" s="573">
        <v>6.666666666666667</v>
      </c>
      <c r="BH15" s="573">
        <v>63.33333333333333</v>
      </c>
      <c r="BI15" s="573">
        <v>3.3333333333333335</v>
      </c>
      <c r="BJ15" s="573">
        <v>11.666666666666666</v>
      </c>
      <c r="BK15" s="573">
        <v>1.6666666666666667</v>
      </c>
      <c r="BL15" s="573">
        <v>1.6666666666666667</v>
      </c>
      <c r="BM15" s="573">
        <v>3.3333333333333335</v>
      </c>
      <c r="BN15" s="573">
        <v>5</v>
      </c>
      <c r="BO15" s="573">
        <v>96.66666666666667</v>
      </c>
      <c r="BP15" s="575">
        <v>58</v>
      </c>
      <c r="BQ15" s="575">
        <v>13297.416666666666</v>
      </c>
      <c r="BR15" s="575">
        <v>9692.616666666667</v>
      </c>
      <c r="BS15" s="577">
        <v>3107.7</v>
      </c>
    </row>
    <row r="16" spans="1:71" ht="33" customHeight="1">
      <c r="A16" s="515" t="s">
        <v>28</v>
      </c>
      <c r="B16" s="573">
        <v>65.48493150684932</v>
      </c>
      <c r="C16" s="573">
        <v>97.93643295768946</v>
      </c>
      <c r="D16" s="573">
        <v>0</v>
      </c>
      <c r="E16" s="573">
        <v>0</v>
      </c>
      <c r="F16" s="573">
        <v>0</v>
      </c>
      <c r="G16" s="573">
        <v>80.02721582146421</v>
      </c>
      <c r="H16" s="574">
        <v>362.5232876712329</v>
      </c>
      <c r="I16" s="574">
        <v>251.05737704918033</v>
      </c>
      <c r="J16" s="573">
        <v>92.58998949524263</v>
      </c>
      <c r="K16" s="573">
        <v>11.546335078534032</v>
      </c>
      <c r="L16" s="573">
        <v>10.690750436300174</v>
      </c>
      <c r="M16" s="573">
        <v>1.0400877213667554</v>
      </c>
      <c r="N16" s="573">
        <v>0.9630171119547873</v>
      </c>
      <c r="O16" s="575">
        <v>28337.074236137876</v>
      </c>
      <c r="P16" s="575">
        <v>245.56948632492197</v>
      </c>
      <c r="Q16" s="575">
        <v>435.88697183364695</v>
      </c>
      <c r="R16" s="575">
        <v>3283.696465413653</v>
      </c>
      <c r="S16" s="575">
        <v>250.15681562261472</v>
      </c>
      <c r="T16" s="575">
        <v>221.4538886495719</v>
      </c>
      <c r="U16" s="575">
        <v>20419.472343770074</v>
      </c>
      <c r="V16" s="575">
        <v>1450.661648566743</v>
      </c>
      <c r="W16" s="575">
        <v>2030.176615956651</v>
      </c>
      <c r="X16" s="575">
        <v>10201.83486238532</v>
      </c>
      <c r="Y16" s="575">
        <v>693.2319044043227</v>
      </c>
      <c r="Z16" s="575">
        <v>1193.2808775996605</v>
      </c>
      <c r="AA16" s="575">
        <v>1879.0117209180842</v>
      </c>
      <c r="AB16" s="575">
        <v>2473.1382023572432</v>
      </c>
      <c r="AC16" s="575">
        <v>1285.4157824284175</v>
      </c>
      <c r="AD16" s="575">
        <v>290.51715694276663</v>
      </c>
      <c r="AE16" s="575">
        <v>1762.071892650756</v>
      </c>
      <c r="AF16" s="575">
        <v>625.1673250840707</v>
      </c>
      <c r="AG16" s="575">
        <v>436254.62478184997</v>
      </c>
      <c r="AH16" s="575">
        <v>39297.58451827922</v>
      </c>
      <c r="AI16" s="575">
        <v>508.40733488465173</v>
      </c>
      <c r="AJ16" s="575">
        <v>1315.3702170406966</v>
      </c>
      <c r="AK16" s="575">
        <v>0</v>
      </c>
      <c r="AL16" s="573">
        <v>90.63375552828397</v>
      </c>
      <c r="AM16" s="573">
        <v>60.820393490550565</v>
      </c>
      <c r="AN16" s="573">
        <v>69.13134781804176</v>
      </c>
      <c r="AO16" s="573">
        <v>2.3487652110880375</v>
      </c>
      <c r="AP16" s="573">
        <v>4.077885731270345</v>
      </c>
      <c r="AQ16" s="573">
        <v>6.722701850073147</v>
      </c>
      <c r="AR16" s="573">
        <v>3.7361300519774265</v>
      </c>
      <c r="AS16" s="573">
        <v>61.489551506167786</v>
      </c>
      <c r="AT16" s="573">
        <v>8.68107167525934</v>
      </c>
      <c r="AU16" s="573">
        <v>16.137402578287592</v>
      </c>
      <c r="AV16" s="573">
        <v>416.84802442345494</v>
      </c>
      <c r="AW16" s="573">
        <v>14.12903149856575</v>
      </c>
      <c r="AX16" s="575">
        <v>62487.23529411765</v>
      </c>
      <c r="AY16" s="575">
        <v>19770.58823529412</v>
      </c>
      <c r="AZ16" s="575">
        <v>3273.2727272727275</v>
      </c>
      <c r="BA16" s="575">
        <v>16980.636363636364</v>
      </c>
      <c r="BB16" s="575"/>
      <c r="BC16" s="575"/>
      <c r="BD16" s="575"/>
      <c r="BE16" s="575"/>
      <c r="BF16" s="573">
        <v>17.439293598233995</v>
      </c>
      <c r="BG16" s="573">
        <v>6.9094922737306845</v>
      </c>
      <c r="BH16" s="573">
        <v>73.48785871964681</v>
      </c>
      <c r="BI16" s="573">
        <v>2.141280353200883</v>
      </c>
      <c r="BJ16" s="573">
        <v>9.977924944812361</v>
      </c>
      <c r="BK16" s="573">
        <v>0.44150110375275936</v>
      </c>
      <c r="BL16" s="573">
        <v>2.5386313465783665</v>
      </c>
      <c r="BM16" s="573">
        <v>3.7527593818984544</v>
      </c>
      <c r="BN16" s="573">
        <v>7.06401766004415</v>
      </c>
      <c r="BO16" s="573">
        <v>106.31346578366447</v>
      </c>
      <c r="BP16" s="575">
        <v>481.6</v>
      </c>
      <c r="BQ16" s="575">
        <v>28369.05518763797</v>
      </c>
      <c r="BR16" s="575">
        <v>19001.671081677705</v>
      </c>
      <c r="BS16" s="577">
        <v>9263.262693156732</v>
      </c>
    </row>
    <row r="17" spans="1:71" ht="33" customHeight="1">
      <c r="A17" s="515" t="s">
        <v>61</v>
      </c>
      <c r="B17" s="573">
        <v>61.830397912589696</v>
      </c>
      <c r="C17" s="573">
        <v>0</v>
      </c>
      <c r="D17" s="573">
        <v>0</v>
      </c>
      <c r="E17" s="573">
        <v>0</v>
      </c>
      <c r="F17" s="573">
        <v>0</v>
      </c>
      <c r="G17" s="573">
        <v>61.830397912589696</v>
      </c>
      <c r="H17" s="574">
        <v>129.84383561643835</v>
      </c>
      <c r="I17" s="574">
        <v>343.405737704918</v>
      </c>
      <c r="J17" s="573">
        <v>176.8003713628595</v>
      </c>
      <c r="K17" s="573">
        <v>7.131056274450797</v>
      </c>
      <c r="L17" s="573">
        <v>12.607733975323503</v>
      </c>
      <c r="M17" s="573">
        <v>0.6695818027691438</v>
      </c>
      <c r="N17" s="573">
        <v>1.1838231138739757</v>
      </c>
      <c r="O17" s="575">
        <v>41313.27411221067</v>
      </c>
      <c r="P17" s="575">
        <v>419.5345304158842</v>
      </c>
      <c r="Q17" s="575">
        <v>494.0392041018716</v>
      </c>
      <c r="R17" s="575">
        <v>8463.14856624396</v>
      </c>
      <c r="S17" s="575">
        <v>324.7526005950246</v>
      </c>
      <c r="T17" s="575">
        <v>95.09843225792838</v>
      </c>
      <c r="U17" s="575">
        <v>28580.65537104636</v>
      </c>
      <c r="V17" s="575">
        <v>1670.077859599519</v>
      </c>
      <c r="W17" s="575">
        <v>1265.967547950119</v>
      </c>
      <c r="X17" s="575">
        <v>12206.919597570144</v>
      </c>
      <c r="Y17" s="575">
        <v>795.3002112398706</v>
      </c>
      <c r="Z17" s="575">
        <v>1566.1347877457006</v>
      </c>
      <c r="AA17" s="575">
        <v>2475.241971094748</v>
      </c>
      <c r="AB17" s="575">
        <v>2866.978553782626</v>
      </c>
      <c r="AC17" s="575">
        <v>1518.7072597295653</v>
      </c>
      <c r="AD17" s="575">
        <v>264.9449224857085</v>
      </c>
      <c r="AE17" s="575">
        <v>2178.3723788951083</v>
      </c>
      <c r="AF17" s="575">
        <v>541.2395125968183</v>
      </c>
      <c r="AG17" s="575">
        <v>448508.87752031296</v>
      </c>
      <c r="AH17" s="575">
        <v>42113.45012715457</v>
      </c>
      <c r="AI17" s="575">
        <v>787.6036711794121</v>
      </c>
      <c r="AJ17" s="575">
        <v>2007.9735333577266</v>
      </c>
      <c r="AK17" s="575">
        <v>0</v>
      </c>
      <c r="AL17" s="573">
        <v>83.7409626310237</v>
      </c>
      <c r="AM17" s="573">
        <v>58.706826516434205</v>
      </c>
      <c r="AN17" s="573">
        <v>65.75974477483742</v>
      </c>
      <c r="AO17" s="573">
        <v>2.9026533234478107</v>
      </c>
      <c r="AP17" s="573">
        <v>5.1879535290979915</v>
      </c>
      <c r="AQ17" s="573">
        <v>8.575511860949614</v>
      </c>
      <c r="AR17" s="573">
        <v>4.420338232481993</v>
      </c>
      <c r="AS17" s="573">
        <v>57.519605383103</v>
      </c>
      <c r="AT17" s="573">
        <v>11.648408541562777</v>
      </c>
      <c r="AU17" s="573">
        <v>15.918554680676033</v>
      </c>
      <c r="AV17" s="573">
        <v>622.6910293938286</v>
      </c>
      <c r="AW17" s="573">
        <v>19.372789364556652</v>
      </c>
      <c r="AX17" s="575">
        <v>74261</v>
      </c>
      <c r="AY17" s="575">
        <v>23238</v>
      </c>
      <c r="AZ17" s="575">
        <v>3630.5714285714284</v>
      </c>
      <c r="BA17" s="575">
        <v>18823</v>
      </c>
      <c r="BB17" s="298">
        <v>8400</v>
      </c>
      <c r="BC17" s="298">
        <v>2620</v>
      </c>
      <c r="BD17" s="298">
        <v>840</v>
      </c>
      <c r="BE17" s="298">
        <v>0</v>
      </c>
      <c r="BF17" s="573">
        <v>21.428571428571427</v>
      </c>
      <c r="BG17" s="573">
        <v>8.714285714285715</v>
      </c>
      <c r="BH17" s="573">
        <v>85.66666666666667</v>
      </c>
      <c r="BI17" s="573">
        <v>2.7142857142857144</v>
      </c>
      <c r="BJ17" s="573">
        <v>11.523809523809524</v>
      </c>
      <c r="BK17" s="573">
        <v>0.4761904761904762</v>
      </c>
      <c r="BL17" s="573">
        <v>3.571428571428571</v>
      </c>
      <c r="BM17" s="573">
        <v>5.238095238095238</v>
      </c>
      <c r="BN17" s="573">
        <v>4.523809523809524</v>
      </c>
      <c r="BO17" s="573">
        <v>122.42857142857144</v>
      </c>
      <c r="BP17" s="575">
        <v>257.1</v>
      </c>
      <c r="BQ17" s="575">
        <v>27688.414285714287</v>
      </c>
      <c r="BR17" s="575">
        <v>15944.080952380953</v>
      </c>
      <c r="BS17" s="577">
        <v>11691.785714285714</v>
      </c>
    </row>
    <row r="18" spans="1:71" ht="33" customHeight="1">
      <c r="A18" s="515" t="s">
        <v>62</v>
      </c>
      <c r="B18" s="573">
        <v>84.67123287671234</v>
      </c>
      <c r="C18" s="573">
        <v>97.93643295768946</v>
      </c>
      <c r="D18" s="573">
        <v>0</v>
      </c>
      <c r="E18" s="573">
        <v>0</v>
      </c>
      <c r="F18" s="573">
        <v>0</v>
      </c>
      <c r="G18" s="573">
        <v>95.75286092789898</v>
      </c>
      <c r="H18" s="574">
        <v>232.67945205479452</v>
      </c>
      <c r="I18" s="574">
        <v>158.70901639344262</v>
      </c>
      <c r="J18" s="573">
        <v>45.597447249434815</v>
      </c>
      <c r="K18" s="573">
        <v>17.641877856252595</v>
      </c>
      <c r="L18" s="573">
        <v>8.044245949314499</v>
      </c>
      <c r="M18" s="573">
        <v>1.5047217448308854</v>
      </c>
      <c r="N18" s="573">
        <v>0.6861147038500381</v>
      </c>
      <c r="O18" s="575">
        <v>21095.86944235117</v>
      </c>
      <c r="P18" s="575">
        <v>148.4904860587792</v>
      </c>
      <c r="Q18" s="575">
        <v>403.435851544838</v>
      </c>
      <c r="R18" s="575">
        <v>393.36850037678977</v>
      </c>
      <c r="S18" s="575">
        <v>208.52957799547852</v>
      </c>
      <c r="T18" s="575">
        <v>291.96495855312736</v>
      </c>
      <c r="U18" s="575">
        <v>15865.22701582517</v>
      </c>
      <c r="V18" s="575">
        <v>1328.2191974378297</v>
      </c>
      <c r="W18" s="575">
        <v>2456.633854559156</v>
      </c>
      <c r="X18" s="575">
        <v>5863.3440929632025</v>
      </c>
      <c r="Y18" s="575">
        <v>472.38218205293737</v>
      </c>
      <c r="Z18" s="575">
        <v>386.52033570045194</v>
      </c>
      <c r="AA18" s="575">
        <v>588.921885087153</v>
      </c>
      <c r="AB18" s="575">
        <v>1620.968366688186</v>
      </c>
      <c r="AC18" s="575">
        <v>780.6326662362815</v>
      </c>
      <c r="AD18" s="575">
        <v>345.848934796643</v>
      </c>
      <c r="AE18" s="575">
        <v>861.3040671400903</v>
      </c>
      <c r="AF18" s="575">
        <v>806.7656552614591</v>
      </c>
      <c r="AG18" s="575">
        <v>419336.9339426672</v>
      </c>
      <c r="AH18" s="575">
        <v>35766.34007193352</v>
      </c>
      <c r="AI18" s="575">
        <v>212.20673982839074</v>
      </c>
      <c r="AJ18" s="575">
        <v>580.5843772492378</v>
      </c>
      <c r="AK18" s="575">
        <v>0</v>
      </c>
      <c r="AL18" s="573">
        <v>117.77439024390245</v>
      </c>
      <c r="AM18" s="573">
        <v>68.5754481759552</v>
      </c>
      <c r="AN18" s="573">
        <v>81.7445501933062</v>
      </c>
      <c r="AO18" s="573">
        <v>1.5308953141842623</v>
      </c>
      <c r="AP18" s="573">
        <v>2.4387622059476257</v>
      </c>
      <c r="AQ18" s="573">
        <v>3.9868469025426414</v>
      </c>
      <c r="AR18" s="573">
        <v>2.725829845919726</v>
      </c>
      <c r="AS18" s="573">
        <v>67.15689919724895</v>
      </c>
      <c r="AT18" s="573">
        <v>4.445011734747549</v>
      </c>
      <c r="AU18" s="573">
        <v>16.449821711640798</v>
      </c>
      <c r="AV18" s="573">
        <v>198.46829433980574</v>
      </c>
      <c r="AW18" s="573">
        <v>8.565906205267968</v>
      </c>
      <c r="AX18" s="575">
        <v>40902</v>
      </c>
      <c r="AY18" s="575">
        <v>13413.666666666666</v>
      </c>
      <c r="AZ18" s="575">
        <v>2648</v>
      </c>
      <c r="BA18" s="575">
        <v>13756.5</v>
      </c>
      <c r="BB18" s="298">
        <v>3150</v>
      </c>
      <c r="BC18" s="298">
        <v>840</v>
      </c>
      <c r="BD18" s="298">
        <v>840</v>
      </c>
      <c r="BE18" s="298">
        <v>0</v>
      </c>
      <c r="BF18" s="573">
        <v>13.991769547325102</v>
      </c>
      <c r="BG18" s="573">
        <v>5.349794238683128</v>
      </c>
      <c r="BH18" s="573">
        <v>62.96296296296296</v>
      </c>
      <c r="BI18" s="573">
        <v>1.646090534979424</v>
      </c>
      <c r="BJ18" s="573">
        <v>8.641975308641975</v>
      </c>
      <c r="BK18" s="573">
        <v>0.411522633744856</v>
      </c>
      <c r="BL18" s="573">
        <v>1.646090534979424</v>
      </c>
      <c r="BM18" s="573">
        <v>2.4691358024691357</v>
      </c>
      <c r="BN18" s="573">
        <v>9.25925925925926</v>
      </c>
      <c r="BO18" s="573">
        <v>92.38683127572016</v>
      </c>
      <c r="BP18" s="575">
        <v>224.5</v>
      </c>
      <c r="BQ18" s="575">
        <v>28957.263374485596</v>
      </c>
      <c r="BR18" s="575">
        <v>21644.0329218107</v>
      </c>
      <c r="BS18" s="577">
        <v>7164.539094650206</v>
      </c>
    </row>
    <row r="19" spans="1:71" ht="33" customHeight="1">
      <c r="A19" s="515" t="s">
        <v>29</v>
      </c>
      <c r="B19" s="573">
        <v>80.43554618897085</v>
      </c>
      <c r="C19" s="573">
        <v>89.94612898260735</v>
      </c>
      <c r="D19" s="573">
        <v>0</v>
      </c>
      <c r="E19" s="573">
        <v>0</v>
      </c>
      <c r="F19" s="573">
        <v>0</v>
      </c>
      <c r="G19" s="573">
        <v>83.8904109589041</v>
      </c>
      <c r="H19" s="574">
        <v>205.53150684931506</v>
      </c>
      <c r="I19" s="574">
        <v>168.39139344262296</v>
      </c>
      <c r="J19" s="573">
        <v>109.53891680774204</v>
      </c>
      <c r="K19" s="573">
        <v>10.873894767357587</v>
      </c>
      <c r="L19" s="573">
        <v>11.911146542977242</v>
      </c>
      <c r="M19" s="573">
        <v>1.1921781139751455</v>
      </c>
      <c r="N19" s="573">
        <v>1.3058989924673425</v>
      </c>
      <c r="O19" s="575">
        <v>24672.163052026823</v>
      </c>
      <c r="P19" s="575">
        <v>590.757008224583</v>
      </c>
      <c r="Q19" s="575">
        <v>1280.169023847292</v>
      </c>
      <c r="R19" s="575">
        <v>2451.9921619856304</v>
      </c>
      <c r="S19" s="575">
        <v>820.6321065330117</v>
      </c>
      <c r="T19" s="575">
        <v>494.66135245737746</v>
      </c>
      <c r="U19" s="575">
        <v>16393.247044082167</v>
      </c>
      <c r="V19" s="575">
        <v>1397.032751702902</v>
      </c>
      <c r="W19" s="575">
        <v>1243.6716031938574</v>
      </c>
      <c r="X19" s="575">
        <v>8783.875874657742</v>
      </c>
      <c r="Y19" s="575">
        <v>706.4800730149072</v>
      </c>
      <c r="Z19" s="575">
        <v>645.8777000304228</v>
      </c>
      <c r="AA19" s="575">
        <v>1793.0514146638272</v>
      </c>
      <c r="AB19" s="575">
        <v>2124.101003954974</v>
      </c>
      <c r="AC19" s="575">
        <v>873.1487678734409</v>
      </c>
      <c r="AD19" s="575">
        <v>197.371463340432</v>
      </c>
      <c r="AE19" s="575">
        <v>1786.3827198052936</v>
      </c>
      <c r="AF19" s="575">
        <v>657.4627319744449</v>
      </c>
      <c r="AG19" s="575">
        <v>372908.53746919846</v>
      </c>
      <c r="AH19" s="575">
        <v>40884.46746972635</v>
      </c>
      <c r="AI19" s="575">
        <v>730.7085512169675</v>
      </c>
      <c r="AJ19" s="575">
        <v>1098.0126467931345</v>
      </c>
      <c r="AK19" s="575">
        <v>0</v>
      </c>
      <c r="AL19" s="573">
        <v>89.12617640145216</v>
      </c>
      <c r="AM19" s="573">
        <v>86.39115648229154</v>
      </c>
      <c r="AN19" s="573">
        <v>87.48399799627083</v>
      </c>
      <c r="AO19" s="573">
        <v>3.9792109133764733</v>
      </c>
      <c r="AP19" s="573">
        <v>5.795943243974414</v>
      </c>
      <c r="AQ19" s="573">
        <v>9.177570921710142</v>
      </c>
      <c r="AR19" s="573">
        <v>4.231358854680071</v>
      </c>
      <c r="AS19" s="573">
        <v>61.51071263547856</v>
      </c>
      <c r="AT19" s="573">
        <v>10.131757539059732</v>
      </c>
      <c r="AU19" s="573">
        <v>29.703442444586443</v>
      </c>
      <c r="AV19" s="573">
        <v>246.92481901344837</v>
      </c>
      <c r="AW19" s="573">
        <v>16.231535554792167</v>
      </c>
      <c r="AX19" s="575">
        <v>43127.88888888889</v>
      </c>
      <c r="AY19" s="575">
        <v>26234.555555555555</v>
      </c>
      <c r="AZ19" s="575">
        <v>3645</v>
      </c>
      <c r="BA19" s="575">
        <v>15551.42857142857</v>
      </c>
      <c r="BB19" s="575"/>
      <c r="BC19" s="575"/>
      <c r="BD19" s="575"/>
      <c r="BE19" s="575"/>
      <c r="BF19" s="573">
        <v>17.551020408163264</v>
      </c>
      <c r="BG19" s="573">
        <v>7.63265306122449</v>
      </c>
      <c r="BH19" s="573">
        <v>75.51020408163265</v>
      </c>
      <c r="BI19" s="573">
        <v>2.857142857142857</v>
      </c>
      <c r="BJ19" s="573">
        <v>11.83673469387755</v>
      </c>
      <c r="BK19" s="573">
        <v>1.7959183673469388</v>
      </c>
      <c r="BL19" s="573">
        <v>2.857142857142857</v>
      </c>
      <c r="BM19" s="573">
        <v>3.6734693877551026</v>
      </c>
      <c r="BN19" s="573">
        <v>15.387755102040817</v>
      </c>
      <c r="BO19" s="573">
        <v>121.55102040816328</v>
      </c>
      <c r="BP19" s="575">
        <v>297.8</v>
      </c>
      <c r="BQ19" s="575">
        <v>39022.02448979592</v>
      </c>
      <c r="BR19" s="575">
        <v>26770.530612244896</v>
      </c>
      <c r="BS19" s="577">
        <v>11231.628571428571</v>
      </c>
    </row>
    <row r="20" spans="1:71" ht="33" customHeight="1">
      <c r="A20" s="515" t="s">
        <v>75</v>
      </c>
      <c r="B20" s="573">
        <v>75.09132420091325</v>
      </c>
      <c r="C20" s="573">
        <v>96.6452334358401</v>
      </c>
      <c r="D20" s="573">
        <v>0</v>
      </c>
      <c r="E20" s="573">
        <v>0</v>
      </c>
      <c r="F20" s="573">
        <v>0</v>
      </c>
      <c r="G20" s="573">
        <v>82.37505904581955</v>
      </c>
      <c r="H20" s="574">
        <v>119.44383561643835</v>
      </c>
      <c r="I20" s="574">
        <v>201.25819672131146</v>
      </c>
      <c r="J20" s="573">
        <v>112.63848429937839</v>
      </c>
      <c r="K20" s="573">
        <v>12.706791023025357</v>
      </c>
      <c r="L20" s="573">
        <v>14.312736811425241</v>
      </c>
      <c r="M20" s="573">
        <v>1.1896796376139278</v>
      </c>
      <c r="N20" s="573">
        <v>1.3400371118266658</v>
      </c>
      <c r="O20" s="575">
        <v>24379.429777278252</v>
      </c>
      <c r="P20" s="575">
        <v>492.786200885382</v>
      </c>
      <c r="Q20" s="575">
        <v>1539.463724568204</v>
      </c>
      <c r="R20" s="575">
        <v>2989.0130054820283</v>
      </c>
      <c r="S20" s="575">
        <v>755.9006353648186</v>
      </c>
      <c r="T20" s="575">
        <v>438.7916599766039</v>
      </c>
      <c r="U20" s="575">
        <v>15621.923526848179</v>
      </c>
      <c r="V20" s="575">
        <v>1622.4052113677546</v>
      </c>
      <c r="W20" s="575">
        <v>919.1458127852834</v>
      </c>
      <c r="X20" s="575">
        <v>10343.779909177918</v>
      </c>
      <c r="Y20" s="575">
        <v>1114.5865151607713</v>
      </c>
      <c r="Z20" s="575">
        <v>856.9043109943593</v>
      </c>
      <c r="AA20" s="575">
        <v>2859.1646812063454</v>
      </c>
      <c r="AB20" s="575">
        <v>2056.9165292117214</v>
      </c>
      <c r="AC20" s="575">
        <v>824.4038528112083</v>
      </c>
      <c r="AD20" s="575">
        <v>194.53438410002647</v>
      </c>
      <c r="AE20" s="575">
        <v>2395.1371494898895</v>
      </c>
      <c r="AF20" s="575">
        <v>42.13248620359623</v>
      </c>
      <c r="AG20" s="575">
        <v>457832.118915768</v>
      </c>
      <c r="AH20" s="575">
        <v>42864.76013753207</v>
      </c>
      <c r="AI20" s="575">
        <v>956.9705730065585</v>
      </c>
      <c r="AJ20" s="575">
        <v>1433.1528305143252</v>
      </c>
      <c r="AK20" s="575">
        <v>0</v>
      </c>
      <c r="AL20" s="573">
        <v>85.91331792819703</v>
      </c>
      <c r="AM20" s="573">
        <v>82.18938875047984</v>
      </c>
      <c r="AN20" s="573">
        <v>83.68039571429861</v>
      </c>
      <c r="AO20" s="573">
        <v>4.852109277817601</v>
      </c>
      <c r="AP20" s="573">
        <v>6.95151965022135</v>
      </c>
      <c r="AQ20" s="573">
        <v>8.52827373184231</v>
      </c>
      <c r="AR20" s="573">
        <v>3.7950830838885627</v>
      </c>
      <c r="AS20" s="573">
        <v>56.69977617738812</v>
      </c>
      <c r="AT20" s="573">
        <v>12.847997773370908</v>
      </c>
      <c r="AU20" s="573">
        <v>30.11562235442832</v>
      </c>
      <c r="AV20" s="573">
        <v>278.6578788401795</v>
      </c>
      <c r="AW20" s="573">
        <v>12.49352778736624</v>
      </c>
      <c r="AX20" s="575">
        <v>51665.4</v>
      </c>
      <c r="AY20" s="575">
        <v>26792.8</v>
      </c>
      <c r="AZ20" s="575">
        <v>2895.5</v>
      </c>
      <c r="BA20" s="575">
        <v>14903.5</v>
      </c>
      <c r="BB20" s="298">
        <v>6300</v>
      </c>
      <c r="BC20" s="298">
        <v>3150</v>
      </c>
      <c r="BD20" s="298">
        <v>2625</v>
      </c>
      <c r="BE20" s="298">
        <v>630</v>
      </c>
      <c r="BF20" s="573">
        <v>20.689655172413794</v>
      </c>
      <c r="BG20" s="573">
        <v>6.482758620689655</v>
      </c>
      <c r="BH20" s="573">
        <v>78.82758620689656</v>
      </c>
      <c r="BI20" s="573">
        <v>3.4482758620689653</v>
      </c>
      <c r="BJ20" s="573">
        <v>13.793103448275861</v>
      </c>
      <c r="BK20" s="573">
        <v>2.0689655172413794</v>
      </c>
      <c r="BL20" s="573">
        <v>2.7586206896551726</v>
      </c>
      <c r="BM20" s="573">
        <v>3.4482758620689653</v>
      </c>
      <c r="BN20" s="573">
        <v>22.275862068965516</v>
      </c>
      <c r="BO20" s="573">
        <v>133.10344827586206</v>
      </c>
      <c r="BP20" s="575">
        <v>193</v>
      </c>
      <c r="BQ20" s="575">
        <v>41155.24137931035</v>
      </c>
      <c r="BR20" s="575">
        <v>28335.56551724138</v>
      </c>
      <c r="BS20" s="577">
        <v>12142.655172413793</v>
      </c>
    </row>
    <row r="21" spans="1:71" ht="33" customHeight="1">
      <c r="A21" s="515" t="s">
        <v>74</v>
      </c>
      <c r="B21" s="573">
        <v>88.98630136986301</v>
      </c>
      <c r="C21" s="573">
        <v>81.73972602739727</v>
      </c>
      <c r="D21" s="573">
        <v>0</v>
      </c>
      <c r="E21" s="573">
        <v>0</v>
      </c>
      <c r="F21" s="573">
        <v>0</v>
      </c>
      <c r="G21" s="573">
        <v>86.08767123287672</v>
      </c>
      <c r="H21" s="574">
        <v>86.08767123287672</v>
      </c>
      <c r="I21" s="574">
        <v>135.52459016393442</v>
      </c>
      <c r="J21" s="573">
        <v>105.2383680224047</v>
      </c>
      <c r="K21" s="573">
        <v>9.060553633217992</v>
      </c>
      <c r="L21" s="573">
        <v>9.53517877739331</v>
      </c>
      <c r="M21" s="573">
        <v>1.195662100456621</v>
      </c>
      <c r="N21" s="573">
        <v>1.258295281582953</v>
      </c>
      <c r="O21" s="575">
        <v>25078.320921647257</v>
      </c>
      <c r="P21" s="575">
        <v>726.688307555216</v>
      </c>
      <c r="Q21" s="575">
        <v>920.4060849086627</v>
      </c>
      <c r="R21" s="575">
        <v>1706.8932594997134</v>
      </c>
      <c r="S21" s="575">
        <v>910.4449112087073</v>
      </c>
      <c r="T21" s="575">
        <v>572.1787282795494</v>
      </c>
      <c r="U21" s="575">
        <v>17463.433263318697</v>
      </c>
      <c r="V21" s="575">
        <v>1084.3358156705494</v>
      </c>
      <c r="W21" s="575">
        <v>1693.9405512061614</v>
      </c>
      <c r="X21" s="575">
        <v>6467.3702673279295</v>
      </c>
      <c r="Y21" s="575">
        <v>100.42941816862223</v>
      </c>
      <c r="Z21" s="575">
        <v>332.49667352122896</v>
      </c>
      <c r="AA21" s="575">
        <v>209.84032901899116</v>
      </c>
      <c r="AB21" s="575">
        <v>2223.872021289464</v>
      </c>
      <c r="AC21" s="575">
        <v>945.5364703036167</v>
      </c>
      <c r="AD21" s="575">
        <v>201.58461352364824</v>
      </c>
      <c r="AE21" s="575">
        <v>882.3636143703883</v>
      </c>
      <c r="AF21" s="575">
        <v>1571.2471271319705</v>
      </c>
      <c r="AG21" s="575">
        <v>288891.0034602076</v>
      </c>
      <c r="AH21" s="575">
        <v>38123.05936073059</v>
      </c>
      <c r="AI21" s="575">
        <v>405.458210575283</v>
      </c>
      <c r="AJ21" s="575">
        <v>616.2505814855016</v>
      </c>
      <c r="AK21" s="575">
        <v>0</v>
      </c>
      <c r="AL21" s="573">
        <v>100.02677068991892</v>
      </c>
      <c r="AM21" s="573">
        <v>100.43782396457148</v>
      </c>
      <c r="AN21" s="573">
        <v>100.27470025800578</v>
      </c>
      <c r="AO21" s="573">
        <v>2.6106077211306014</v>
      </c>
      <c r="AP21" s="573">
        <v>3.9841337333836395</v>
      </c>
      <c r="AQ21" s="573">
        <v>10.195593457859971</v>
      </c>
      <c r="AR21" s="573">
        <v>4.915388561835121</v>
      </c>
      <c r="AS21" s="573">
        <v>68.96736429350116</v>
      </c>
      <c r="AT21" s="573">
        <v>5.921754471423423</v>
      </c>
      <c r="AU21" s="573">
        <v>29.064589274335678</v>
      </c>
      <c r="AV21" s="573">
        <v>201.30873003566444</v>
      </c>
      <c r="AW21" s="573">
        <v>21.60489998449372</v>
      </c>
      <c r="AX21" s="575">
        <v>32456</v>
      </c>
      <c r="AY21" s="575">
        <v>25536.75</v>
      </c>
      <c r="AZ21" s="575">
        <v>4644.333333333333</v>
      </c>
      <c r="BA21" s="575">
        <v>16415.333333333332</v>
      </c>
      <c r="BB21" s="298">
        <v>6300</v>
      </c>
      <c r="BC21" s="298">
        <v>2100</v>
      </c>
      <c r="BD21" s="298">
        <v>0</v>
      </c>
      <c r="BE21" s="298">
        <v>0</v>
      </c>
      <c r="BF21" s="573">
        <v>13</v>
      </c>
      <c r="BG21" s="573">
        <v>9.3</v>
      </c>
      <c r="BH21" s="573">
        <v>70.7</v>
      </c>
      <c r="BI21" s="573">
        <v>2</v>
      </c>
      <c r="BJ21" s="573">
        <v>9</v>
      </c>
      <c r="BK21" s="573">
        <v>1.4</v>
      </c>
      <c r="BL21" s="573">
        <v>3</v>
      </c>
      <c r="BM21" s="573">
        <v>4</v>
      </c>
      <c r="BN21" s="573">
        <v>5.4</v>
      </c>
      <c r="BO21" s="573">
        <v>104.80000000000001</v>
      </c>
      <c r="BP21" s="575">
        <v>104.8</v>
      </c>
      <c r="BQ21" s="575">
        <v>35928.86</v>
      </c>
      <c r="BR21" s="575">
        <v>24501.23</v>
      </c>
      <c r="BS21" s="577">
        <v>9910.64</v>
      </c>
    </row>
    <row r="22" spans="1:71" ht="33" customHeight="1">
      <c r="A22" s="515" t="s">
        <v>45</v>
      </c>
      <c r="B22" s="573">
        <v>82.52054794520548</v>
      </c>
      <c r="C22" s="573">
        <v>0</v>
      </c>
      <c r="D22" s="573">
        <v>0</v>
      </c>
      <c r="E22" s="573">
        <v>0</v>
      </c>
      <c r="F22" s="573">
        <v>0</v>
      </c>
      <c r="G22" s="573">
        <v>82.52054794520548</v>
      </c>
      <c r="H22" s="574">
        <v>123.78082191780823</v>
      </c>
      <c r="I22" s="574">
        <v>293.3821138211382</v>
      </c>
      <c r="J22" s="573">
        <v>159.74324922532094</v>
      </c>
      <c r="K22" s="573">
        <v>0</v>
      </c>
      <c r="L22" s="573">
        <v>0</v>
      </c>
      <c r="M22" s="573">
        <v>0</v>
      </c>
      <c r="N22" s="573">
        <v>0</v>
      </c>
      <c r="O22" s="575">
        <v>38339.065958388666</v>
      </c>
      <c r="P22" s="575">
        <v>1073.3289065958388</v>
      </c>
      <c r="Q22" s="575">
        <v>3909.096945551129</v>
      </c>
      <c r="R22" s="575">
        <v>8005.31208499336</v>
      </c>
      <c r="S22" s="575">
        <v>1822.133687472333</v>
      </c>
      <c r="T22" s="575">
        <v>1126.7374944665783</v>
      </c>
      <c r="U22" s="575">
        <v>18452.19123505976</v>
      </c>
      <c r="V22" s="575">
        <v>1763.4572819831785</v>
      </c>
      <c r="W22" s="575">
        <v>2186.8083222664895</v>
      </c>
      <c r="X22" s="575">
        <v>11702.41922075043</v>
      </c>
      <c r="Y22" s="575">
        <v>165.7706589813224</v>
      </c>
      <c r="Z22" s="575">
        <v>1775.2729590422878</v>
      </c>
      <c r="AA22" s="575">
        <v>1583.176301058582</v>
      </c>
      <c r="AB22" s="575">
        <v>3059.7600177354097</v>
      </c>
      <c r="AC22" s="575">
        <v>1575.2923571468161</v>
      </c>
      <c r="AD22" s="575">
        <v>187.08086238430417</v>
      </c>
      <c r="AE22" s="575">
        <v>810.1895471928171</v>
      </c>
      <c r="AF22" s="575">
        <v>2545.8765172088897</v>
      </c>
      <c r="AG22" s="575">
        <v>0</v>
      </c>
      <c r="AH22" s="575">
        <v>0</v>
      </c>
      <c r="AI22" s="575">
        <v>0</v>
      </c>
      <c r="AJ22" s="575">
        <v>0</v>
      </c>
      <c r="AK22" s="575">
        <v>0</v>
      </c>
      <c r="AL22" s="573">
        <v>0</v>
      </c>
      <c r="AM22" s="573">
        <v>0</v>
      </c>
      <c r="AN22" s="573">
        <v>0</v>
      </c>
      <c r="AO22" s="573">
        <v>2.3462537634675673</v>
      </c>
      <c r="AP22" s="573">
        <v>11.826466403751088</v>
      </c>
      <c r="AQ22" s="573">
        <v>11.764954714201554</v>
      </c>
      <c r="AR22" s="573">
        <v>6.387824023011969</v>
      </c>
      <c r="AS22" s="573">
        <v>1.0189578196101539</v>
      </c>
      <c r="AT22" s="573">
        <v>0</v>
      </c>
      <c r="AU22" s="573">
        <v>96.88697633548286</v>
      </c>
      <c r="AV22" s="573">
        <v>179.99181948326404</v>
      </c>
      <c r="AW22" s="573">
        <v>10.115720226327628</v>
      </c>
      <c r="AX22" s="575">
        <v>0</v>
      </c>
      <c r="AY22" s="575">
        <v>0</v>
      </c>
      <c r="AZ22" s="575">
        <v>0</v>
      </c>
      <c r="BA22" s="575">
        <v>0</v>
      </c>
      <c r="BB22" s="298">
        <v>6300</v>
      </c>
      <c r="BC22" s="298">
        <v>4200</v>
      </c>
      <c r="BD22" s="298">
        <v>0</v>
      </c>
      <c r="BE22" s="298">
        <v>0</v>
      </c>
      <c r="BF22" s="573">
        <v>16</v>
      </c>
      <c r="BG22" s="573">
        <v>0</v>
      </c>
      <c r="BH22" s="573">
        <v>0</v>
      </c>
      <c r="BI22" s="573">
        <v>0</v>
      </c>
      <c r="BJ22" s="573">
        <v>0</v>
      </c>
      <c r="BK22" s="573">
        <v>0</v>
      </c>
      <c r="BL22" s="573">
        <v>0</v>
      </c>
      <c r="BM22" s="573">
        <v>0</v>
      </c>
      <c r="BN22" s="573">
        <v>0</v>
      </c>
      <c r="BO22" s="573">
        <v>0</v>
      </c>
      <c r="BP22" s="575">
        <v>0</v>
      </c>
      <c r="BQ22" s="575">
        <v>45151.486666666664</v>
      </c>
      <c r="BR22" s="575">
        <v>28616.213333333333</v>
      </c>
      <c r="BS22" s="577">
        <v>15131.66</v>
      </c>
    </row>
    <row r="23" spans="1:71" ht="33" customHeight="1">
      <c r="A23" s="515" t="s">
        <v>63</v>
      </c>
      <c r="B23" s="573">
        <v>77.16215355208665</v>
      </c>
      <c r="C23" s="573">
        <v>0</v>
      </c>
      <c r="D23" s="573">
        <v>0</v>
      </c>
      <c r="E23" s="573">
        <v>0</v>
      </c>
      <c r="F23" s="573">
        <v>0</v>
      </c>
      <c r="G23" s="573">
        <v>77.16215355208665</v>
      </c>
      <c r="H23" s="574">
        <v>165.8986301369863</v>
      </c>
      <c r="I23" s="574">
        <v>426.21311475409834</v>
      </c>
      <c r="J23" s="573">
        <v>171.74376166333624</v>
      </c>
      <c r="K23" s="573">
        <v>5.645440984523588</v>
      </c>
      <c r="L23" s="573">
        <v>9.695692709304494</v>
      </c>
      <c r="M23" s="573">
        <v>1.1177089486119314</v>
      </c>
      <c r="N23" s="573">
        <v>1.9195953927938572</v>
      </c>
      <c r="O23" s="575">
        <v>34567.91571020427</v>
      </c>
      <c r="P23" s="575">
        <v>1098.9050914075274</v>
      </c>
      <c r="Q23" s="575">
        <v>3848.017439268079</v>
      </c>
      <c r="R23" s="575">
        <v>7430.64753191419</v>
      </c>
      <c r="S23" s="575">
        <v>1603.1245355308572</v>
      </c>
      <c r="T23" s="575">
        <v>796.0794675738609</v>
      </c>
      <c r="U23" s="575">
        <v>16809.57178009347</v>
      </c>
      <c r="V23" s="575">
        <v>1628.7714894390037</v>
      </c>
      <c r="W23" s="575">
        <v>1352.7983749772927</v>
      </c>
      <c r="X23" s="575">
        <v>11161.746605638678</v>
      </c>
      <c r="Y23" s="575">
        <v>3333.6474479787685</v>
      </c>
      <c r="Z23" s="575">
        <v>775.6548328781876</v>
      </c>
      <c r="AA23" s="575">
        <v>1944.844032462787</v>
      </c>
      <c r="AB23" s="575">
        <v>1861.9177660679256</v>
      </c>
      <c r="AC23" s="575">
        <v>1059.0984268625716</v>
      </c>
      <c r="AD23" s="575">
        <v>226.8164160160006</v>
      </c>
      <c r="AE23" s="575">
        <v>533.0205007884919</v>
      </c>
      <c r="AF23" s="575">
        <v>1426.7471825839455</v>
      </c>
      <c r="AG23" s="575">
        <v>303371.99328733917</v>
      </c>
      <c r="AH23" s="575">
        <v>60062.906083874776</v>
      </c>
      <c r="AI23" s="575">
        <v>2168.0836711253182</v>
      </c>
      <c r="AJ23" s="575">
        <v>1974.5364602641157</v>
      </c>
      <c r="AK23" s="575">
        <v>28.173666044622067</v>
      </c>
      <c r="AL23" s="573">
        <v>115.82930630458914</v>
      </c>
      <c r="AM23" s="573">
        <v>96.54240585027146</v>
      </c>
      <c r="AN23" s="573">
        <v>106.63640737958877</v>
      </c>
      <c r="AO23" s="573">
        <v>12.699202942376814</v>
      </c>
      <c r="AP23" s="573">
        <v>9.639738313345429</v>
      </c>
      <c r="AQ23" s="573">
        <v>8.933892404596481</v>
      </c>
      <c r="AR23" s="573">
        <v>4.86627403834334</v>
      </c>
      <c r="AS23" s="573">
        <v>56.620737514115824</v>
      </c>
      <c r="AT23" s="573">
        <v>19.268591554670483</v>
      </c>
      <c r="AU23" s="573">
        <v>14.334842319645984</v>
      </c>
      <c r="AV23" s="573">
        <v>317.90773568967296</v>
      </c>
      <c r="AW23" s="573">
        <v>14.596260080583898</v>
      </c>
      <c r="AX23" s="575">
        <v>47555.818181818184</v>
      </c>
      <c r="AY23" s="575">
        <v>26427.81818181818</v>
      </c>
      <c r="AZ23" s="575">
        <v>4003</v>
      </c>
      <c r="BA23" s="575">
        <v>26391.166666666668</v>
      </c>
      <c r="BB23" s="575">
        <v>7350</v>
      </c>
      <c r="BC23" s="575">
        <v>1050</v>
      </c>
      <c r="BD23" s="575">
        <v>525</v>
      </c>
      <c r="BE23" s="575">
        <v>0</v>
      </c>
      <c r="BF23" s="573">
        <v>22.325581395348838</v>
      </c>
      <c r="BG23" s="573">
        <v>12.27906976744186</v>
      </c>
      <c r="BH23" s="573">
        <v>77.06976744186046</v>
      </c>
      <c r="BI23" s="573">
        <v>3.7209302325581395</v>
      </c>
      <c r="BJ23" s="573">
        <v>8.604651162790699</v>
      </c>
      <c r="BK23" s="573">
        <v>0.9302325581395349</v>
      </c>
      <c r="BL23" s="573">
        <v>2.7906976744186047</v>
      </c>
      <c r="BM23" s="573">
        <v>5.116279069767442</v>
      </c>
      <c r="BN23" s="573">
        <v>8.279069767441861</v>
      </c>
      <c r="BO23" s="573">
        <v>118.79069767441861</v>
      </c>
      <c r="BP23" s="575">
        <v>255.4</v>
      </c>
      <c r="BQ23" s="575">
        <v>22392.962790697675</v>
      </c>
      <c r="BR23" s="575">
        <v>13760.80930232558</v>
      </c>
      <c r="BS23" s="577">
        <v>8382.083720930232</v>
      </c>
    </row>
    <row r="24" spans="1:71" ht="33" customHeight="1">
      <c r="A24" s="515" t="s">
        <v>65</v>
      </c>
      <c r="B24" s="573">
        <v>77.64383561643837</v>
      </c>
      <c r="C24" s="573">
        <v>0</v>
      </c>
      <c r="D24" s="573">
        <v>0</v>
      </c>
      <c r="E24" s="573">
        <v>0</v>
      </c>
      <c r="F24" s="573">
        <v>0</v>
      </c>
      <c r="G24" s="573">
        <v>76.06849315068493</v>
      </c>
      <c r="H24" s="574">
        <v>197.7780821917808</v>
      </c>
      <c r="I24" s="574">
        <v>158.20491803278688</v>
      </c>
      <c r="J24" s="573">
        <v>160.42056268960644</v>
      </c>
      <c r="K24" s="573">
        <v>8.000554139421478</v>
      </c>
      <c r="L24" s="573">
        <v>12.834533968746536</v>
      </c>
      <c r="M24" s="573">
        <v>1.150055759120599</v>
      </c>
      <c r="N24" s="573">
        <v>1.84492592002549</v>
      </c>
      <c r="O24" s="575">
        <v>19389.242128302096</v>
      </c>
      <c r="P24" s="575">
        <v>421.8232694731884</v>
      </c>
      <c r="Q24" s="575">
        <v>847.4975411766336</v>
      </c>
      <c r="R24" s="575">
        <v>1133.011954729945</v>
      </c>
      <c r="S24" s="575">
        <v>508.15221155577717</v>
      </c>
      <c r="T24" s="575">
        <v>311.9588857028079</v>
      </c>
      <c r="U24" s="575">
        <v>13857.74841042264</v>
      </c>
      <c r="V24" s="575">
        <v>1624.8320381221515</v>
      </c>
      <c r="W24" s="575">
        <v>684.2178171189516</v>
      </c>
      <c r="X24" s="575">
        <v>9498.255703504137</v>
      </c>
      <c r="Y24" s="575">
        <v>4467.69597430185</v>
      </c>
      <c r="Z24" s="575">
        <v>395.67898036371173</v>
      </c>
      <c r="AA24" s="575">
        <v>1192.9606410721378</v>
      </c>
      <c r="AB24" s="575">
        <v>1031.5959449424038</v>
      </c>
      <c r="AC24" s="575">
        <v>369.0309655803672</v>
      </c>
      <c r="AD24" s="575">
        <v>124.68265892958914</v>
      </c>
      <c r="AE24" s="575">
        <v>650.0008635131168</v>
      </c>
      <c r="AF24" s="575">
        <v>1266.6096748009604</v>
      </c>
      <c r="AG24" s="575">
        <v>277030.366840297</v>
      </c>
      <c r="AH24" s="575">
        <v>39822.28771706229</v>
      </c>
      <c r="AI24" s="575">
        <v>2373.408867257108</v>
      </c>
      <c r="AJ24" s="575">
        <v>608.5906540067555</v>
      </c>
      <c r="AK24" s="575">
        <v>591.2396625524664</v>
      </c>
      <c r="AL24" s="573">
        <v>122.78137739836706</v>
      </c>
      <c r="AM24" s="573">
        <v>93.52340663566758</v>
      </c>
      <c r="AN24" s="573">
        <v>116.81017336751094</v>
      </c>
      <c r="AO24" s="573">
        <v>21.916592156086164</v>
      </c>
      <c r="AP24" s="573">
        <v>4.280687857675789</v>
      </c>
      <c r="AQ24" s="573">
        <v>6.246807046600617</v>
      </c>
      <c r="AR24" s="573">
        <v>2.610610706720354</v>
      </c>
      <c r="AS24" s="573">
        <v>65.64794045404433</v>
      </c>
      <c r="AT24" s="573">
        <v>19.982234876743764</v>
      </c>
      <c r="AU24" s="573">
        <v>39.98336123688601</v>
      </c>
      <c r="AV24" s="573">
        <v>202.0995239235086</v>
      </c>
      <c r="AW24" s="573">
        <v>10.992845554403043</v>
      </c>
      <c r="AX24" s="575">
        <v>47492.125</v>
      </c>
      <c r="AY24" s="575">
        <v>19518.5</v>
      </c>
      <c r="AZ24" s="575">
        <v>2198.5106382978724</v>
      </c>
      <c r="BA24" s="575">
        <v>6942.1276595744675</v>
      </c>
      <c r="BB24" s="575"/>
      <c r="BC24" s="575"/>
      <c r="BD24" s="575"/>
      <c r="BE24" s="575"/>
      <c r="BF24" s="573">
        <v>21.153846153846153</v>
      </c>
      <c r="BG24" s="573">
        <v>9.423076923076923</v>
      </c>
      <c r="BH24" s="573">
        <v>67.42307692307692</v>
      </c>
      <c r="BI24" s="573">
        <v>5.4230769230769225</v>
      </c>
      <c r="BJ24" s="573">
        <v>13.769230769230766</v>
      </c>
      <c r="BK24" s="573">
        <v>10.807692307692308</v>
      </c>
      <c r="BL24" s="573">
        <v>3.6153846153846154</v>
      </c>
      <c r="BM24" s="573">
        <v>3.076923076923077</v>
      </c>
      <c r="BN24" s="573">
        <v>40.07692307692308</v>
      </c>
      <c r="BO24" s="573">
        <v>153.61538461538458</v>
      </c>
      <c r="BP24" s="575">
        <v>399.4</v>
      </c>
      <c r="BQ24" s="575">
        <v>60099.53846153846</v>
      </c>
      <c r="BR24" s="575">
        <v>46897.82307692308</v>
      </c>
      <c r="BS24" s="577">
        <v>10985.223076923077</v>
      </c>
    </row>
    <row r="25" spans="1:71" ht="33" customHeight="1">
      <c r="A25" s="515" t="s">
        <v>359</v>
      </c>
      <c r="B25" s="573">
        <v>71.06630136986301</v>
      </c>
      <c r="C25" s="573">
        <v>0</v>
      </c>
      <c r="D25" s="573">
        <v>0</v>
      </c>
      <c r="E25" s="573">
        <v>0</v>
      </c>
      <c r="F25" s="573">
        <v>0</v>
      </c>
      <c r="G25" s="573">
        <v>71.06630136986301</v>
      </c>
      <c r="H25" s="574">
        <v>88.83287671232877</v>
      </c>
      <c r="I25" s="574">
        <v>187.78688524590163</v>
      </c>
      <c r="J25" s="573">
        <v>141.31507525289908</v>
      </c>
      <c r="K25" s="573">
        <v>8.315978456014363</v>
      </c>
      <c r="L25" s="573">
        <v>11.751731213131572</v>
      </c>
      <c r="M25" s="573">
        <v>1.0971103742302226</v>
      </c>
      <c r="N25" s="573">
        <v>1.550382350950802</v>
      </c>
      <c r="O25" s="575">
        <v>20072.137922526526</v>
      </c>
      <c r="P25" s="575">
        <v>573.5566247224278</v>
      </c>
      <c r="Q25" s="575">
        <v>998.1803602269923</v>
      </c>
      <c r="R25" s="575">
        <v>1337.2193436960276</v>
      </c>
      <c r="S25" s="575">
        <v>582.5314581791265</v>
      </c>
      <c r="T25" s="575">
        <v>337.1885023439428</v>
      </c>
      <c r="U25" s="575">
        <v>13927.89291882556</v>
      </c>
      <c r="V25" s="575">
        <v>1621.083148285221</v>
      </c>
      <c r="W25" s="575">
        <v>694.4855662472243</v>
      </c>
      <c r="X25" s="575">
        <v>9551.265822784808</v>
      </c>
      <c r="Y25" s="575">
        <v>4573.788738542121</v>
      </c>
      <c r="Z25" s="575">
        <v>388.5202968136185</v>
      </c>
      <c r="AA25" s="575">
        <v>1408.5115670013095</v>
      </c>
      <c r="AB25" s="575">
        <v>962.5491051942383</v>
      </c>
      <c r="AC25" s="575">
        <v>418.39807944129205</v>
      </c>
      <c r="AD25" s="575">
        <v>100.85115670013096</v>
      </c>
      <c r="AE25" s="575">
        <v>655.9580969009166</v>
      </c>
      <c r="AF25" s="575">
        <v>1042.688782191183</v>
      </c>
      <c r="AG25" s="575">
        <v>279163.37522441655</v>
      </c>
      <c r="AH25" s="575">
        <v>36829.46470866888</v>
      </c>
      <c r="AI25" s="575">
        <v>2230.8803230918666</v>
      </c>
      <c r="AJ25" s="575">
        <v>620.5076427585502</v>
      </c>
      <c r="AK25" s="575">
        <v>748.9205526770294</v>
      </c>
      <c r="AL25" s="573">
        <v>130.71559927357308</v>
      </c>
      <c r="AM25" s="573">
        <v>103.32845873411465</v>
      </c>
      <c r="AN25" s="573">
        <v>124.75571930579461</v>
      </c>
      <c r="AO25" s="573">
        <v>20.962499242047006</v>
      </c>
      <c r="AP25" s="573">
        <v>4.608997315468305</v>
      </c>
      <c r="AQ25" s="573">
        <v>5.787269697131171</v>
      </c>
      <c r="AR25" s="573">
        <v>2.765747507023698</v>
      </c>
      <c r="AS25" s="573">
        <v>68.83154251377199</v>
      </c>
      <c r="AT25" s="573">
        <v>18.66132682917037</v>
      </c>
      <c r="AU25" s="573">
        <v>64.88571710571439</v>
      </c>
      <c r="AV25" s="573">
        <v>164.46884106129545</v>
      </c>
      <c r="AW25" s="573">
        <v>8.277951024998723</v>
      </c>
      <c r="AX25" s="575">
        <v>32171.75</v>
      </c>
      <c r="AY25" s="575">
        <v>15748</v>
      </c>
      <c r="AZ25" s="575">
        <v>1222.0754716981132</v>
      </c>
      <c r="BA25" s="575">
        <v>5680</v>
      </c>
      <c r="BB25" s="298">
        <v>5400</v>
      </c>
      <c r="BC25" s="298">
        <v>1620</v>
      </c>
      <c r="BD25" s="298">
        <v>2160</v>
      </c>
      <c r="BE25" s="298">
        <v>486</v>
      </c>
      <c r="BF25" s="573">
        <v>26.400000000000002</v>
      </c>
      <c r="BG25" s="573">
        <v>9.120000000000001</v>
      </c>
      <c r="BH25" s="573">
        <v>65.67999999999999</v>
      </c>
      <c r="BI25" s="573">
        <v>5.4399999999999995</v>
      </c>
      <c r="BJ25" s="573">
        <v>13.919999999999998</v>
      </c>
      <c r="BK25" s="573">
        <v>11.120000000000001</v>
      </c>
      <c r="BL25" s="573">
        <v>4.24</v>
      </c>
      <c r="BM25" s="573">
        <v>3.2</v>
      </c>
      <c r="BN25" s="573">
        <v>52.160000000000004</v>
      </c>
      <c r="BO25" s="573">
        <v>164.88</v>
      </c>
      <c r="BP25" s="575">
        <v>206.1</v>
      </c>
      <c r="BQ25" s="575">
        <v>58145.552</v>
      </c>
      <c r="BR25" s="575">
        <v>45460.424</v>
      </c>
      <c r="BS25" s="577">
        <v>10676.064</v>
      </c>
    </row>
    <row r="26" spans="1:71" ht="33" customHeight="1">
      <c r="A26" s="515" t="s">
        <v>360</v>
      </c>
      <c r="B26" s="573">
        <v>95.74581430745815</v>
      </c>
      <c r="C26" s="573">
        <v>0</v>
      </c>
      <c r="D26" s="573">
        <v>0</v>
      </c>
      <c r="E26" s="573">
        <v>0</v>
      </c>
      <c r="F26" s="573">
        <v>0</v>
      </c>
      <c r="G26" s="573">
        <v>95.74581430745815</v>
      </c>
      <c r="H26" s="574">
        <v>34.46849315068493</v>
      </c>
      <c r="I26" s="574">
        <v>119.29508196721312</v>
      </c>
      <c r="J26" s="573">
        <v>231.36475637866621</v>
      </c>
      <c r="K26" s="573">
        <v>6.240575396825397</v>
      </c>
      <c r="L26" s="573">
        <v>14.438492063492063</v>
      </c>
      <c r="M26" s="573">
        <v>1.3357044272215735</v>
      </c>
      <c r="N26" s="573">
        <v>3.090349293980253</v>
      </c>
      <c r="O26" s="575">
        <v>17074.39790159765</v>
      </c>
      <c r="P26" s="575">
        <v>357.6027342818536</v>
      </c>
      <c r="Q26" s="575">
        <v>502.8217152849534</v>
      </c>
      <c r="R26" s="575">
        <v>769.8116206978777</v>
      </c>
      <c r="S26" s="575">
        <v>282.3304983705588</v>
      </c>
      <c r="T26" s="575">
        <v>152.4521103250934</v>
      </c>
      <c r="U26" s="575">
        <v>12651.379063667435</v>
      </c>
      <c r="V26" s="575">
        <v>1709.6415229314046</v>
      </c>
      <c r="W26" s="575">
        <v>648.3586360384706</v>
      </c>
      <c r="X26" s="575">
        <v>7317.266730795657</v>
      </c>
      <c r="Y26" s="575">
        <v>3586.9520406761026</v>
      </c>
      <c r="Z26" s="575">
        <v>184.4853648481517</v>
      </c>
      <c r="AA26" s="575">
        <v>279.235948880033</v>
      </c>
      <c r="AB26" s="575">
        <v>820.4960835509139</v>
      </c>
      <c r="AC26" s="575">
        <v>207.94970454857773</v>
      </c>
      <c r="AD26" s="575">
        <v>95.50638999587741</v>
      </c>
      <c r="AE26" s="575">
        <v>553.9714167926343</v>
      </c>
      <c r="AF26" s="575">
        <v>1588.6697815033667</v>
      </c>
      <c r="AG26" s="575">
        <v>212204.3650793651</v>
      </c>
      <c r="AH26" s="575">
        <v>45419.25894468627</v>
      </c>
      <c r="AI26" s="575">
        <v>2040.0825157715462</v>
      </c>
      <c r="AJ26" s="575">
        <v>376.8859891098371</v>
      </c>
      <c r="AK26" s="575">
        <v>0</v>
      </c>
      <c r="AL26" s="573">
        <v>128.05323989700054</v>
      </c>
      <c r="AM26" s="573">
        <v>74.43991853360488</v>
      </c>
      <c r="AN26" s="573">
        <v>119.69313524081737</v>
      </c>
      <c r="AO26" s="573">
        <v>25.4574524782377</v>
      </c>
      <c r="AP26" s="573">
        <v>2.733962281792597</v>
      </c>
      <c r="AQ26" s="573">
        <v>6.412983515815654</v>
      </c>
      <c r="AR26" s="573">
        <v>1.8632364353769484</v>
      </c>
      <c r="AS26" s="573">
        <v>67.97874482194824</v>
      </c>
      <c r="AT26" s="573">
        <v>20.490748140782</v>
      </c>
      <c r="AU26" s="573">
        <v>23.403675527058056</v>
      </c>
      <c r="AV26" s="573">
        <v>138.98150591283073</v>
      </c>
      <c r="AW26" s="573">
        <v>3.8619300055170425</v>
      </c>
      <c r="AX26" s="575">
        <v>57940</v>
      </c>
      <c r="AY26" s="575">
        <v>27435</v>
      </c>
      <c r="AZ26" s="575">
        <v>1610</v>
      </c>
      <c r="BA26" s="575">
        <v>7971</v>
      </c>
      <c r="BB26" s="298">
        <v>3240</v>
      </c>
      <c r="BC26" s="298">
        <v>1620</v>
      </c>
      <c r="BD26" s="298">
        <v>1620</v>
      </c>
      <c r="BE26" s="298">
        <v>486</v>
      </c>
      <c r="BF26" s="573">
        <v>27.77777777777778</v>
      </c>
      <c r="BG26" s="573">
        <v>14.166666666666666</v>
      </c>
      <c r="BH26" s="573">
        <v>71.94444444444444</v>
      </c>
      <c r="BI26" s="573">
        <v>7.500000000000001</v>
      </c>
      <c r="BJ26" s="573">
        <v>15.277777777777779</v>
      </c>
      <c r="BK26" s="573">
        <v>2.7777777777777777</v>
      </c>
      <c r="BL26" s="573">
        <v>2.7777777777777777</v>
      </c>
      <c r="BM26" s="573">
        <v>2.7777777777777777</v>
      </c>
      <c r="BN26" s="573">
        <v>30.833333333333336</v>
      </c>
      <c r="BO26" s="573">
        <v>148.05555555555554</v>
      </c>
      <c r="BP26" s="575">
        <v>53.3</v>
      </c>
      <c r="BQ26" s="575">
        <v>69395.91666666667</v>
      </c>
      <c r="BR26" s="575">
        <v>50771</v>
      </c>
      <c r="BS26" s="577">
        <v>13343.944444444445</v>
      </c>
    </row>
    <row r="27" spans="1:71" ht="33" customHeight="1">
      <c r="A27" s="534" t="s">
        <v>361</v>
      </c>
      <c r="B27" s="579">
        <v>82.0161573586231</v>
      </c>
      <c r="C27" s="579">
        <v>0</v>
      </c>
      <c r="D27" s="579">
        <v>0</v>
      </c>
      <c r="E27" s="579">
        <v>0</v>
      </c>
      <c r="F27" s="579">
        <v>0</v>
      </c>
      <c r="G27" s="579">
        <v>75.22900235229002</v>
      </c>
      <c r="H27" s="580">
        <v>74.47671232876712</v>
      </c>
      <c r="I27" s="580">
        <v>167.5327868852459</v>
      </c>
      <c r="J27" s="579">
        <v>150.37522071806947</v>
      </c>
      <c r="K27" s="579">
        <v>8.746460746460746</v>
      </c>
      <c r="L27" s="579">
        <v>13.152509652509652</v>
      </c>
      <c r="M27" s="579">
        <v>1.142328864982981</v>
      </c>
      <c r="N27" s="579">
        <v>1.7177795520443753</v>
      </c>
      <c r="O27" s="581">
        <v>19646.041789287814</v>
      </c>
      <c r="P27" s="581">
        <v>270.56356680400233</v>
      </c>
      <c r="Q27" s="581">
        <v>827.2881106533255</v>
      </c>
      <c r="R27" s="581">
        <v>1057.5338434373161</v>
      </c>
      <c r="S27" s="581">
        <v>523.9479105356091</v>
      </c>
      <c r="T27" s="581">
        <v>355.6871689228958</v>
      </c>
      <c r="U27" s="581">
        <v>14332.401412595644</v>
      </c>
      <c r="V27" s="581">
        <v>1590.0529723366685</v>
      </c>
      <c r="W27" s="581">
        <v>688.5668040023544</v>
      </c>
      <c r="X27" s="581">
        <v>10991.85380889476</v>
      </c>
      <c r="Y27" s="581">
        <v>4975.928372229561</v>
      </c>
      <c r="Z27" s="581">
        <v>554.0877733744313</v>
      </c>
      <c r="AA27" s="581">
        <v>1601.9863985517882</v>
      </c>
      <c r="AB27" s="581">
        <v>1259.3081853319634</v>
      </c>
      <c r="AC27" s="581">
        <v>428.3966925974852</v>
      </c>
      <c r="AD27" s="581">
        <v>172.17084984588288</v>
      </c>
      <c r="AE27" s="581">
        <v>711.7031165908313</v>
      </c>
      <c r="AF27" s="581">
        <v>1288.2724203728167</v>
      </c>
      <c r="AG27" s="581">
        <v>316403.7966537966</v>
      </c>
      <c r="AH27" s="581">
        <v>41323.82233054587</v>
      </c>
      <c r="AI27" s="581">
        <v>2741.4269342658163</v>
      </c>
      <c r="AJ27" s="581">
        <v>736.8134935793835</v>
      </c>
      <c r="AK27" s="581">
        <v>676.795173631548</v>
      </c>
      <c r="AL27" s="579">
        <v>112.95588653014413</v>
      </c>
      <c r="AM27" s="579">
        <v>90.00977088276935</v>
      </c>
      <c r="AN27" s="579">
        <v>108.09509326845092</v>
      </c>
      <c r="AO27" s="579">
        <v>21.432239524173184</v>
      </c>
      <c r="AP27" s="579">
        <v>4.590174936926915</v>
      </c>
      <c r="AQ27" s="579">
        <v>6.68315396951137</v>
      </c>
      <c r="AR27" s="579">
        <v>2.7640298845922695</v>
      </c>
      <c r="AS27" s="579">
        <v>61.21920988431573</v>
      </c>
      <c r="AT27" s="579">
        <v>21.170865020711563</v>
      </c>
      <c r="AU27" s="579">
        <v>20.649945985391017</v>
      </c>
      <c r="AV27" s="579">
        <v>284.0204519408774</v>
      </c>
      <c r="AW27" s="579">
        <v>18.48167846963063</v>
      </c>
      <c r="AX27" s="581">
        <v>64436.666666666664</v>
      </c>
      <c r="AY27" s="581">
        <v>21907</v>
      </c>
      <c r="AZ27" s="581">
        <v>4057.7419354838707</v>
      </c>
      <c r="BA27" s="581">
        <v>8768.064516129032</v>
      </c>
      <c r="BB27" s="304">
        <v>5400</v>
      </c>
      <c r="BC27" s="304">
        <v>1620</v>
      </c>
      <c r="BD27" s="304">
        <v>0</v>
      </c>
      <c r="BE27" s="304">
        <v>0</v>
      </c>
      <c r="BF27" s="579">
        <v>12.121212121212121</v>
      </c>
      <c r="BG27" s="579">
        <v>8.080808080808081</v>
      </c>
      <c r="BH27" s="579">
        <v>67.97979797979798</v>
      </c>
      <c r="BI27" s="579">
        <v>4.646464646464646</v>
      </c>
      <c r="BJ27" s="579">
        <v>13.030303030303031</v>
      </c>
      <c r="BK27" s="579">
        <v>13.333333333333334</v>
      </c>
      <c r="BL27" s="579">
        <v>3.1313131313131315</v>
      </c>
      <c r="BM27" s="579">
        <v>3.0303030303030303</v>
      </c>
      <c r="BN27" s="579">
        <v>28.18181818181818</v>
      </c>
      <c r="BO27" s="579">
        <v>141.41414141414143</v>
      </c>
      <c r="BP27" s="581">
        <v>140</v>
      </c>
      <c r="BQ27" s="581">
        <v>59186.19191919192</v>
      </c>
      <c r="BR27" s="581">
        <v>47304.292929292926</v>
      </c>
      <c r="BS27" s="582">
        <v>10517.858585858587</v>
      </c>
    </row>
    <row r="28" spans="1:71" ht="33" customHeight="1" thickBot="1">
      <c r="A28" s="583" t="s">
        <v>12</v>
      </c>
      <c r="B28" s="584">
        <v>78.27445935472703</v>
      </c>
      <c r="C28" s="584">
        <v>91.720982289815</v>
      </c>
      <c r="D28" s="584">
        <v>0</v>
      </c>
      <c r="E28" s="584">
        <v>0</v>
      </c>
      <c r="F28" s="584">
        <v>0</v>
      </c>
      <c r="G28" s="584">
        <v>82.04731726085474</v>
      </c>
      <c r="H28" s="585">
        <v>110.5880626223092</v>
      </c>
      <c r="I28" s="585">
        <v>219.30573434757167</v>
      </c>
      <c r="J28" s="584">
        <v>132.64561453181267</v>
      </c>
      <c r="K28" s="584">
        <v>11.068119944375894</v>
      </c>
      <c r="L28" s="584">
        <v>14.681375717335527</v>
      </c>
      <c r="M28" s="584">
        <v>1.4564486780995973</v>
      </c>
      <c r="N28" s="584">
        <v>1.9319152994056732</v>
      </c>
      <c r="O28" s="586">
        <v>23641.133948558236</v>
      </c>
      <c r="P28" s="586">
        <v>479.4365648861716</v>
      </c>
      <c r="Q28" s="586">
        <v>1263.9951867352086</v>
      </c>
      <c r="R28" s="586">
        <v>3560.4038187593455</v>
      </c>
      <c r="S28" s="586">
        <v>673.2270993886093</v>
      </c>
      <c r="T28" s="586">
        <v>389.27455959511946</v>
      </c>
      <c r="U28" s="586">
        <v>14824.078711036002</v>
      </c>
      <c r="V28" s="586">
        <v>1296.0564850779942</v>
      </c>
      <c r="W28" s="586">
        <v>1154.6615230797815</v>
      </c>
      <c r="X28" s="586">
        <v>8894.469888085037</v>
      </c>
      <c r="Y28" s="586">
        <v>1863.1793240811273</v>
      </c>
      <c r="Z28" s="586">
        <v>729.520389227668</v>
      </c>
      <c r="AA28" s="586">
        <v>1298.623108458391</v>
      </c>
      <c r="AB28" s="586">
        <v>1749.8489168035198</v>
      </c>
      <c r="AC28" s="586">
        <v>844.619770620355</v>
      </c>
      <c r="AD28" s="586">
        <v>281.1321434336508</v>
      </c>
      <c r="AE28" s="586">
        <v>1054.3139088591452</v>
      </c>
      <c r="AF28" s="586">
        <v>1073.2323266011815</v>
      </c>
      <c r="AG28" s="586">
        <v>390067.49319388135</v>
      </c>
      <c r="AH28" s="586">
        <v>51328.79727424085</v>
      </c>
      <c r="AI28" s="586">
        <v>1099.5792170333432</v>
      </c>
      <c r="AJ28" s="586">
        <v>923.5067985505351</v>
      </c>
      <c r="AK28" s="586">
        <v>111.67305191070686</v>
      </c>
      <c r="AL28" s="584">
        <v>115.3526405498586</v>
      </c>
      <c r="AM28" s="584">
        <v>103.87125893749172</v>
      </c>
      <c r="AN28" s="584">
        <v>110.11157126555841</v>
      </c>
      <c r="AO28" s="584">
        <v>8.37303740028709</v>
      </c>
      <c r="AP28" s="584">
        <v>6.332343426354195</v>
      </c>
      <c r="AQ28" s="584">
        <v>8.49636236299486</v>
      </c>
      <c r="AR28" s="584">
        <v>4.283545283624819</v>
      </c>
      <c r="AS28" s="584">
        <v>52.828810705898555</v>
      </c>
      <c r="AT28" s="584">
        <v>12.214508506943975</v>
      </c>
      <c r="AU28" s="584">
        <v>31.78809610616402</v>
      </c>
      <c r="AV28" s="584">
        <v>273.18748421683557</v>
      </c>
      <c r="AW28" s="584">
        <v>14.305251724358254</v>
      </c>
      <c r="AX28" s="586">
        <v>64135.25</v>
      </c>
      <c r="AY28" s="586">
        <v>30216.214285714286</v>
      </c>
      <c r="AZ28" s="586">
        <v>4333.410138248848</v>
      </c>
      <c r="BA28" s="586">
        <v>19656.612903225807</v>
      </c>
      <c r="BB28" s="586"/>
      <c r="BC28" s="586"/>
      <c r="BD28" s="586"/>
      <c r="BE28" s="586"/>
      <c r="BF28" s="584">
        <v>8.91234242157725</v>
      </c>
      <c r="BG28" s="584">
        <v>4.025212547639988</v>
      </c>
      <c r="BH28" s="584">
        <v>32.072705951333916</v>
      </c>
      <c r="BI28" s="584">
        <v>1.4599824098504839</v>
      </c>
      <c r="BJ28" s="584">
        <v>4.913515098211669</v>
      </c>
      <c r="BK28" s="584">
        <v>1.2166520082087364</v>
      </c>
      <c r="BL28" s="584">
        <v>1.2870126062738199</v>
      </c>
      <c r="BM28" s="584">
        <v>1.6417472881852828</v>
      </c>
      <c r="BN28" s="584">
        <v>6.915860451480506</v>
      </c>
      <c r="BO28" s="584">
        <v>53.5326883611844</v>
      </c>
      <c r="BP28" s="586">
        <v>1826</v>
      </c>
      <c r="BQ28" s="586">
        <v>18439.3321606567</v>
      </c>
      <c r="BR28" s="586">
        <v>12695.590735854588</v>
      </c>
      <c r="BS28" s="587">
        <v>5283.414834359425</v>
      </c>
    </row>
  </sheetData>
  <sheetProtection/>
  <mergeCells count="13">
    <mergeCell ref="AS3:AU3"/>
    <mergeCell ref="BF5:BF6"/>
    <mergeCell ref="AV3:BA3"/>
    <mergeCell ref="AG4:AH4"/>
    <mergeCell ref="AL4:AN5"/>
    <mergeCell ref="K5:L5"/>
    <mergeCell ref="B3:G3"/>
    <mergeCell ref="H3:N3"/>
    <mergeCell ref="O3:AH3"/>
    <mergeCell ref="AO3:AR3"/>
    <mergeCell ref="AI3:AN3"/>
    <mergeCell ref="M5:N5"/>
    <mergeCell ref="K4:N4"/>
  </mergeCells>
  <printOptions/>
  <pageMargins left="0.7874015748031497" right="0.3937007874015748" top="0.7874015748031497" bottom="0.7874015748031497" header="0.5118110236220472" footer="0.1968503937007874"/>
  <pageSetup fitToWidth="4" horizontalDpi="300" verticalDpi="300" orientation="landscape" pageOrder="overThenDown" paperSize="9" scale="58" r:id="rId1"/>
  <colBreaks count="3" manualBreakCount="3">
    <brk id="14" max="27" man="1"/>
    <brk id="34" max="27" man="1"/>
    <brk id="5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7"/>
  <sheetViews>
    <sheetView showGridLines="0" view="pageBreakPreview" zoomScale="85" zoomScaleSheetLayoutView="85" zoomScalePageLayoutView="0" workbookViewId="0" topLeftCell="A1">
      <pane xSplit="1" ySplit="6" topLeftCell="N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:X16384"/>
    </sheetView>
  </sheetViews>
  <sheetFormatPr defaultColWidth="9.00390625" defaultRowHeight="12.75"/>
  <cols>
    <col min="1" max="1" width="21.375" style="206" customWidth="1"/>
    <col min="2" max="2" width="18.625" style="206" customWidth="1"/>
    <col min="3" max="5" width="16.625" style="206" customWidth="1"/>
    <col min="6" max="8" width="15.625" style="206" customWidth="1"/>
    <col min="9" max="13" width="14.25390625" style="206" customWidth="1"/>
    <col min="14" max="24" width="15.75390625" style="206" customWidth="1"/>
    <col min="25" max="25" width="9.125" style="206" customWidth="1"/>
    <col min="26" max="26" width="13.00390625" style="206" bestFit="1" customWidth="1"/>
    <col min="27" max="27" width="9.125" style="232" customWidth="1"/>
    <col min="28" max="16384" width="9.125" style="206" customWidth="1"/>
  </cols>
  <sheetData>
    <row r="1" ht="18.75">
      <c r="B1" s="207" t="s">
        <v>31</v>
      </c>
    </row>
    <row r="2" spans="1:24" ht="21" customHeight="1" thickBot="1">
      <c r="A2" s="208"/>
      <c r="B2" s="208" t="s">
        <v>696</v>
      </c>
      <c r="X2" s="209" t="s">
        <v>736</v>
      </c>
    </row>
    <row r="3" spans="1:27" s="210" customFormat="1" ht="18.75" customHeight="1">
      <c r="A3" s="111"/>
      <c r="B3" s="139"/>
      <c r="C3" s="648" t="s">
        <v>664</v>
      </c>
      <c r="D3" s="649"/>
      <c r="E3" s="649"/>
      <c r="F3" s="649"/>
      <c r="G3" s="649"/>
      <c r="H3" s="649"/>
      <c r="I3" s="649"/>
      <c r="J3" s="649"/>
      <c r="K3" s="649"/>
      <c r="L3" s="649"/>
      <c r="M3" s="650"/>
      <c r="N3" s="651" t="s">
        <v>665</v>
      </c>
      <c r="O3" s="652"/>
      <c r="P3" s="652"/>
      <c r="Q3" s="652"/>
      <c r="R3" s="652"/>
      <c r="S3" s="652"/>
      <c r="T3" s="652"/>
      <c r="U3" s="652"/>
      <c r="V3" s="652"/>
      <c r="W3" s="652"/>
      <c r="X3" s="653"/>
      <c r="AA3" s="232"/>
    </row>
    <row r="4" spans="1:27" s="210" customFormat="1" ht="30" customHeight="1">
      <c r="A4" s="17" t="s">
        <v>122</v>
      </c>
      <c r="B4" s="118" t="s">
        <v>666</v>
      </c>
      <c r="C4" s="654" t="s">
        <v>667</v>
      </c>
      <c r="D4" s="655"/>
      <c r="E4" s="655"/>
      <c r="F4" s="211" t="s">
        <v>697</v>
      </c>
      <c r="G4" s="162" t="s">
        <v>668</v>
      </c>
      <c r="H4" s="165" t="s">
        <v>698</v>
      </c>
      <c r="I4" s="162" t="s">
        <v>669</v>
      </c>
      <c r="J4" s="162" t="s">
        <v>670</v>
      </c>
      <c r="K4" s="165" t="s">
        <v>671</v>
      </c>
      <c r="L4" s="212" t="s">
        <v>672</v>
      </c>
      <c r="M4" s="162" t="s">
        <v>673</v>
      </c>
      <c r="N4" s="213" t="s">
        <v>674</v>
      </c>
      <c r="O4" s="213" t="s">
        <v>675</v>
      </c>
      <c r="P4" s="213" t="s">
        <v>676</v>
      </c>
      <c r="Q4" s="213" t="s">
        <v>677</v>
      </c>
      <c r="R4" s="213" t="s">
        <v>678</v>
      </c>
      <c r="S4" s="213" t="s">
        <v>679</v>
      </c>
      <c r="T4" s="213" t="s">
        <v>680</v>
      </c>
      <c r="U4" s="213" t="s">
        <v>681</v>
      </c>
      <c r="V4" s="166" t="s">
        <v>682</v>
      </c>
      <c r="W4" s="166" t="s">
        <v>683</v>
      </c>
      <c r="X4" s="214" t="s">
        <v>684</v>
      </c>
      <c r="AA4" s="232"/>
    </row>
    <row r="5" spans="1:27" s="210" customFormat="1" ht="14.25" customHeight="1">
      <c r="A5" s="121"/>
      <c r="B5" s="215"/>
      <c r="C5" s="45" t="s">
        <v>685</v>
      </c>
      <c r="D5" s="45" t="s">
        <v>686</v>
      </c>
      <c r="E5" s="172" t="s">
        <v>687</v>
      </c>
      <c r="F5" s="216" t="s">
        <v>699</v>
      </c>
      <c r="G5" s="170" t="s">
        <v>688</v>
      </c>
      <c r="H5" s="217" t="s">
        <v>689</v>
      </c>
      <c r="I5" s="170" t="s">
        <v>690</v>
      </c>
      <c r="J5" s="170" t="s">
        <v>691</v>
      </c>
      <c r="K5" s="218" t="s">
        <v>692</v>
      </c>
      <c r="L5" s="170" t="s">
        <v>693</v>
      </c>
      <c r="M5" s="45" t="s">
        <v>145</v>
      </c>
      <c r="N5" s="45"/>
      <c r="O5" s="215"/>
      <c r="P5" s="219" t="s">
        <v>700</v>
      </c>
      <c r="Q5" s="219" t="s">
        <v>701</v>
      </c>
      <c r="R5" s="219" t="s">
        <v>702</v>
      </c>
      <c r="S5" s="219" t="s">
        <v>703</v>
      </c>
      <c r="T5" s="219" t="s">
        <v>704</v>
      </c>
      <c r="U5" s="219" t="s">
        <v>705</v>
      </c>
      <c r="V5" s="171" t="s">
        <v>694</v>
      </c>
      <c r="W5" s="171" t="s">
        <v>695</v>
      </c>
      <c r="X5" s="220"/>
      <c r="AA5" s="232"/>
    </row>
    <row r="6" spans="1:27" s="221" customFormat="1" ht="23.25" customHeight="1" hidden="1">
      <c r="A6" s="99"/>
      <c r="B6" s="100" t="s">
        <v>706</v>
      </c>
      <c r="C6" s="100" t="s">
        <v>707</v>
      </c>
      <c r="D6" s="100" t="s">
        <v>708</v>
      </c>
      <c r="E6" s="100" t="s">
        <v>709</v>
      </c>
      <c r="F6" s="100" t="s">
        <v>710</v>
      </c>
      <c r="G6" s="100" t="s">
        <v>711</v>
      </c>
      <c r="H6" s="100" t="s">
        <v>712</v>
      </c>
      <c r="I6" s="100" t="s">
        <v>713</v>
      </c>
      <c r="J6" s="100" t="s">
        <v>714</v>
      </c>
      <c r="K6" s="100" t="s">
        <v>715</v>
      </c>
      <c r="L6" s="100" t="s">
        <v>716</v>
      </c>
      <c r="M6" s="100" t="s">
        <v>717</v>
      </c>
      <c r="N6" s="100" t="s">
        <v>718</v>
      </c>
      <c r="O6" s="100" t="s">
        <v>719</v>
      </c>
      <c r="P6" s="100" t="s">
        <v>720</v>
      </c>
      <c r="Q6" s="100" t="s">
        <v>721</v>
      </c>
      <c r="R6" s="100" t="s">
        <v>722</v>
      </c>
      <c r="S6" s="100" t="s">
        <v>723</v>
      </c>
      <c r="T6" s="100" t="s">
        <v>724</v>
      </c>
      <c r="U6" s="100" t="s">
        <v>725</v>
      </c>
      <c r="V6" s="100" t="s">
        <v>726</v>
      </c>
      <c r="W6" s="100" t="s">
        <v>727</v>
      </c>
      <c r="X6" s="101" t="s">
        <v>728</v>
      </c>
      <c r="AA6" s="232"/>
    </row>
    <row r="7" spans="1:27" s="210" customFormat="1" ht="27.75" customHeight="1">
      <c r="A7" s="17" t="s">
        <v>25</v>
      </c>
      <c r="B7" s="202">
        <v>3599486</v>
      </c>
      <c r="C7" s="202">
        <v>1461829</v>
      </c>
      <c r="D7" s="202">
        <v>0</v>
      </c>
      <c r="E7" s="93">
        <v>0</v>
      </c>
      <c r="F7" s="202">
        <v>551972</v>
      </c>
      <c r="G7" s="202">
        <v>1401000</v>
      </c>
      <c r="H7" s="202">
        <v>184685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202">
        <v>2648754</v>
      </c>
      <c r="P7" s="202">
        <v>304692</v>
      </c>
      <c r="Q7" s="202">
        <v>246421</v>
      </c>
      <c r="R7" s="202">
        <v>399619</v>
      </c>
      <c r="S7" s="202">
        <v>0</v>
      </c>
      <c r="T7" s="202">
        <v>0</v>
      </c>
      <c r="U7" s="202">
        <v>0</v>
      </c>
      <c r="V7" s="202">
        <v>0</v>
      </c>
      <c r="W7" s="93">
        <v>0</v>
      </c>
      <c r="X7" s="222">
        <v>0</v>
      </c>
      <c r="AA7" s="232"/>
    </row>
    <row r="8" spans="1:27" s="210" customFormat="1" ht="27.75" customHeight="1">
      <c r="A8" s="17" t="s">
        <v>58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223"/>
      <c r="AA8" s="232"/>
    </row>
    <row r="9" spans="1:27" s="210" customFormat="1" ht="27.75" customHeight="1">
      <c r="A9" s="17" t="s">
        <v>59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223"/>
      <c r="AA9" s="232"/>
    </row>
    <row r="10" spans="1:27" s="210" customFormat="1" ht="27.75" customHeight="1">
      <c r="A10" s="17" t="s">
        <v>60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223"/>
      <c r="AA10" s="232"/>
    </row>
    <row r="11" spans="1:27" s="210" customFormat="1" ht="27.75" customHeight="1">
      <c r="A11" s="17" t="s">
        <v>27</v>
      </c>
      <c r="B11" s="95">
        <v>3960416</v>
      </c>
      <c r="C11" s="95">
        <v>3392090</v>
      </c>
      <c r="D11" s="94">
        <v>0</v>
      </c>
      <c r="E11" s="94">
        <v>0</v>
      </c>
      <c r="F11" s="95">
        <v>134676</v>
      </c>
      <c r="G11" s="95">
        <v>433650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77400</v>
      </c>
      <c r="O11" s="95">
        <v>710066</v>
      </c>
      <c r="P11" s="95">
        <v>287110</v>
      </c>
      <c r="Q11" s="95">
        <v>2885840</v>
      </c>
      <c r="R11" s="95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223">
        <v>0</v>
      </c>
      <c r="AA11" s="232"/>
    </row>
    <row r="12" spans="1:27" s="210" customFormat="1" ht="27.75" customHeight="1">
      <c r="A12" s="17" t="s">
        <v>68</v>
      </c>
      <c r="B12" s="95">
        <v>114435</v>
      </c>
      <c r="C12" s="95">
        <v>50785</v>
      </c>
      <c r="D12" s="94">
        <v>0</v>
      </c>
      <c r="E12" s="94">
        <v>0</v>
      </c>
      <c r="F12" s="95">
        <v>17800</v>
      </c>
      <c r="G12" s="95">
        <v>45850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5">
        <v>73715</v>
      </c>
      <c r="P12" s="95">
        <v>1424</v>
      </c>
      <c r="Q12" s="95">
        <v>5058</v>
      </c>
      <c r="R12" s="95">
        <v>0</v>
      </c>
      <c r="S12" s="95">
        <v>34238</v>
      </c>
      <c r="T12" s="95">
        <v>0</v>
      </c>
      <c r="U12" s="95">
        <v>0</v>
      </c>
      <c r="V12" s="95">
        <v>0</v>
      </c>
      <c r="W12" s="94">
        <v>0</v>
      </c>
      <c r="X12" s="223">
        <v>0</v>
      </c>
      <c r="AA12" s="232"/>
    </row>
    <row r="13" spans="1:27" s="210" customFormat="1" ht="27.75" customHeight="1">
      <c r="A13" s="17" t="s">
        <v>69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223"/>
      <c r="AA13" s="232"/>
    </row>
    <row r="14" spans="1:27" s="122" customFormat="1" ht="27.75" customHeight="1">
      <c r="A14" s="17" t="s">
        <v>70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223"/>
      <c r="AA14" s="233"/>
    </row>
    <row r="15" spans="1:27" s="210" customFormat="1" ht="27.75" customHeight="1">
      <c r="A15" s="17" t="s">
        <v>28</v>
      </c>
      <c r="B15" s="95">
        <v>3341106</v>
      </c>
      <c r="C15" s="95">
        <v>2905133</v>
      </c>
      <c r="D15" s="95">
        <v>0</v>
      </c>
      <c r="E15" s="94">
        <v>0</v>
      </c>
      <c r="F15" s="95">
        <v>2358</v>
      </c>
      <c r="G15" s="95">
        <v>376000</v>
      </c>
      <c r="H15" s="94">
        <v>57615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>
        <v>877934</v>
      </c>
      <c r="P15" s="95">
        <v>1154250</v>
      </c>
      <c r="Q15" s="95">
        <v>1056749</v>
      </c>
      <c r="R15" s="95">
        <v>149625</v>
      </c>
      <c r="S15" s="95">
        <v>102548</v>
      </c>
      <c r="T15" s="95">
        <v>0</v>
      </c>
      <c r="U15" s="95">
        <v>0</v>
      </c>
      <c r="V15" s="95">
        <v>0</v>
      </c>
      <c r="W15" s="94">
        <v>0</v>
      </c>
      <c r="X15" s="223">
        <v>0</v>
      </c>
      <c r="AA15" s="232"/>
    </row>
    <row r="16" spans="1:27" s="210" customFormat="1" ht="27.75" customHeight="1">
      <c r="A16" s="17" t="s">
        <v>61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223"/>
      <c r="AA16" s="232"/>
    </row>
    <row r="17" spans="1:27" s="210" customFormat="1" ht="27.75" customHeight="1">
      <c r="A17" s="17" t="s">
        <v>62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223"/>
      <c r="AA17" s="232"/>
    </row>
    <row r="18" spans="1:27" s="210" customFormat="1" ht="27.75" customHeight="1">
      <c r="A18" s="17" t="s">
        <v>29</v>
      </c>
      <c r="B18" s="95">
        <v>3938253</v>
      </c>
      <c r="C18" s="95">
        <v>3329606</v>
      </c>
      <c r="D18" s="95">
        <v>0</v>
      </c>
      <c r="E18" s="94">
        <v>0</v>
      </c>
      <c r="F18" s="95">
        <v>85540</v>
      </c>
      <c r="G18" s="95">
        <v>43160</v>
      </c>
      <c r="H18" s="95">
        <v>479947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128600</v>
      </c>
      <c r="O18" s="95">
        <v>650136</v>
      </c>
      <c r="P18" s="95">
        <v>698850</v>
      </c>
      <c r="Q18" s="95">
        <v>2423682</v>
      </c>
      <c r="R18" s="95">
        <v>0</v>
      </c>
      <c r="S18" s="95">
        <v>36985</v>
      </c>
      <c r="T18" s="95">
        <v>0</v>
      </c>
      <c r="U18" s="95">
        <v>0</v>
      </c>
      <c r="V18" s="95">
        <v>0</v>
      </c>
      <c r="W18" s="94">
        <v>0</v>
      </c>
      <c r="X18" s="223">
        <v>0</v>
      </c>
      <c r="AA18" s="232"/>
    </row>
    <row r="19" spans="1:27" s="210" customFormat="1" ht="27.75" customHeight="1">
      <c r="A19" s="17" t="s">
        <v>75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223"/>
      <c r="AA19" s="232"/>
    </row>
    <row r="20" spans="1:27" s="210" customFormat="1" ht="27.75" customHeight="1">
      <c r="A20" s="17" t="s">
        <v>74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223"/>
      <c r="AA20" s="232"/>
    </row>
    <row r="21" spans="1:27" s="210" customFormat="1" ht="27.75" customHeight="1">
      <c r="A21" s="17" t="s">
        <v>45</v>
      </c>
      <c r="B21" s="95">
        <v>4441565</v>
      </c>
      <c r="C21" s="95">
        <v>4412665</v>
      </c>
      <c r="D21" s="94">
        <v>0</v>
      </c>
      <c r="E21" s="94">
        <v>0</v>
      </c>
      <c r="F21" s="95">
        <v>0</v>
      </c>
      <c r="G21" s="95">
        <v>15800</v>
      </c>
      <c r="H21" s="94">
        <v>13100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5">
        <v>381970</v>
      </c>
      <c r="P21" s="95">
        <v>794715</v>
      </c>
      <c r="Q21" s="95">
        <v>3264880</v>
      </c>
      <c r="R21" s="95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223">
        <v>0</v>
      </c>
      <c r="AA21" s="232"/>
    </row>
    <row r="22" spans="1:27" s="210" customFormat="1" ht="27.75" customHeight="1">
      <c r="A22" s="17" t="s">
        <v>63</v>
      </c>
      <c r="B22" s="95">
        <v>1957513</v>
      </c>
      <c r="C22" s="95">
        <v>1607898</v>
      </c>
      <c r="D22" s="95">
        <v>0</v>
      </c>
      <c r="E22" s="94">
        <v>0</v>
      </c>
      <c r="F22" s="95">
        <v>7581</v>
      </c>
      <c r="G22" s="95">
        <v>290634</v>
      </c>
      <c r="H22" s="95">
        <v>51400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5">
        <v>212304</v>
      </c>
      <c r="P22" s="95">
        <v>1353613</v>
      </c>
      <c r="Q22" s="95">
        <v>344768</v>
      </c>
      <c r="R22" s="95">
        <v>0</v>
      </c>
      <c r="S22" s="95">
        <v>46828</v>
      </c>
      <c r="T22" s="95">
        <v>0</v>
      </c>
      <c r="U22" s="95">
        <v>0</v>
      </c>
      <c r="V22" s="95">
        <v>0</v>
      </c>
      <c r="W22" s="94">
        <v>0</v>
      </c>
      <c r="X22" s="223">
        <v>0</v>
      </c>
      <c r="AA22" s="232"/>
    </row>
    <row r="23" spans="1:27" s="210" customFormat="1" ht="27.75" customHeight="1">
      <c r="A23" s="17" t="s">
        <v>65</v>
      </c>
      <c r="B23" s="95">
        <v>8672275</v>
      </c>
      <c r="C23" s="95">
        <v>7595825</v>
      </c>
      <c r="D23" s="94">
        <v>0</v>
      </c>
      <c r="E23" s="94">
        <v>0</v>
      </c>
      <c r="F23" s="95">
        <v>925525</v>
      </c>
      <c r="G23" s="95">
        <v>150925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5">
        <v>1190616</v>
      </c>
      <c r="P23" s="95">
        <v>3105799</v>
      </c>
      <c r="Q23" s="95">
        <v>3413763</v>
      </c>
      <c r="R23" s="95">
        <v>962097</v>
      </c>
      <c r="S23" s="95">
        <v>0</v>
      </c>
      <c r="T23" s="95">
        <v>0</v>
      </c>
      <c r="U23" s="95">
        <v>0</v>
      </c>
      <c r="V23" s="95">
        <v>0</v>
      </c>
      <c r="W23" s="94">
        <v>0</v>
      </c>
      <c r="X23" s="223">
        <v>0</v>
      </c>
      <c r="AA23" s="232"/>
    </row>
    <row r="24" spans="1:27" s="210" customFormat="1" ht="27.75" customHeight="1">
      <c r="A24" s="17" t="s">
        <v>359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223"/>
      <c r="AA24" s="232"/>
    </row>
    <row r="25" spans="1:27" s="210" customFormat="1" ht="27.75" customHeight="1">
      <c r="A25" s="17" t="s">
        <v>360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223"/>
      <c r="AA25" s="232"/>
    </row>
    <row r="26" spans="1:27" s="210" customFormat="1" ht="27.75" customHeight="1">
      <c r="A26" s="121" t="s">
        <v>361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5"/>
      <c r="AA26" s="232"/>
    </row>
    <row r="27" spans="1:27" s="210" customFormat="1" ht="27.75" customHeight="1" thickBot="1">
      <c r="A27" s="123" t="s">
        <v>12</v>
      </c>
      <c r="B27" s="226">
        <f aca="true" t="shared" si="0" ref="B27:X27">SUM(B7:B26)</f>
        <v>30025049</v>
      </c>
      <c r="C27" s="226">
        <f t="shared" si="0"/>
        <v>24755831</v>
      </c>
      <c r="D27" s="226">
        <f t="shared" si="0"/>
        <v>0</v>
      </c>
      <c r="E27" s="226">
        <f t="shared" si="0"/>
        <v>0</v>
      </c>
      <c r="F27" s="226">
        <f t="shared" si="0"/>
        <v>1725452</v>
      </c>
      <c r="G27" s="226">
        <f t="shared" si="0"/>
        <v>2757019</v>
      </c>
      <c r="H27" s="226">
        <f t="shared" si="0"/>
        <v>786747</v>
      </c>
      <c r="I27" s="226">
        <f t="shared" si="0"/>
        <v>0</v>
      </c>
      <c r="J27" s="226">
        <f t="shared" si="0"/>
        <v>0</v>
      </c>
      <c r="K27" s="226">
        <f t="shared" si="0"/>
        <v>0</v>
      </c>
      <c r="L27" s="226">
        <f t="shared" si="0"/>
        <v>0</v>
      </c>
      <c r="M27" s="226">
        <f t="shared" si="0"/>
        <v>0</v>
      </c>
      <c r="N27" s="226">
        <f t="shared" si="0"/>
        <v>206000</v>
      </c>
      <c r="O27" s="226">
        <f t="shared" si="0"/>
        <v>6745495</v>
      </c>
      <c r="P27" s="226">
        <f t="shared" si="0"/>
        <v>7700453</v>
      </c>
      <c r="Q27" s="226">
        <f t="shared" si="0"/>
        <v>13641161</v>
      </c>
      <c r="R27" s="226">
        <f t="shared" si="0"/>
        <v>1511341</v>
      </c>
      <c r="S27" s="226">
        <f t="shared" si="0"/>
        <v>220599</v>
      </c>
      <c r="T27" s="226">
        <f t="shared" si="0"/>
        <v>0</v>
      </c>
      <c r="U27" s="226">
        <f t="shared" si="0"/>
        <v>0</v>
      </c>
      <c r="V27" s="226">
        <f t="shared" si="0"/>
        <v>0</v>
      </c>
      <c r="W27" s="226">
        <f t="shared" si="0"/>
        <v>0</v>
      </c>
      <c r="X27" s="227">
        <f t="shared" si="0"/>
        <v>0</v>
      </c>
      <c r="AA27" s="232"/>
    </row>
    <row r="28" ht="15" customHeight="1"/>
  </sheetData>
  <sheetProtection/>
  <mergeCells count="3">
    <mergeCell ref="C3:M3"/>
    <mergeCell ref="N3:X3"/>
    <mergeCell ref="C4:E4"/>
  </mergeCells>
  <printOptions/>
  <pageMargins left="0.7874015748031497" right="0.3937007874015748" top="0.7874015748031497" bottom="0.7874015748031497" header="0.5118110236220472" footer="0.2755905511811024"/>
  <pageSetup horizontalDpi="300" verticalDpi="300" orientation="landscape" paperSize="9" scale="70" r:id="rId1"/>
  <colBreaks count="2" manualBreakCount="2">
    <brk id="13" max="28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2015-03-12T05:25:00Z</cp:lastPrinted>
  <dcterms:created xsi:type="dcterms:W3CDTF">2003-01-31T04:50:11Z</dcterms:created>
  <dcterms:modified xsi:type="dcterms:W3CDTF">2015-03-12T05:25:39Z</dcterms:modified>
  <cp:category/>
  <cp:version/>
  <cp:contentType/>
  <cp:contentStatus/>
</cp:coreProperties>
</file>