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80" activeTab="0"/>
  </bookViews>
  <sheets>
    <sheet name="第3-2表" sheetId="1" r:id="rId1"/>
    <sheet name="第3-3表" sheetId="2" r:id="rId2"/>
    <sheet name="第3-4表" sheetId="3" r:id="rId3"/>
    <sheet name="第3-4表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'第3-2表'!$A$1:$AI$31</definedName>
    <definedName name="_xlnm.Print_Area" localSheetId="1">'第3-3表'!$A$1:$AT$29</definedName>
    <definedName name="_xlnm.Print_Area" localSheetId="2">'第3-4表'!$A$1:$AC$28</definedName>
    <definedName name="_xlnm.Print_Area" localSheetId="3">'第3-4表(2)'!$A$1:$X$27</definedName>
    <definedName name="_xlnm.Print_Area" localSheetId="4">'第3-5表'!$A$1:$AM$32</definedName>
    <definedName name="_xlnm.Print_Area" localSheetId="5">'第3-6表'!$A$1:$BG$32</definedName>
    <definedName name="_xlnm.Print_Area" localSheetId="6">'第3-7表'!$A$1:$K$28</definedName>
    <definedName name="_xlnm.Print_Area" localSheetId="7">'第3-8表'!$A$1:$Q$29</definedName>
    <definedName name="_xlnm.Print_Area" localSheetId="8">'第3-9表'!$A$1:$X$28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<sst xmlns="http://schemas.openxmlformats.org/spreadsheetml/2006/main" count="1082" uniqueCount="703">
  <si>
    <t>１．　施　　　　　　　　　　　　　　　　　設</t>
  </si>
  <si>
    <t>３．　職　　　　　　　　員</t>
  </si>
  <si>
    <t>４．　料　　　　　　　　　　　　金</t>
  </si>
  <si>
    <t>(1)</t>
  </si>
  <si>
    <t>(2)</t>
  </si>
  <si>
    <t>(3)</t>
  </si>
  <si>
    <t>(5)</t>
  </si>
  <si>
    <t>(6)</t>
  </si>
  <si>
    <t>(7)</t>
  </si>
  <si>
    <t>(8)</t>
  </si>
  <si>
    <t>(9)</t>
  </si>
  <si>
    <t>(4)</t>
  </si>
  <si>
    <t>(1)　損　益　勘　定</t>
  </si>
  <si>
    <t>(2)　料金（家庭用）</t>
  </si>
  <si>
    <t>う</t>
  </si>
  <si>
    <t>ち</t>
  </si>
  <si>
    <t>行政区域内</t>
  </si>
  <si>
    <t>計画給水</t>
  </si>
  <si>
    <t>現在給水</t>
  </si>
  <si>
    <t>水利権</t>
  </si>
  <si>
    <t>導水管</t>
  </si>
  <si>
    <t>送水管</t>
  </si>
  <si>
    <t>配水管</t>
  </si>
  <si>
    <t>配水能力</t>
  </si>
  <si>
    <t>年間総</t>
  </si>
  <si>
    <t>一日最大</t>
  </si>
  <si>
    <t>一日平均</t>
  </si>
  <si>
    <t>一日一人</t>
  </si>
  <si>
    <t>有収率</t>
  </si>
  <si>
    <t>ア</t>
  </si>
  <si>
    <t>イ　　</t>
  </si>
  <si>
    <t>ウ</t>
  </si>
  <si>
    <t>現行料金</t>
  </si>
  <si>
    <t>家庭用</t>
  </si>
  <si>
    <t>現在人口</t>
  </si>
  <si>
    <t>人口</t>
  </si>
  <si>
    <t>C/A(%)</t>
  </si>
  <si>
    <t>C/B(%)</t>
  </si>
  <si>
    <t>延　長</t>
  </si>
  <si>
    <t>配水量</t>
  </si>
  <si>
    <t>最大配水</t>
  </si>
  <si>
    <t>平均給水</t>
  </si>
  <si>
    <t>有収水量</t>
  </si>
  <si>
    <t>計</t>
  </si>
  <si>
    <t>原水</t>
  </si>
  <si>
    <t>浄水</t>
  </si>
  <si>
    <t>配水</t>
  </si>
  <si>
    <t>検針</t>
  </si>
  <si>
    <t>集金</t>
  </si>
  <si>
    <t>資本</t>
  </si>
  <si>
    <t>料金体系</t>
  </si>
  <si>
    <t>基本水量</t>
  </si>
  <si>
    <t>超過料金</t>
  </si>
  <si>
    <t>実施</t>
  </si>
  <si>
    <t>全体</t>
  </si>
  <si>
    <t>(A)  (人)</t>
  </si>
  <si>
    <t>(B)  (人)</t>
  </si>
  <si>
    <t>(C)  (人)</t>
  </si>
  <si>
    <t>(千ｍ)</t>
  </si>
  <si>
    <t>量(l)</t>
  </si>
  <si>
    <t>（％）</t>
  </si>
  <si>
    <t>関係</t>
  </si>
  <si>
    <t>勘定</t>
  </si>
  <si>
    <t>(円）</t>
  </si>
  <si>
    <t>年月日</t>
  </si>
  <si>
    <t>下関市</t>
  </si>
  <si>
    <t>口径別</t>
  </si>
  <si>
    <t>宇部市</t>
  </si>
  <si>
    <t>表流水・ダム・伏流水・受水</t>
  </si>
  <si>
    <t>山口市</t>
  </si>
  <si>
    <t>用途別・口径別</t>
  </si>
  <si>
    <t>萩市</t>
  </si>
  <si>
    <t>用途別</t>
  </si>
  <si>
    <t>防府市</t>
  </si>
  <si>
    <t>ダム・地下水</t>
  </si>
  <si>
    <t>下松市</t>
  </si>
  <si>
    <t>岩国市</t>
  </si>
  <si>
    <t>表流水</t>
  </si>
  <si>
    <t>光市</t>
  </si>
  <si>
    <t>伏流水</t>
  </si>
  <si>
    <t>長門市</t>
  </si>
  <si>
    <t>柳井市</t>
  </si>
  <si>
    <t>美祢市</t>
  </si>
  <si>
    <t>伏流水・地下水・受水</t>
  </si>
  <si>
    <t>ダム</t>
  </si>
  <si>
    <t>（１）上水道事業・簡易水道事業</t>
  </si>
  <si>
    <t>　　（上水道事業）</t>
  </si>
  <si>
    <t>項　目</t>
  </si>
  <si>
    <t>(4) 普 及 率</t>
  </si>
  <si>
    <t>(4) 改定率(%)</t>
  </si>
  <si>
    <t>団体名</t>
  </si>
  <si>
    <t>水 源 の 種 類</t>
  </si>
  <si>
    <t>基本料金</t>
  </si>
  <si>
    <t>田布施・平生
水道企業団</t>
  </si>
  <si>
    <t>柳井地域
広域水道企業団</t>
  </si>
  <si>
    <t>光地域
広域水道企業団</t>
  </si>
  <si>
    <t>　　（簡易水道事業）</t>
  </si>
  <si>
    <t>　第３－２表　施設及び業務概況</t>
  </si>
  <si>
    <t>周南市</t>
  </si>
  <si>
    <t>表流水・ダム・伏流水・　　　　　地下水・受水</t>
  </si>
  <si>
    <t>山陽小野田市</t>
  </si>
  <si>
    <t>01-01-06</t>
  </si>
  <si>
    <t>01-01-07</t>
  </si>
  <si>
    <t>01-01-08</t>
  </si>
  <si>
    <t>01-01-10</t>
  </si>
  <si>
    <t>01-01-12</t>
  </si>
  <si>
    <t>01-01-13</t>
  </si>
  <si>
    <t>01-01-14</t>
  </si>
  <si>
    <t>01-01-15</t>
  </si>
  <si>
    <t>01-01-21</t>
  </si>
  <si>
    <t>01-01-23</t>
  </si>
  <si>
    <t>01-01-22</t>
  </si>
  <si>
    <t>01-01-24</t>
  </si>
  <si>
    <t>-</t>
  </si>
  <si>
    <t>01-01-41</t>
  </si>
  <si>
    <t>01-01-42</t>
  </si>
  <si>
    <t>01-01-43</t>
  </si>
  <si>
    <t>01-01-44</t>
  </si>
  <si>
    <t>01-01-45</t>
  </si>
  <si>
    <t>01-01-46</t>
  </si>
  <si>
    <t>01-01-47</t>
  </si>
  <si>
    <t>01-01-48</t>
  </si>
  <si>
    <t>01-01-26</t>
  </si>
  <si>
    <t>01-01-27</t>
  </si>
  <si>
    <t>01-01-28</t>
  </si>
  <si>
    <t>01-01-29</t>
  </si>
  <si>
    <t>01-01-32</t>
  </si>
  <si>
    <t>01-01-37</t>
  </si>
  <si>
    <t>01-01-38</t>
  </si>
  <si>
    <t>01-01-39</t>
  </si>
  <si>
    <t>表流水・地下水</t>
  </si>
  <si>
    <t>表流水・ダム・伏流水・
地下水・その他</t>
  </si>
  <si>
    <t>ダム・地下水</t>
  </si>
  <si>
    <t>表流水・伏流水・
地下水・受水</t>
  </si>
  <si>
    <t>口径別</t>
  </si>
  <si>
    <t>口径別</t>
  </si>
  <si>
    <t>当たり料金</t>
  </si>
  <si>
    <t>表流水・ダム・地下水・受水</t>
  </si>
  <si>
    <t>21.04.01</t>
  </si>
  <si>
    <t>表流水・ダム・伏流水・受水</t>
  </si>
  <si>
    <t>（１）上水道事業・簡易水道事業</t>
  </si>
  <si>
    <t>総収益</t>
  </si>
  <si>
    <t>総費用</t>
  </si>
  <si>
    <t>特別損失</t>
  </si>
  <si>
    <t>前年度繰</t>
  </si>
  <si>
    <t>当年度未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</si>
  <si>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</si>
  <si>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</si>
  <si>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</si>
  <si>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</si>
  <si>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</si>
  <si>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</si>
  <si>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</si>
  <si>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</si>
  <si>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</si>
  <si>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</si>
  <si>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</si>
  <si>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越利益剰</t>
  </si>
  <si>
    <t>処分利益</t>
  </si>
  <si>
    <t>経常収益</t>
  </si>
  <si>
    <t>経常費用</t>
  </si>
  <si>
    <t>団体名</t>
  </si>
  <si>
    <t>原水及び浄水費（受水費を含む）</t>
  </si>
  <si>
    <t>（△）</t>
  </si>
  <si>
    <t>余金（又は</t>
  </si>
  <si>
    <t>(B)+(C)+(G)</t>
  </si>
  <si>
    <t>（Ｂ）</t>
  </si>
  <si>
    <t>給水収益</t>
  </si>
  <si>
    <t>その他</t>
  </si>
  <si>
    <t>（Ｃ）</t>
  </si>
  <si>
    <t>雑収益</t>
  </si>
  <si>
    <t>(E)+(F)+(H)</t>
  </si>
  <si>
    <t>（Ｅ）</t>
  </si>
  <si>
    <t>配水及び給水費</t>
  </si>
  <si>
    <t>受託工事費</t>
  </si>
  <si>
    <t>業務費</t>
  </si>
  <si>
    <t>総係費</t>
  </si>
  <si>
    <t>減価償却費</t>
  </si>
  <si>
    <t>資産減耗費</t>
  </si>
  <si>
    <t>その他　　　　営業費用</t>
  </si>
  <si>
    <t>（Ｆ）</t>
  </si>
  <si>
    <t>支払利息</t>
  </si>
  <si>
    <t>企業債取扱諸費</t>
  </si>
  <si>
    <t>繰延勘定
償却</t>
  </si>
  <si>
    <t>その他　　　　営業外費用</t>
  </si>
  <si>
    <t>｛[(B)+(C)]-[(E)+(F)]}</t>
  </si>
  <si>
    <t>（Ｇ）</t>
  </si>
  <si>
    <t>他会計　繰入金</t>
  </si>
  <si>
    <t>（Ｈ）</t>
  </si>
  <si>
    <t>職員
給与費</t>
  </si>
  <si>
    <t>(A)-(D)</t>
  </si>
  <si>
    <t>前年度繰越欠損金）</t>
  </si>
  <si>
    <t>当年度未処理欠損金）</t>
  </si>
  <si>
    <t>(Ｂ)＋(Ｃ)</t>
  </si>
  <si>
    <t>(Ｅ)＋(Ｆ)</t>
  </si>
  <si>
    <t>計</t>
  </si>
  <si>
    <t>　第３－３表　損益計算書の状況</t>
  </si>
  <si>
    <t>剰余金（又は</t>
  </si>
  <si>
    <t>受託工事
収益</t>
  </si>
  <si>
    <t>その他
営業収益</t>
  </si>
  <si>
    <t>他会計
負担金</t>
  </si>
  <si>
    <t>受取利息
及び配当金</t>
  </si>
  <si>
    <t>国庫補助金</t>
  </si>
  <si>
    <t>県補助金</t>
  </si>
  <si>
    <t>他会計
補助金</t>
  </si>
  <si>
    <t>固定資産
売却益</t>
  </si>
  <si>
    <t>-</t>
  </si>
  <si>
    <t>20-01-02</t>
  </si>
  <si>
    <t>20-01-03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</si>
  <si>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</si>
  <si>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</si>
  <si>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</si>
  <si>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</si>
  <si>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</si>
  <si>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</si>
  <si>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</si>
  <si>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</si>
  <si>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</si>
  <si>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</si>
  <si>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</si>
  <si>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</si>
  <si>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</si>
  <si>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</si>
  <si>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</si>
  <si>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</si>
  <si>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</si>
  <si>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</si>
  <si>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</si>
  <si>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</si>
  <si>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</si>
  <si>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</si>
  <si>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</si>
  <si>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</si>
  <si>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</si>
  <si>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</si>
  <si>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</si>
  <si>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</si>
  <si>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</si>
  <si>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</si>
  <si>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</si>
  <si>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</si>
  <si>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</si>
  <si>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</si>
  <si>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</si>
  <si>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</si>
  <si>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</si>
  <si>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</si>
  <si>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</si>
  <si>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</si>
  <si>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</si>
  <si>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</si>
  <si>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</si>
  <si>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</si>
  <si>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</si>
  <si>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</si>
  <si>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</si>
  <si>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</si>
  <si>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</si>
  <si>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</si>
  <si>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</si>
  <si>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</si>
  <si>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</si>
  <si>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</si>
  <si>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</si>
  <si>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</si>
  <si>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</si>
  <si>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</si>
  <si>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</si>
  <si>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</si>
  <si>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</si>
  <si>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</si>
  <si>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</si>
  <si>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</si>
  <si>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</si>
  <si>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</si>
  <si>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</si>
  <si>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</si>
  <si>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</si>
  <si>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</si>
  <si>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</si>
  <si>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</si>
  <si>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</si>
  <si>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</si>
  <si>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うち資本</t>
  </si>
  <si>
    <t>費用合計</t>
  </si>
  <si>
    <t>広報活動費</t>
  </si>
  <si>
    <t>附帯事業費</t>
  </si>
  <si>
    <t>材料及び不用</t>
  </si>
  <si>
    <t>利息</t>
  </si>
  <si>
    <t>借入金利息</t>
  </si>
  <si>
    <t>費相当額</t>
  </si>
  <si>
    <t>１～１３</t>
  </si>
  <si>
    <t>品売却原価</t>
  </si>
  <si>
    <t>周南市</t>
  </si>
  <si>
    <t>　第３－４表　費用構成の状況</t>
  </si>
  <si>
    <t>１． 　職　員　給　与　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</si>
  <si>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</si>
  <si>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</si>
  <si>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</si>
  <si>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</si>
  <si>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</si>
  <si>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</si>
  <si>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</si>
  <si>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</si>
  <si>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</si>
  <si>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</si>
  <si>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</si>
  <si>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</si>
  <si>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</si>
  <si>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</si>
  <si>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</si>
  <si>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</si>
  <si>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</si>
  <si>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</si>
  <si>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</si>
  <si>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21-01-26</t>
  </si>
  <si>
    <t>21-01-27</t>
  </si>
  <si>
    <t>21-01-28</t>
  </si>
  <si>
    <t>21-01-29</t>
  </si>
  <si>
    <t>21-01-51</t>
  </si>
  <si>
    <t>21-01-54</t>
  </si>
  <si>
    <t>21-01-55</t>
  </si>
  <si>
    <t>21-01-56</t>
  </si>
  <si>
    <t>21-01-57</t>
  </si>
  <si>
    <t>１． 　職　員　給　与　費</t>
  </si>
  <si>
    <t>退職</t>
  </si>
  <si>
    <t>法定</t>
  </si>
  <si>
    <t>支払</t>
  </si>
  <si>
    <t>企業債</t>
  </si>
  <si>
    <t>一時</t>
  </si>
  <si>
    <t>減価</t>
  </si>
  <si>
    <t>光熱</t>
  </si>
  <si>
    <t>通信</t>
  </si>
  <si>
    <t>路面</t>
  </si>
  <si>
    <t>うち</t>
  </si>
  <si>
    <t>給与金</t>
  </si>
  <si>
    <t>福利費</t>
  </si>
  <si>
    <t>借入金利息</t>
  </si>
  <si>
    <t>償却費</t>
  </si>
  <si>
    <t>水費</t>
  </si>
  <si>
    <t>運搬費</t>
  </si>
  <si>
    <t>復旧費</t>
  </si>
  <si>
    <t>資本費相当額</t>
  </si>
  <si>
    <t>田布施・平生水道企業団</t>
  </si>
  <si>
    <t>柳井地域広域水道企業団</t>
  </si>
  <si>
    <t>光地域広域水道企業団</t>
  </si>
  <si>
    <t>　第３－４表 費用構成の状況</t>
  </si>
  <si>
    <r>
      <t>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当たりの金額（円・銭））</t>
    </r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</si>
  <si>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</si>
  <si>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</si>
  <si>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</si>
  <si>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</si>
  <si>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</si>
  <si>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</si>
  <si>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</si>
  <si>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</si>
  <si>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</si>
  <si>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</si>
  <si>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</si>
  <si>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</si>
  <si>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</si>
  <si>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</si>
  <si>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</si>
  <si>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</si>
  <si>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</si>
  <si>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</si>
  <si>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</si>
  <si>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長期借入金</t>
  </si>
  <si>
    <t>他会計への</t>
  </si>
  <si>
    <t>１～５</t>
  </si>
  <si>
    <t>不足額(△)</t>
  </si>
  <si>
    <t>繰越利益剰余</t>
  </si>
  <si>
    <t>当年度利益剰</t>
  </si>
  <si>
    <t>積立金取</t>
  </si>
  <si>
    <t>繰越工事</t>
  </si>
  <si>
    <t>１～７</t>
  </si>
  <si>
    <t>源不足額</t>
  </si>
  <si>
    <t>売却代金</t>
  </si>
  <si>
    <t>県補助金</t>
  </si>
  <si>
    <t>工事負担金</t>
  </si>
  <si>
    <t>財源充当額</t>
  </si>
  <si>
    <t>建設改良費</t>
  </si>
  <si>
    <t>職員給与費</t>
  </si>
  <si>
    <t>建設利息</t>
  </si>
  <si>
    <t>企業債償還金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</si>
  <si>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</si>
  <si>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</si>
  <si>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</si>
  <si>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</si>
  <si>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</si>
  <si>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</si>
  <si>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</si>
  <si>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</si>
  <si>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</si>
  <si>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</si>
  <si>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</si>
  <si>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</si>
  <si>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</si>
  <si>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</si>
  <si>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</si>
  <si>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</si>
  <si>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</si>
  <si>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</si>
  <si>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</si>
  <si>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</si>
  <si>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</si>
  <si>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</si>
  <si>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</si>
  <si>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</si>
  <si>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</si>
  <si>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</si>
  <si>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</si>
  <si>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</si>
  <si>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23-01-13</t>
  </si>
  <si>
    <t>23-01-14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</si>
  <si>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</si>
  <si>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</si>
  <si>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</si>
  <si>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</si>
  <si>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</si>
  <si>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</si>
  <si>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</si>
  <si>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</si>
  <si>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23-01-44</t>
  </si>
  <si>
    <t>23-01-46</t>
  </si>
  <si>
    <t>23-01-47</t>
  </si>
  <si>
    <t>23-01-48</t>
  </si>
  <si>
    <t>23-01-49</t>
  </si>
  <si>
    <t>23-01-52</t>
  </si>
  <si>
    <t>　　（簡易水道事業）</t>
  </si>
  <si>
    <t>　第３－５表　資本的収支の状況</t>
  </si>
  <si>
    <t>うち翌年度</t>
  </si>
  <si>
    <t>差　　　引</t>
  </si>
  <si>
    <t>建設改良の</t>
  </si>
  <si>
    <t>他会計
出資金</t>
  </si>
  <si>
    <t>他会計
負担金</t>
  </si>
  <si>
    <t>他会計
借入金</t>
  </si>
  <si>
    <t>他会計
補助金</t>
  </si>
  <si>
    <t>過年度分損益</t>
  </si>
  <si>
    <t>当年度分損益</t>
  </si>
  <si>
    <t>ための企業債</t>
  </si>
  <si>
    <t>23-01-12</t>
  </si>
  <si>
    <t>23-01-15</t>
  </si>
  <si>
    <t>23-01-16</t>
  </si>
  <si>
    <t>23-01-17</t>
  </si>
  <si>
    <t>23-01-18</t>
  </si>
  <si>
    <t>23-01-42</t>
  </si>
  <si>
    <t>23-01-43</t>
  </si>
  <si>
    <t>23-01-45</t>
  </si>
  <si>
    <t>23-01-50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</si>
  <si>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</si>
  <si>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</si>
  <si>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</si>
  <si>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</si>
  <si>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</si>
  <si>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</si>
  <si>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</si>
  <si>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</si>
  <si>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</si>
  <si>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</si>
  <si>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</si>
  <si>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</si>
  <si>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</si>
  <si>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</si>
  <si>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</si>
  <si>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</si>
  <si>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</si>
  <si>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</si>
  <si>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</si>
  <si>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</si>
  <si>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</si>
  <si>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</si>
  <si>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他会計借入金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</si>
  <si>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</si>
  <si>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</si>
  <si>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</si>
  <si>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</si>
  <si>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</si>
  <si>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</si>
  <si>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</si>
  <si>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</si>
  <si>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</si>
  <si>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</si>
  <si>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</si>
  <si>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</si>
  <si>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</si>
  <si>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</si>
  <si>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</si>
  <si>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</si>
  <si>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</si>
  <si>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</si>
  <si>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</si>
  <si>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</si>
  <si>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</si>
  <si>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</si>
  <si>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</si>
  <si>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</si>
  <si>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</si>
  <si>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</si>
  <si>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</si>
  <si>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</si>
  <si>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</si>
  <si>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</si>
  <si>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</si>
  <si>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</si>
  <si>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</si>
  <si>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</si>
  <si>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</si>
  <si>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</si>
  <si>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</si>
  <si>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</si>
  <si>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</si>
  <si>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</si>
  <si>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</si>
  <si>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</si>
  <si>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</si>
  <si>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</si>
  <si>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</si>
  <si>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</si>
  <si>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</si>
  <si>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</si>
  <si>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</si>
  <si>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</si>
  <si>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</si>
  <si>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</si>
  <si>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</si>
  <si>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</si>
  <si>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</si>
  <si>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</si>
  <si>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</si>
  <si>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</si>
  <si>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</si>
  <si>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</si>
  <si>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</si>
  <si>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</si>
  <si>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</si>
  <si>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</si>
  <si>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</si>
  <si>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</si>
  <si>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</si>
  <si>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</si>
  <si>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</si>
  <si>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</si>
  <si>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</si>
  <si>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</si>
  <si>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</si>
  <si>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</si>
  <si>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</si>
  <si>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</si>
  <si>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</si>
  <si>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</si>
  <si>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</si>
  <si>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</si>
  <si>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</si>
  <si>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</si>
  <si>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</si>
  <si>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</si>
  <si>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</si>
  <si>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</si>
  <si>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</si>
  <si>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</si>
  <si>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</si>
  <si>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</si>
  <si>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</si>
  <si>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</si>
  <si>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</si>
  <si>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</si>
  <si>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</si>
  <si>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</si>
  <si>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</si>
  <si>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</si>
  <si>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</si>
  <si>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</si>
  <si>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</si>
  <si>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</si>
  <si>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</si>
  <si>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</si>
  <si>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</si>
  <si>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</si>
  <si>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</si>
  <si>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経常収支比率</t>
  </si>
  <si>
    <t>企業債償還元金</t>
  </si>
  <si>
    <t>企業債元利償還金</t>
  </si>
  <si>
    <t xml:space="preserve">  第３－７表　財務分析の状況</t>
  </si>
  <si>
    <t>　　（簡易水道事業）</t>
  </si>
  <si>
    <t>６．職員１人当り</t>
  </si>
  <si>
    <t>施設利用率</t>
  </si>
  <si>
    <t>最大稼働率</t>
  </si>
  <si>
    <t>負荷率</t>
  </si>
  <si>
    <t>使用効率</t>
  </si>
  <si>
    <t>給水人口</t>
  </si>
  <si>
    <t>給水量</t>
  </si>
  <si>
    <t>供給単価</t>
  </si>
  <si>
    <t>給水原価</t>
  </si>
  <si>
    <t>資本費</t>
  </si>
  <si>
    <t>給与費</t>
  </si>
  <si>
    <t>販売利益</t>
  </si>
  <si>
    <t>損益勘定</t>
  </si>
  <si>
    <t>（人）</t>
  </si>
  <si>
    <t>（千円）</t>
  </si>
  <si>
    <t>（円・銭）</t>
  </si>
  <si>
    <t>職員数</t>
  </si>
  <si>
    <t>原浄配水</t>
  </si>
  <si>
    <t>検針集金</t>
  </si>
  <si>
    <t>　第３－８表　経営分析の状況</t>
  </si>
  <si>
    <r>
      <t>７．有収水量１ｍ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</t>
    </r>
  </si>
  <si>
    <r>
      <t>８．給水量１万ｍ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当り職員数</t>
    </r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</si>
  <si>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／ｍ）</t>
    </r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</si>
  <si>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／万円)</t>
    </r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</si>
  <si>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）</t>
    </r>
  </si>
  <si>
    <t>借　　　　　入　　　　　先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</si>
  <si>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</si>
  <si>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</si>
  <si>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</si>
  <si>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</si>
  <si>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6.共済</t>
  </si>
  <si>
    <t>7. 政府
保証付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</si>
  <si>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</si>
  <si>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</si>
  <si>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</si>
  <si>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</si>
  <si>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</si>
  <si>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</si>
  <si>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</si>
  <si>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</si>
  <si>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</si>
  <si>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</si>
  <si>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</si>
  <si>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</si>
  <si>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</si>
  <si>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</si>
  <si>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</si>
  <si>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</si>
  <si>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</si>
  <si>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</si>
  <si>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</si>
  <si>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</si>
  <si>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</si>
  <si>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</si>
  <si>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柳井地域広域
水道企業団</t>
  </si>
  <si>
    <t>光地域広域
水道企業団</t>
  </si>
  <si>
    <t>　第３－９表　企業債の状況</t>
  </si>
  <si>
    <t>１．政 府 資 金</t>
  </si>
  <si>
    <t>4. 市中
銀行以外</t>
  </si>
  <si>
    <t>8.交付</t>
  </si>
  <si>
    <t>９．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</si>
  <si>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</si>
  <si>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</si>
  <si>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</si>
  <si>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</si>
  <si>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</si>
  <si>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</si>
  <si>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</si>
  <si>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</si>
  <si>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</si>
  <si>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</si>
  <si>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</si>
  <si>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</si>
  <si>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</si>
  <si>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</si>
  <si>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</si>
  <si>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</si>
  <si>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</si>
  <si>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</si>
  <si>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</si>
  <si>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</si>
  <si>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</si>
  <si>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</si>
  <si>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</si>
  <si>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</si>
  <si>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</si>
  <si>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</si>
  <si>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</si>
  <si>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</si>
  <si>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</si>
  <si>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伏流水・地下水</t>
  </si>
  <si>
    <t>23.04.01</t>
  </si>
  <si>
    <t>23.10.01</t>
  </si>
  <si>
    <t>２．　　業　　　　　　　　　　　　　　　務</t>
  </si>
  <si>
    <t>そ の 他</t>
  </si>
  <si>
    <t>企 業 債</t>
  </si>
  <si>
    <t>固定資産</t>
  </si>
  <si>
    <t>国　庫
補助金</t>
  </si>
  <si>
    <t>差　 額</t>
  </si>
  <si>
    <t>純　 計</t>
  </si>
  <si>
    <t>自己資本
構成比率</t>
  </si>
  <si>
    <t>固定資産対
長期資本比率</t>
  </si>
  <si>
    <t>営業収益対
営業費用比率</t>
  </si>
  <si>
    <t>企業債元金償還金
対減価償却額比率</t>
  </si>
  <si>
    <t>田布施・平生水道企業団</t>
  </si>
  <si>
    <t>　　（簡易水道事業）</t>
  </si>
  <si>
    <t>（単位　千円）</t>
  </si>
  <si>
    <t>（単位　千円）</t>
  </si>
  <si>
    <t>表流水・ダム・地下水</t>
  </si>
  <si>
    <r>
      <t>エ　1か月20m</t>
    </r>
    <r>
      <rPr>
        <vertAlign val="superscript"/>
        <sz val="10"/>
        <color indexed="8"/>
        <rFont val="ＭＳゴシック"/>
        <family val="3"/>
      </rPr>
      <t>3</t>
    </r>
  </si>
  <si>
    <r>
      <t>10m</t>
    </r>
    <r>
      <rPr>
        <vertAlign val="superscript"/>
        <sz val="12"/>
        <color indexed="8"/>
        <rFont val="ＭＳゴシック"/>
        <family val="3"/>
      </rPr>
      <t>3</t>
    </r>
    <r>
      <rPr>
        <sz val="12"/>
        <color indexed="8"/>
        <rFont val="ＭＳゴシック"/>
        <family val="3"/>
      </rPr>
      <t>/月</t>
    </r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</si>
  <si>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</si>
  <si>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</si>
  <si>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r>
      <t>(千ｍ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)</t>
    </r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</si>
  <si>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）</t>
    </r>
  </si>
  <si>
    <r>
      <t>(円/m</t>
    </r>
    <r>
      <rPr>
        <vertAlign val="superscript"/>
        <sz val="12"/>
        <color indexed="8"/>
        <rFont val="ＭＳゴシック"/>
        <family val="3"/>
      </rPr>
      <t xml:space="preserve">3 </t>
    </r>
    <r>
      <rPr>
        <sz val="12"/>
        <color indexed="8"/>
        <rFont val="ＭＳゴシック"/>
        <family val="3"/>
      </rPr>
      <t>)</t>
    </r>
  </si>
  <si>
    <r>
      <t>2．</t>
    </r>
    <r>
      <rPr>
        <sz val="9"/>
        <color indexed="8"/>
        <rFont val="ＭＳ ゴシック"/>
        <family val="3"/>
      </rPr>
      <t>地方公共団体</t>
    </r>
  </si>
  <si>
    <r>
      <t xml:space="preserve">   </t>
    </r>
    <r>
      <rPr>
        <sz val="9"/>
        <color indexed="8"/>
        <rFont val="ＭＳ ゴシック"/>
        <family val="3"/>
      </rPr>
      <t xml:space="preserve"> 金融機構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</si>
</sst>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ee\.mm\.dd"/>
    <numFmt numFmtId="196" formatCode="_(* #,##0.000_);_(* &quot;△&quot;#,##0.000\ ;_(* &quot;-&quot;_);_(@_)"/>
    <numFmt numFmtId="197" formatCode="_(* #,##0.0000_);_(* &quot;△&quot;#,##0.0000\ ;_(* &quot;-&quot;_);_(@_)"/>
    <numFmt numFmtId="198" formatCode="#,##0_);[Red]\(#,##0\)"/>
    <numFmt numFmtId="199" formatCode="#,##0;&quot;△ &quot;#,##0"/>
    <numFmt numFmtId="200" formatCode="#,##0.0;&quot;△ &quot;#,##0.0"/>
    <numFmt numFmtId="201" formatCode="0.00_);[Red]\(0.00\)"/>
    <numFmt numFmtId="202" formatCode="#,##0.00_ ;[Red]\-#,##0.00\ "/>
    <numFmt numFmtId="203" formatCode="0;&quot;△ &quot;0"/>
    <numFmt numFmtId="204" formatCode="#,##0_ "/>
    <numFmt numFmtId="205" formatCode="#,##0.00;&quot;△ &quot;#,##0.00"/>
    <numFmt numFmtId="206" formatCode="0.0;&quot;△ &quot;0.0"/>
    <numFmt numFmtId="207" formatCode="0.00;&quot;△ &quot;0.00"/>
    <numFmt numFmtId="208" formatCode="\(General\)"/>
    <numFmt numFmtId="209" formatCode="\(#,##0\)"/>
    <numFmt numFmtId="210" formatCode="\(#,##0.0\)"/>
    <numFmt numFmtId="211" formatCode="_(* #,##0._);_(* &quot;△&quot;#,##0.\ ;_(* &quot;-&quot;_);_(@_)"/>
  </numFmts>
  <fonts count="7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ゴシック"/>
      <family val="3"/>
    </font>
    <font>
      <sz val="12"/>
      <color indexed="8"/>
      <name val="ＭＳゴシック"/>
      <family val="3"/>
    </font>
    <font>
      <vertAlign val="superscript"/>
      <sz val="10"/>
      <color indexed="8"/>
      <name val="ＭＳゴシック"/>
      <family val="3"/>
    </font>
    <font>
      <vertAlign val="superscript"/>
      <sz val="12"/>
      <color indexed="8"/>
      <name val="ＭＳ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ゴシック"/>
      <family val="3"/>
    </font>
    <font>
      <sz val="12"/>
      <color indexed="8"/>
      <name val="明朝"/>
      <family val="1"/>
    </font>
    <font>
      <sz val="10"/>
      <color indexed="8"/>
      <name val="ＭＳ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ゴシック"/>
      <family val="3"/>
    </font>
    <font>
      <sz val="12"/>
      <color theme="1"/>
      <name val="ＭＳゴシック"/>
      <family val="3"/>
    </font>
    <font>
      <sz val="12"/>
      <color theme="1"/>
      <name val="明朝"/>
      <family val="1"/>
    </font>
    <font>
      <sz val="10"/>
      <color theme="1"/>
      <name val="ＭＳ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191" fontId="8" fillId="0" borderId="10" xfId="0" applyNumberFormat="1" applyFont="1" applyFill="1" applyBorder="1" applyAlignment="1">
      <alignment vertical="center" shrinkToFit="1"/>
    </xf>
    <xf numFmtId="193" fontId="8" fillId="0" borderId="10" xfId="0" applyNumberFormat="1" applyFont="1" applyFill="1" applyBorder="1" applyAlignment="1">
      <alignment vertical="center" shrinkToFit="1"/>
    </xf>
    <xf numFmtId="38" fontId="8" fillId="0" borderId="10" xfId="49" applyFont="1" applyFill="1" applyBorder="1" applyAlignment="1" quotePrefix="1">
      <alignment horizontal="distributed" vertical="center" shrinkToFit="1"/>
    </xf>
    <xf numFmtId="191" fontId="8" fillId="0" borderId="11" xfId="0" applyNumberFormat="1" applyFont="1" applyFill="1" applyBorder="1" applyAlignment="1">
      <alignment vertical="center" shrinkToFit="1"/>
    </xf>
    <xf numFmtId="193" fontId="8" fillId="0" borderId="11" xfId="0" applyNumberFormat="1" applyFont="1" applyFill="1" applyBorder="1" applyAlignment="1">
      <alignment vertical="center" shrinkToFit="1"/>
    </xf>
    <xf numFmtId="191" fontId="8" fillId="0" borderId="12" xfId="0" applyNumberFormat="1" applyFont="1" applyFill="1" applyBorder="1" applyAlignment="1">
      <alignment vertical="center" shrinkToFit="1"/>
    </xf>
    <xf numFmtId="193" fontId="8" fillId="0" borderId="12" xfId="0" applyNumberFormat="1" applyFont="1" applyFill="1" applyBorder="1" applyAlignment="1">
      <alignment vertical="center" shrinkToFit="1"/>
    </xf>
    <xf numFmtId="191" fontId="8" fillId="0" borderId="13" xfId="0" applyNumberFormat="1" applyFont="1" applyFill="1" applyBorder="1" applyAlignment="1">
      <alignment vertical="center" shrinkToFit="1"/>
    </xf>
    <xf numFmtId="193" fontId="8" fillId="0" borderId="13" xfId="0" applyNumberFormat="1" applyFont="1" applyFill="1" applyBorder="1" applyAlignment="1">
      <alignment vertical="center" shrinkToFit="1"/>
    </xf>
    <xf numFmtId="191" fontId="8" fillId="0" borderId="14" xfId="0" applyNumberFormat="1" applyFont="1" applyFill="1" applyBorder="1" applyAlignment="1">
      <alignment vertical="center" shrinkToFit="1"/>
    </xf>
    <xf numFmtId="193" fontId="8" fillId="0" borderId="14" xfId="0" applyNumberFormat="1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15" xfId="49" applyFont="1" applyBorder="1" applyAlignment="1">
      <alignment/>
    </xf>
    <xf numFmtId="38" fontId="8" fillId="0" borderId="16" xfId="49" applyFont="1" applyBorder="1" applyAlignment="1">
      <alignment/>
    </xf>
    <xf numFmtId="38" fontId="8" fillId="0" borderId="17" xfId="49" applyFont="1" applyBorder="1" applyAlignment="1" quotePrefix="1">
      <alignment/>
    </xf>
    <xf numFmtId="38" fontId="8" fillId="0" borderId="17" xfId="49" applyFont="1" applyBorder="1" applyAlignment="1" quotePrefix="1">
      <alignment horizontal="left"/>
    </xf>
    <xf numFmtId="38" fontId="8" fillId="0" borderId="18" xfId="49" applyFont="1" applyBorder="1" applyAlignment="1" quotePrefix="1">
      <alignment horizontal="left"/>
    </xf>
    <xf numFmtId="38" fontId="8" fillId="0" borderId="19" xfId="49" applyFont="1" applyBorder="1" applyAlignment="1" quotePrefix="1">
      <alignment horizontal="left"/>
    </xf>
    <xf numFmtId="38" fontId="8" fillId="0" borderId="20" xfId="49" applyFont="1" applyBorder="1" applyAlignment="1">
      <alignment horizontal="distributed"/>
    </xf>
    <xf numFmtId="38" fontId="8" fillId="0" borderId="21" xfId="49" applyFont="1" applyBorder="1" applyAlignment="1" quotePrefix="1">
      <alignment horizontal="left"/>
    </xf>
    <xf numFmtId="38" fontId="8" fillId="0" borderId="22" xfId="49" applyFont="1" applyBorder="1" applyAlignment="1">
      <alignment horizontal="distributed"/>
    </xf>
    <xf numFmtId="38" fontId="8" fillId="0" borderId="20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191" fontId="8" fillId="0" borderId="24" xfId="0" applyNumberFormat="1" applyFont="1" applyBorder="1" applyAlignment="1">
      <alignment vertical="center" shrinkToFit="1"/>
    </xf>
    <xf numFmtId="38" fontId="8" fillId="0" borderId="25" xfId="49" applyFont="1" applyFill="1" applyBorder="1" applyAlignment="1">
      <alignment horizontal="distributed" vertical="center"/>
    </xf>
    <xf numFmtId="191" fontId="8" fillId="0" borderId="26" xfId="0" applyNumberFormat="1" applyFont="1" applyFill="1" applyBorder="1" applyAlignment="1">
      <alignment vertical="center" shrinkToFit="1"/>
    </xf>
    <xf numFmtId="38" fontId="8" fillId="0" borderId="27" xfId="49" applyFont="1" applyFill="1" applyBorder="1" applyAlignment="1">
      <alignment horizontal="distributed" vertical="center"/>
    </xf>
    <xf numFmtId="0" fontId="11" fillId="0" borderId="0" xfId="0" applyFont="1" applyAlignment="1" quotePrefix="1">
      <alignment horizontal="left"/>
    </xf>
    <xf numFmtId="38" fontId="8" fillId="0" borderId="28" xfId="49" applyFont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38" fontId="8" fillId="0" borderId="22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center" vertical="center"/>
    </xf>
    <xf numFmtId="38" fontId="8" fillId="0" borderId="12" xfId="49" applyFont="1" applyBorder="1" applyAlignment="1" quotePrefix="1">
      <alignment horizontal="center" vertical="center" shrinkToFit="1"/>
    </xf>
    <xf numFmtId="191" fontId="8" fillId="0" borderId="10" xfId="0" applyNumberFormat="1" applyFont="1" applyBorder="1" applyAlignment="1">
      <alignment vertical="center" shrinkToFit="1"/>
    </xf>
    <xf numFmtId="191" fontId="8" fillId="0" borderId="30" xfId="0" applyNumberFormat="1" applyFont="1" applyBorder="1" applyAlignment="1">
      <alignment vertical="center" shrinkToFit="1"/>
    </xf>
    <xf numFmtId="191" fontId="8" fillId="0" borderId="14" xfId="0" applyNumberFormat="1" applyFont="1" applyBorder="1" applyAlignment="1">
      <alignment vertical="center" shrinkToFit="1"/>
    </xf>
    <xf numFmtId="191" fontId="8" fillId="0" borderId="31" xfId="0" applyNumberFormat="1" applyFont="1" applyBorder="1" applyAlignment="1">
      <alignment vertical="center" shrinkToFit="1"/>
    </xf>
    <xf numFmtId="191" fontId="8" fillId="0" borderId="12" xfId="0" applyNumberFormat="1" applyFont="1" applyBorder="1" applyAlignment="1">
      <alignment vertical="center" shrinkToFit="1"/>
    </xf>
    <xf numFmtId="191" fontId="8" fillId="0" borderId="32" xfId="0" applyNumberFormat="1" applyFont="1" applyBorder="1" applyAlignment="1">
      <alignment vertical="center" shrinkToFit="1"/>
    </xf>
    <xf numFmtId="38" fontId="8" fillId="0" borderId="27" xfId="49" applyFont="1" applyBorder="1" applyAlignment="1">
      <alignment horizontal="distributed" vertical="center"/>
    </xf>
    <xf numFmtId="191" fontId="8" fillId="0" borderId="11" xfId="0" applyNumberFormat="1" applyFont="1" applyBorder="1" applyAlignment="1">
      <alignment vertical="center" shrinkToFit="1"/>
    </xf>
    <xf numFmtId="191" fontId="8" fillId="0" borderId="33" xfId="0" applyNumberFormat="1" applyFont="1" applyBorder="1" applyAlignment="1">
      <alignment vertical="center" shrinkToFit="1"/>
    </xf>
    <xf numFmtId="38" fontId="8" fillId="0" borderId="0" xfId="49" applyFont="1" applyBorder="1" applyAlignment="1">
      <alignment horizontal="distributed" vertical="center"/>
    </xf>
    <xf numFmtId="191" fontId="8" fillId="0" borderId="33" xfId="0" applyNumberFormat="1" applyFont="1" applyFill="1" applyBorder="1" applyAlignment="1">
      <alignment vertical="center" shrinkToFit="1"/>
    </xf>
    <xf numFmtId="0" fontId="6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38" fontId="8" fillId="0" borderId="16" xfId="49" applyFont="1" applyBorder="1" applyAlignment="1" quotePrefix="1">
      <alignment horizontal="centerContinuous"/>
    </xf>
    <xf numFmtId="38" fontId="8" fillId="0" borderId="16" xfId="49" applyFont="1" applyBorder="1" applyAlignment="1">
      <alignment horizontal="centerContinuous"/>
    </xf>
    <xf numFmtId="38" fontId="8" fillId="0" borderId="34" xfId="49" applyFont="1" applyBorder="1" applyAlignment="1">
      <alignment horizontal="centerContinuous"/>
    </xf>
    <xf numFmtId="38" fontId="8" fillId="0" borderId="34" xfId="49" applyFont="1" applyBorder="1" applyAlignment="1">
      <alignment/>
    </xf>
    <xf numFmtId="38" fontId="8" fillId="0" borderId="28" xfId="49" applyFont="1" applyBorder="1" applyAlignment="1" quotePrefix="1">
      <alignment horizontal="left"/>
    </xf>
    <xf numFmtId="38" fontId="8" fillId="0" borderId="34" xfId="49" applyFont="1" applyBorder="1" applyAlignment="1" quotePrefix="1">
      <alignment horizontal="left"/>
    </xf>
    <xf numFmtId="38" fontId="8" fillId="0" borderId="21" xfId="49" applyFont="1" applyBorder="1" applyAlignment="1">
      <alignment horizontal="center" shrinkToFit="1"/>
    </xf>
    <xf numFmtId="38" fontId="8" fillId="0" borderId="21" xfId="49" applyFont="1" applyBorder="1" applyAlignment="1" quotePrefix="1">
      <alignment horizontal="center" shrinkToFit="1"/>
    </xf>
    <xf numFmtId="38" fontId="10" fillId="0" borderId="21" xfId="49" applyFont="1" applyBorder="1" applyAlignment="1" quotePrefix="1">
      <alignment horizontal="center" shrinkToFit="1"/>
    </xf>
    <xf numFmtId="38" fontId="8" fillId="0" borderId="10" xfId="49" applyFont="1" applyBorder="1" applyAlignment="1" quotePrefix="1">
      <alignment horizontal="center" shrinkToFit="1"/>
    </xf>
    <xf numFmtId="38" fontId="8" fillId="0" borderId="35" xfId="49" applyFont="1" applyBorder="1" applyAlignment="1">
      <alignment horizontal="center" shrinkToFit="1"/>
    </xf>
    <xf numFmtId="38" fontId="8" fillId="0" borderId="29" xfId="49" applyFont="1" applyBorder="1" applyAlignment="1">
      <alignment horizontal="center" shrinkToFit="1"/>
    </xf>
    <xf numFmtId="38" fontId="8" fillId="0" borderId="29" xfId="49" applyFont="1" applyBorder="1" applyAlignment="1">
      <alignment horizontal="center" vertical="top" shrinkToFit="1"/>
    </xf>
    <xf numFmtId="38" fontId="10" fillId="0" borderId="29" xfId="49" applyFont="1" applyBorder="1" applyAlignment="1">
      <alignment horizontal="center" vertical="top" shrinkToFit="1"/>
    </xf>
    <xf numFmtId="38" fontId="10" fillId="0" borderId="29" xfId="49" applyFont="1" applyBorder="1" applyAlignment="1">
      <alignment horizontal="center" vertical="top" wrapText="1"/>
    </xf>
    <xf numFmtId="38" fontId="10" fillId="0" borderId="29" xfId="49" applyFont="1" applyBorder="1" applyAlignment="1" quotePrefix="1">
      <alignment horizontal="center" vertical="top" wrapText="1"/>
    </xf>
    <xf numFmtId="38" fontId="8" fillId="0" borderId="12" xfId="49" applyFont="1" applyBorder="1" applyAlignment="1">
      <alignment horizontal="center" vertical="top" shrinkToFit="1"/>
    </xf>
    <xf numFmtId="38" fontId="10" fillId="0" borderId="29" xfId="49" applyFont="1" applyBorder="1" applyAlignment="1">
      <alignment horizontal="center" wrapText="1"/>
    </xf>
    <xf numFmtId="38" fontId="8" fillId="0" borderId="36" xfId="49" applyFont="1" applyBorder="1" applyAlignment="1" quotePrefix="1">
      <alignment horizontal="center" shrinkToFit="1"/>
    </xf>
    <xf numFmtId="194" fontId="8" fillId="0" borderId="10" xfId="0" applyNumberFormat="1" applyFont="1" applyBorder="1" applyAlignment="1">
      <alignment vertical="center" shrinkToFit="1"/>
    </xf>
    <xf numFmtId="194" fontId="8" fillId="0" borderId="30" xfId="0" applyNumberFormat="1" applyFont="1" applyBorder="1" applyAlignment="1">
      <alignment vertical="center" shrinkToFit="1"/>
    </xf>
    <xf numFmtId="38" fontId="8" fillId="0" borderId="37" xfId="49" applyFont="1" applyBorder="1" applyAlignment="1" quotePrefix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4" fontId="8" fillId="0" borderId="31" xfId="0" applyNumberFormat="1" applyFont="1" applyBorder="1" applyAlignment="1">
      <alignment vertical="center" shrinkToFit="1"/>
    </xf>
    <xf numFmtId="38" fontId="8" fillId="0" borderId="20" xfId="49" applyFont="1" applyBorder="1" applyAlignment="1" quotePrefix="1">
      <alignment vertical="center" shrinkToFit="1"/>
    </xf>
    <xf numFmtId="38" fontId="8" fillId="0" borderId="22" xfId="49" applyFont="1" applyBorder="1" applyAlignment="1" quotePrefix="1">
      <alignment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32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4" fontId="8" fillId="0" borderId="33" xfId="0" applyNumberFormat="1" applyFont="1" applyBorder="1" applyAlignment="1">
      <alignment vertical="center" shrinkToFit="1"/>
    </xf>
    <xf numFmtId="194" fontId="8" fillId="0" borderId="0" xfId="0" applyNumberFormat="1" applyFont="1" applyBorder="1" applyAlignment="1">
      <alignment vertical="center" shrinkToFit="1"/>
    </xf>
    <xf numFmtId="38" fontId="8" fillId="0" borderId="25" xfId="49" applyFont="1" applyBorder="1" applyAlignment="1">
      <alignment horizontal="distributed" vertical="center"/>
    </xf>
    <xf numFmtId="194" fontId="8" fillId="0" borderId="13" xfId="0" applyNumberFormat="1" applyFont="1" applyBorder="1" applyAlignment="1">
      <alignment vertical="center" shrinkToFit="1"/>
    </xf>
    <xf numFmtId="194" fontId="8" fillId="0" borderId="26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38" fontId="8" fillId="0" borderId="15" xfId="49" applyFont="1" applyBorder="1" applyAlignment="1">
      <alignment vertical="center"/>
    </xf>
    <xf numFmtId="38" fontId="8" fillId="0" borderId="38" xfId="49" applyFont="1" applyBorder="1" applyAlignment="1">
      <alignment horizontal="center" vertical="center" shrinkToFit="1"/>
    </xf>
    <xf numFmtId="199" fontId="8" fillId="0" borderId="0" xfId="0" applyNumberFormat="1" applyFont="1" applyBorder="1" applyAlignment="1">
      <alignment vertical="center"/>
    </xf>
    <xf numFmtId="38" fontId="8" fillId="0" borderId="10" xfId="49" applyFont="1" applyBorder="1" applyAlignment="1" quotePrefix="1">
      <alignment horizontal="distributed" vertical="center" shrinkToFit="1"/>
    </xf>
    <xf numFmtId="38" fontId="8" fillId="0" borderId="38" xfId="49" applyFont="1" applyBorder="1" applyAlignment="1" quotePrefix="1">
      <alignment horizontal="center" vertical="center" shrinkToFit="1"/>
    </xf>
    <xf numFmtId="38" fontId="8" fillId="0" borderId="39" xfId="49" applyFont="1" applyBorder="1" applyAlignment="1" quotePrefix="1">
      <alignment horizontal="center" vertical="center" shrinkToFit="1"/>
    </xf>
    <xf numFmtId="0" fontId="8" fillId="0" borderId="0" xfId="0" applyFont="1" applyFill="1" applyAlignment="1">
      <alignment vertical="center"/>
    </xf>
    <xf numFmtId="193" fontId="8" fillId="0" borderId="10" xfId="0" applyNumberFormat="1" applyFont="1" applyBorder="1" applyAlignment="1">
      <alignment vertical="center" shrinkToFit="1"/>
    </xf>
    <xf numFmtId="193" fontId="8" fillId="0" borderId="14" xfId="0" applyNumberFormat="1" applyFont="1" applyBorder="1" applyAlignment="1">
      <alignment vertical="center" shrinkToFit="1"/>
    </xf>
    <xf numFmtId="193" fontId="8" fillId="0" borderId="33" xfId="0" applyNumberFormat="1" applyFont="1" applyBorder="1" applyAlignment="1">
      <alignment vertical="center" shrinkToFit="1"/>
    </xf>
    <xf numFmtId="193" fontId="8" fillId="0" borderId="0" xfId="0" applyNumberFormat="1" applyFont="1" applyBorder="1" applyAlignment="1">
      <alignment vertical="center" shrinkToFit="1"/>
    </xf>
    <xf numFmtId="38" fontId="5" fillId="0" borderId="0" xfId="49" applyFont="1" applyAlignment="1">
      <alignment/>
    </xf>
    <xf numFmtId="38" fontId="5" fillId="0" borderId="0" xfId="49" applyFont="1" applyAlignment="1">
      <alignment horizontal="left"/>
    </xf>
    <xf numFmtId="38" fontId="8" fillId="0" borderId="40" xfId="49" applyFont="1" applyBorder="1" applyAlignment="1" quotePrefix="1">
      <alignment horizontal="left"/>
    </xf>
    <xf numFmtId="38" fontId="8" fillId="0" borderId="10" xfId="49" applyFont="1" applyBorder="1" applyAlignment="1" quotePrefix="1">
      <alignment horizontal="left"/>
    </xf>
    <xf numFmtId="38" fontId="8" fillId="0" borderId="41" xfId="49" applyFont="1" applyBorder="1" applyAlignment="1" quotePrefix="1">
      <alignment horizontal="left"/>
    </xf>
    <xf numFmtId="38" fontId="8" fillId="0" borderId="35" xfId="49" applyFont="1" applyBorder="1" applyAlignment="1" quotePrefix="1">
      <alignment horizontal="left"/>
    </xf>
    <xf numFmtId="193" fontId="8" fillId="0" borderId="30" xfId="0" applyNumberFormat="1" applyFont="1" applyBorder="1" applyAlignment="1">
      <alignment vertical="center" shrinkToFit="1"/>
    </xf>
    <xf numFmtId="193" fontId="8" fillId="0" borderId="42" xfId="0" applyNumberFormat="1" applyFont="1" applyBorder="1" applyAlignment="1">
      <alignment vertical="center" shrinkToFit="1"/>
    </xf>
    <xf numFmtId="38" fontId="8" fillId="0" borderId="37" xfId="49" applyFont="1" applyBorder="1" applyAlignment="1" quotePrefix="1">
      <alignment horizontal="distributed" vertical="center" shrinkToFit="1"/>
    </xf>
    <xf numFmtId="193" fontId="8" fillId="0" borderId="31" xfId="0" applyNumberFormat="1" applyFont="1" applyBorder="1" applyAlignment="1">
      <alignment vertical="center" shrinkToFit="1"/>
    </xf>
    <xf numFmtId="38" fontId="8" fillId="0" borderId="20" xfId="49" applyFont="1" applyBorder="1" applyAlignment="1" quotePrefix="1">
      <alignment horizontal="distributed" vertical="center"/>
    </xf>
    <xf numFmtId="38" fontId="8" fillId="0" borderId="22" xfId="49" applyFont="1" applyBorder="1" applyAlignment="1" quotePrefix="1">
      <alignment horizontal="distributed" vertical="center"/>
    </xf>
    <xf numFmtId="193" fontId="8" fillId="0" borderId="12" xfId="0" applyNumberFormat="1" applyFont="1" applyBorder="1" applyAlignment="1">
      <alignment vertical="center" shrinkToFit="1"/>
    </xf>
    <xf numFmtId="193" fontId="8" fillId="0" borderId="32" xfId="0" applyNumberFormat="1" applyFont="1" applyBorder="1" applyAlignment="1">
      <alignment vertical="center" shrinkToFit="1"/>
    </xf>
    <xf numFmtId="193" fontId="8" fillId="0" borderId="24" xfId="0" applyNumberFormat="1" applyFont="1" applyBorder="1" applyAlignment="1">
      <alignment vertical="center" shrinkToFit="1"/>
    </xf>
    <xf numFmtId="193" fontId="8" fillId="0" borderId="11" xfId="0" applyNumberFormat="1" applyFont="1" applyBorder="1" applyAlignment="1">
      <alignment vertical="center" shrinkToFit="1"/>
    </xf>
    <xf numFmtId="187" fontId="8" fillId="0" borderId="0" xfId="49" applyNumberFormat="1" applyFont="1" applyBorder="1" applyAlignment="1">
      <alignment vertical="center"/>
    </xf>
    <xf numFmtId="187" fontId="11" fillId="0" borderId="0" xfId="49" applyNumberFormat="1" applyFont="1" applyBorder="1" applyAlignment="1">
      <alignment/>
    </xf>
    <xf numFmtId="193" fontId="8" fillId="0" borderId="13" xfId="0" applyNumberFormat="1" applyFont="1" applyBorder="1" applyAlignment="1">
      <alignment vertical="center" shrinkToFit="1"/>
    </xf>
    <xf numFmtId="193" fontId="8" fillId="0" borderId="26" xfId="0" applyNumberFormat="1" applyFont="1" applyBorder="1" applyAlignment="1">
      <alignment vertical="center" shrinkToFit="1"/>
    </xf>
    <xf numFmtId="193" fontId="8" fillId="0" borderId="43" xfId="0" applyNumberFormat="1" applyFont="1" applyBorder="1" applyAlignment="1">
      <alignment vertical="center" shrinkToFit="1"/>
    </xf>
    <xf numFmtId="205" fontId="8" fillId="0" borderId="0" xfId="0" applyNumberFormat="1" applyFont="1" applyAlignment="1">
      <alignment/>
    </xf>
    <xf numFmtId="38" fontId="8" fillId="0" borderId="28" xfId="49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 shrinkToFit="1"/>
    </xf>
    <xf numFmtId="38" fontId="8" fillId="0" borderId="21" xfId="49" applyFont="1" applyBorder="1" applyAlignment="1" quotePrefix="1">
      <alignment horizontal="left" vertical="center" shrinkToFit="1"/>
    </xf>
    <xf numFmtId="38" fontId="8" fillId="0" borderId="21" xfId="49" applyFont="1" applyBorder="1" applyAlignment="1">
      <alignment horizontal="distributed" vertical="center" shrinkToFit="1"/>
    </xf>
    <xf numFmtId="38" fontId="8" fillId="0" borderId="41" xfId="49" applyFont="1" applyBorder="1" applyAlignment="1" quotePrefix="1">
      <alignment horizontal="left" vertical="center" shrinkToFit="1"/>
    </xf>
    <xf numFmtId="38" fontId="8" fillId="0" borderId="44" xfId="49" applyFont="1" applyBorder="1" applyAlignment="1">
      <alignment horizontal="center" vertical="center" shrinkToFit="1"/>
    </xf>
    <xf numFmtId="38" fontId="8" fillId="0" borderId="45" xfId="49" applyFont="1" applyBorder="1" applyAlignment="1">
      <alignment horizontal="center" vertical="center" shrinkToFit="1"/>
    </xf>
    <xf numFmtId="205" fontId="8" fillId="0" borderId="21" xfId="49" applyNumberFormat="1" applyFont="1" applyBorder="1" applyAlignment="1" quotePrefix="1">
      <alignment horizontal="left" vertical="center" shrinkToFit="1"/>
    </xf>
    <xf numFmtId="38" fontId="8" fillId="0" borderId="35" xfId="49" applyFont="1" applyBorder="1" applyAlignment="1" quotePrefix="1">
      <alignment horizontal="left" vertical="center" shrinkToFit="1"/>
    </xf>
    <xf numFmtId="38" fontId="8" fillId="0" borderId="38" xfId="49" applyFont="1" applyBorder="1" applyAlignment="1" quotePrefix="1">
      <alignment horizontal="distributed" vertical="center" shrinkToFit="1"/>
    </xf>
    <xf numFmtId="38" fontId="8" fillId="0" borderId="10" xfId="49" applyFont="1" applyBorder="1" applyAlignment="1">
      <alignment horizontal="distributed" vertical="center" shrinkToFit="1"/>
    </xf>
    <xf numFmtId="38" fontId="8" fillId="0" borderId="0" xfId="49" applyFont="1" applyBorder="1" applyAlignment="1">
      <alignment horizontal="center" vertical="center" shrinkToFit="1"/>
    </xf>
    <xf numFmtId="205" fontId="8" fillId="0" borderId="10" xfId="49" applyNumberFormat="1" applyFont="1" applyBorder="1" applyAlignment="1" quotePrefix="1">
      <alignment horizontal="left" vertical="center" shrinkToFit="1"/>
    </xf>
    <xf numFmtId="38" fontId="8" fillId="0" borderId="0" xfId="49" applyFont="1" applyBorder="1" applyAlignment="1" quotePrefix="1">
      <alignment horizontal="distributed" vertical="center" shrinkToFit="1"/>
    </xf>
    <xf numFmtId="38" fontId="8" fillId="0" borderId="38" xfId="49" applyFont="1" applyFill="1" applyBorder="1" applyAlignment="1" quotePrefix="1">
      <alignment horizontal="distributed" vertical="center" shrinkToFit="1"/>
    </xf>
    <xf numFmtId="205" fontId="8" fillId="0" borderId="38" xfId="49" applyNumberFormat="1" applyFont="1" applyFill="1" applyBorder="1" applyAlignment="1" quotePrefix="1">
      <alignment horizontal="distributed" vertical="center" shrinkToFit="1"/>
    </xf>
    <xf numFmtId="38" fontId="8" fillId="0" borderId="46" xfId="49" applyFont="1" applyBorder="1" applyAlignment="1" quotePrefix="1">
      <alignment horizontal="center" vertical="center" shrinkToFit="1"/>
    </xf>
    <xf numFmtId="38" fontId="8" fillId="0" borderId="12" xfId="49" applyFont="1" applyFill="1" applyBorder="1" applyAlignment="1" quotePrefix="1">
      <alignment horizontal="center" vertical="center" shrinkToFit="1"/>
    </xf>
    <xf numFmtId="38" fontId="8" fillId="0" borderId="39" xfId="49" applyFont="1" applyFill="1" applyBorder="1" applyAlignment="1" quotePrefix="1">
      <alignment horizontal="center" vertical="center" shrinkToFit="1"/>
    </xf>
    <xf numFmtId="205" fontId="8" fillId="0" borderId="39" xfId="49" applyNumberFormat="1" applyFont="1" applyFill="1" applyBorder="1" applyAlignment="1" quotePrefix="1">
      <alignment horizontal="center" vertical="center" shrinkToFit="1"/>
    </xf>
    <xf numFmtId="38" fontId="8" fillId="0" borderId="39" xfId="49" applyFont="1" applyFill="1" applyBorder="1" applyAlignment="1" quotePrefix="1">
      <alignment horizontal="distributed" vertical="center" shrinkToFit="1"/>
    </xf>
    <xf numFmtId="200" fontId="8" fillId="0" borderId="0" xfId="0" applyNumberFormat="1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 shrinkToFit="1"/>
    </xf>
    <xf numFmtId="191" fontId="8" fillId="0" borderId="26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1" fontId="8" fillId="0" borderId="43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194" fontId="8" fillId="0" borderId="43" xfId="0" applyNumberFormat="1" applyFont="1" applyBorder="1" applyAlignment="1">
      <alignment vertical="center" shrinkToFit="1"/>
    </xf>
    <xf numFmtId="38" fontId="8" fillId="0" borderId="28" xfId="49" applyFont="1" applyBorder="1" applyAlignment="1">
      <alignment/>
    </xf>
    <xf numFmtId="38" fontId="8" fillId="0" borderId="16" xfId="49" applyFont="1" applyBorder="1" applyAlignment="1">
      <alignment/>
    </xf>
    <xf numFmtId="38" fontId="8" fillId="0" borderId="29" xfId="49" applyFont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center" vertical="center"/>
    </xf>
    <xf numFmtId="0" fontId="9" fillId="0" borderId="29" xfId="49" applyNumberFormat="1" applyFont="1" applyFill="1" applyBorder="1" applyAlignment="1" quotePrefix="1">
      <alignment horizontal="center" vertical="center" wrapText="1"/>
    </xf>
    <xf numFmtId="38" fontId="8" fillId="0" borderId="29" xfId="49" applyFont="1" applyFill="1" applyBorder="1" applyAlignment="1">
      <alignment horizontal="center" vertical="center" shrinkToFit="1"/>
    </xf>
    <xf numFmtId="38" fontId="8" fillId="0" borderId="29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 wrapText="1"/>
    </xf>
    <xf numFmtId="38" fontId="8" fillId="0" borderId="0" xfId="49" applyFont="1" applyBorder="1" applyAlignment="1" quotePrefix="1">
      <alignment horizontal="center" vertical="center" shrinkToFit="1"/>
    </xf>
    <xf numFmtId="38" fontId="8" fillId="0" borderId="22" xfId="49" applyFont="1" applyBorder="1" applyAlignment="1" quotePrefix="1">
      <alignment horizontal="center" vertical="center" shrinkToFit="1"/>
    </xf>
    <xf numFmtId="38" fontId="8" fillId="0" borderId="37" xfId="49" applyFont="1" applyBorder="1" applyAlignment="1" quotePrefix="1">
      <alignment horizontal="centerContinuous" vertical="center" shrinkToFit="1"/>
    </xf>
    <xf numFmtId="38" fontId="8" fillId="0" borderId="20" xfId="49" applyFont="1" applyBorder="1" applyAlignment="1" quotePrefix="1">
      <alignment horizontal="centerContinuous" vertical="center" shrinkToFit="1"/>
    </xf>
    <xf numFmtId="194" fontId="8" fillId="0" borderId="12" xfId="0" applyNumberFormat="1" applyFont="1" applyBorder="1" applyAlignment="1">
      <alignment horizontal="right" vertical="center" shrinkToFit="1"/>
    </xf>
    <xf numFmtId="38" fontId="64" fillId="0" borderId="0" xfId="49" applyFont="1" applyFill="1" applyAlignment="1" quotePrefix="1">
      <alignment horizontal="left"/>
    </xf>
    <xf numFmtId="38" fontId="64" fillId="0" borderId="0" xfId="49" applyFont="1" applyFill="1" applyAlignment="1">
      <alignment/>
    </xf>
    <xf numFmtId="40" fontId="64" fillId="0" borderId="0" xfId="49" applyNumberFormat="1" applyFont="1" applyFill="1" applyAlignment="1">
      <alignment/>
    </xf>
    <xf numFmtId="38" fontId="64" fillId="0" borderId="0" xfId="49" applyNumberFormat="1" applyFont="1" applyFill="1" applyAlignment="1">
      <alignment/>
    </xf>
    <xf numFmtId="178" fontId="64" fillId="0" borderId="0" xfId="49" applyNumberFormat="1" applyFont="1" applyFill="1" applyAlignment="1">
      <alignment/>
    </xf>
    <xf numFmtId="38" fontId="65" fillId="0" borderId="0" xfId="49" applyFont="1" applyFill="1" applyAlignment="1">
      <alignment horizontal="distributed"/>
    </xf>
    <xf numFmtId="38" fontId="64" fillId="0" borderId="0" xfId="49" applyFont="1" applyFill="1" applyAlignment="1">
      <alignment horizontal="left"/>
    </xf>
    <xf numFmtId="38" fontId="65" fillId="0" borderId="0" xfId="49" applyFont="1" applyFill="1" applyAlignment="1">
      <alignment/>
    </xf>
    <xf numFmtId="40" fontId="65" fillId="0" borderId="0" xfId="49" applyNumberFormat="1" applyFont="1" applyFill="1" applyAlignment="1">
      <alignment/>
    </xf>
    <xf numFmtId="38" fontId="65" fillId="0" borderId="0" xfId="49" applyNumberFormat="1" applyFont="1" applyFill="1" applyAlignment="1">
      <alignment/>
    </xf>
    <xf numFmtId="38" fontId="65" fillId="0" borderId="15" xfId="49" applyFont="1" applyFill="1" applyBorder="1" applyAlignment="1">
      <alignment horizontal="distributed" vertical="center"/>
    </xf>
    <xf numFmtId="38" fontId="65" fillId="0" borderId="16" xfId="49" applyFont="1" applyFill="1" applyBorder="1" applyAlignment="1">
      <alignment vertical="center"/>
    </xf>
    <xf numFmtId="38" fontId="65" fillId="0" borderId="16" xfId="49" applyFont="1" applyFill="1" applyBorder="1" applyAlignment="1" quotePrefix="1">
      <alignment horizontal="left" vertical="center"/>
    </xf>
    <xf numFmtId="40" fontId="65" fillId="0" borderId="16" xfId="49" applyNumberFormat="1" applyFont="1" applyFill="1" applyBorder="1" applyAlignment="1">
      <alignment vertical="center"/>
    </xf>
    <xf numFmtId="40" fontId="65" fillId="0" borderId="34" xfId="49" applyNumberFormat="1" applyFont="1" applyFill="1" applyBorder="1" applyAlignment="1">
      <alignment vertical="center"/>
    </xf>
    <xf numFmtId="40" fontId="65" fillId="0" borderId="16" xfId="49" applyNumberFormat="1" applyFont="1" applyFill="1" applyBorder="1" applyAlignment="1" quotePrefix="1">
      <alignment horizontal="left" vertical="center"/>
    </xf>
    <xf numFmtId="38" fontId="65" fillId="0" borderId="16" xfId="49" applyNumberFormat="1" applyFont="1" applyFill="1" applyBorder="1" applyAlignment="1">
      <alignment vertical="center"/>
    </xf>
    <xf numFmtId="38" fontId="65" fillId="0" borderId="47" xfId="49" applyFont="1" applyFill="1" applyBorder="1" applyAlignment="1" quotePrefix="1">
      <alignment horizontal="centerContinuous" vertical="center"/>
    </xf>
    <xf numFmtId="0" fontId="66" fillId="0" borderId="16" xfId="0" applyFont="1" applyFill="1" applyBorder="1" applyAlignment="1">
      <alignment horizontal="centerContinuous" vertical="center"/>
    </xf>
    <xf numFmtId="0" fontId="66" fillId="0" borderId="34" xfId="0" applyFont="1" applyFill="1" applyBorder="1" applyAlignment="1">
      <alignment horizontal="centerContinuous" vertical="center"/>
    </xf>
    <xf numFmtId="0" fontId="66" fillId="0" borderId="40" xfId="0" applyFont="1" applyFill="1" applyBorder="1" applyAlignment="1">
      <alignment horizontal="centerContinuous" vertical="center"/>
    </xf>
    <xf numFmtId="38" fontId="65" fillId="0" borderId="0" xfId="49" applyFont="1" applyFill="1" applyAlignment="1">
      <alignment vertical="center"/>
    </xf>
    <xf numFmtId="38" fontId="65" fillId="0" borderId="20" xfId="49" applyFont="1" applyFill="1" applyBorder="1" applyAlignment="1">
      <alignment horizontal="right" vertical="center"/>
    </xf>
    <xf numFmtId="38" fontId="65" fillId="0" borderId="21" xfId="49" applyFont="1" applyFill="1" applyBorder="1" applyAlignment="1" quotePrefix="1">
      <alignment horizontal="center" vertical="center"/>
    </xf>
    <xf numFmtId="38" fontId="65" fillId="0" borderId="29" xfId="49" applyFont="1" applyFill="1" applyBorder="1" applyAlignment="1">
      <alignment horizontal="centerContinuous" vertical="center"/>
    </xf>
    <xf numFmtId="40" fontId="65" fillId="0" borderId="10" xfId="49" applyNumberFormat="1" applyFont="1" applyFill="1" applyBorder="1" applyAlignment="1" quotePrefix="1">
      <alignment horizontal="center" vertical="center"/>
    </xf>
    <xf numFmtId="40" fontId="65" fillId="0" borderId="21" xfId="49" applyNumberFormat="1" applyFont="1" applyFill="1" applyBorder="1" applyAlignment="1" quotePrefix="1">
      <alignment horizontal="center" vertical="center"/>
    </xf>
    <xf numFmtId="38" fontId="65" fillId="0" borderId="21" xfId="49" applyNumberFormat="1" applyFont="1" applyFill="1" applyBorder="1" applyAlignment="1" quotePrefix="1">
      <alignment horizontal="center" vertical="center"/>
    </xf>
    <xf numFmtId="38" fontId="65" fillId="0" borderId="0" xfId="49" applyFont="1" applyFill="1" applyBorder="1" applyAlignment="1" quotePrefix="1">
      <alignment horizontal="center" vertical="center"/>
    </xf>
    <xf numFmtId="38" fontId="65" fillId="0" borderId="38" xfId="49" applyFont="1" applyFill="1" applyBorder="1" applyAlignment="1">
      <alignment vertical="center"/>
    </xf>
    <xf numFmtId="38" fontId="65" fillId="0" borderId="0" xfId="49" applyFont="1" applyFill="1" applyBorder="1" applyAlignment="1" quotePrefix="1">
      <alignment horizontal="left" vertical="center"/>
    </xf>
    <xf numFmtId="38" fontId="65" fillId="0" borderId="0" xfId="49" applyFont="1" applyFill="1" applyBorder="1" applyAlignment="1">
      <alignment vertical="center"/>
    </xf>
    <xf numFmtId="38" fontId="65" fillId="0" borderId="21" xfId="49" applyFont="1" applyFill="1" applyBorder="1" applyAlignment="1">
      <alignment vertical="center"/>
    </xf>
    <xf numFmtId="38" fontId="65" fillId="0" borderId="46" xfId="49" applyFont="1" applyFill="1" applyBorder="1" applyAlignment="1">
      <alignment horizontal="centerContinuous" vertical="center"/>
    </xf>
    <xf numFmtId="38" fontId="65" fillId="0" borderId="36" xfId="49" applyFont="1" applyFill="1" applyBorder="1" applyAlignment="1">
      <alignment horizontal="centerContinuous" vertical="center"/>
    </xf>
    <xf numFmtId="38" fontId="65" fillId="0" borderId="20" xfId="49" applyFont="1" applyFill="1" applyBorder="1" applyAlignment="1">
      <alignment horizontal="distributed" vertical="center"/>
    </xf>
    <xf numFmtId="38" fontId="65" fillId="0" borderId="21" xfId="49" applyFont="1" applyFill="1" applyBorder="1" applyAlignment="1">
      <alignment horizontal="distributed" vertical="center"/>
    </xf>
    <xf numFmtId="38" fontId="65" fillId="0" borderId="21" xfId="49" applyFont="1" applyFill="1" applyBorder="1" applyAlignment="1">
      <alignment horizontal="center" vertical="center"/>
    </xf>
    <xf numFmtId="40" fontId="65" fillId="0" borderId="10" xfId="49" applyNumberFormat="1" applyFont="1" applyFill="1" applyBorder="1" applyAlignment="1">
      <alignment horizontal="center" vertical="center"/>
    </xf>
    <xf numFmtId="40" fontId="65" fillId="0" borderId="21" xfId="49" applyNumberFormat="1" applyFont="1" applyFill="1" applyBorder="1" applyAlignment="1">
      <alignment horizontal="center" vertical="center"/>
    </xf>
    <xf numFmtId="40" fontId="65" fillId="0" borderId="21" xfId="49" applyNumberFormat="1" applyFont="1" applyFill="1" applyBorder="1" applyAlignment="1" quotePrefix="1">
      <alignment horizontal="distributed" vertical="center"/>
    </xf>
    <xf numFmtId="38" fontId="65" fillId="0" borderId="21" xfId="49" applyNumberFormat="1" applyFont="1" applyFill="1" applyBorder="1" applyAlignment="1" quotePrefix="1">
      <alignment horizontal="distributed" vertical="center"/>
    </xf>
    <xf numFmtId="38" fontId="65" fillId="0" borderId="21" xfId="49" applyFont="1" applyFill="1" applyBorder="1" applyAlignment="1" quotePrefix="1">
      <alignment horizontal="distributed" vertical="center"/>
    </xf>
    <xf numFmtId="38" fontId="65" fillId="0" borderId="0" xfId="49" applyFont="1" applyFill="1" applyBorder="1" applyAlignment="1">
      <alignment horizontal="center" vertical="center"/>
    </xf>
    <xf numFmtId="38" fontId="65" fillId="0" borderId="38" xfId="49" applyFont="1" applyFill="1" applyBorder="1" applyAlignment="1">
      <alignment horizontal="center" vertical="center"/>
    </xf>
    <xf numFmtId="38" fontId="65" fillId="0" borderId="44" xfId="49" applyFont="1" applyFill="1" applyBorder="1" applyAlignment="1">
      <alignment vertical="center"/>
    </xf>
    <xf numFmtId="38" fontId="65" fillId="0" borderId="48" xfId="49" applyFont="1" applyFill="1" applyBorder="1" applyAlignment="1">
      <alignment vertical="center"/>
    </xf>
    <xf numFmtId="38" fontId="65" fillId="0" borderId="45" xfId="49" applyFont="1" applyFill="1" applyBorder="1" applyAlignment="1">
      <alignment vertical="center"/>
    </xf>
    <xf numFmtId="38" fontId="65" fillId="0" borderId="10" xfId="49" applyFont="1" applyFill="1" applyBorder="1" applyAlignment="1">
      <alignment vertical="center"/>
    </xf>
    <xf numFmtId="38" fontId="65" fillId="0" borderId="35" xfId="49" applyFont="1" applyFill="1" applyBorder="1" applyAlignment="1">
      <alignment horizontal="distributed" vertical="center"/>
    </xf>
    <xf numFmtId="38" fontId="67" fillId="0" borderId="21" xfId="49" applyFont="1" applyFill="1" applyBorder="1" applyAlignment="1">
      <alignment vertical="center" shrinkToFit="1"/>
    </xf>
    <xf numFmtId="38" fontId="65" fillId="0" borderId="21" xfId="49" applyFont="1" applyFill="1" applyBorder="1" applyAlignment="1" quotePrefix="1">
      <alignment vertical="center"/>
    </xf>
    <xf numFmtId="38" fontId="65" fillId="0" borderId="10" xfId="49" applyFont="1" applyFill="1" applyBorder="1" applyAlignment="1" quotePrefix="1">
      <alignment horizontal="left" vertical="center"/>
    </xf>
    <xf numFmtId="38" fontId="67" fillId="0" borderId="21" xfId="49" applyFont="1" applyFill="1" applyBorder="1" applyAlignment="1" quotePrefix="1">
      <alignment horizontal="center" vertical="center"/>
    </xf>
    <xf numFmtId="38" fontId="65" fillId="0" borderId="20" xfId="49" applyFont="1" applyFill="1" applyBorder="1" applyAlignment="1">
      <alignment vertical="center"/>
    </xf>
    <xf numFmtId="38" fontId="67" fillId="0" borderId="21" xfId="49" applyFont="1" applyFill="1" applyBorder="1" applyAlignment="1" quotePrefix="1">
      <alignment vertical="center" shrinkToFit="1"/>
    </xf>
    <xf numFmtId="38" fontId="65" fillId="0" borderId="10" xfId="49" applyFont="1" applyFill="1" applyBorder="1" applyAlignment="1">
      <alignment horizontal="center" vertical="center"/>
    </xf>
    <xf numFmtId="38" fontId="65" fillId="0" borderId="21" xfId="49" applyFont="1" applyFill="1" applyBorder="1" applyAlignment="1" quotePrefix="1">
      <alignment vertical="center" shrinkToFit="1"/>
    </xf>
    <xf numFmtId="38" fontId="67" fillId="0" borderId="21" xfId="49" applyFont="1" applyFill="1" applyBorder="1" applyAlignment="1" quotePrefix="1">
      <alignment horizontal="distributed" vertical="center"/>
    </xf>
    <xf numFmtId="38" fontId="65" fillId="0" borderId="22" xfId="49" applyFont="1" applyFill="1" applyBorder="1" applyAlignment="1">
      <alignment horizontal="distributed" vertical="center"/>
    </xf>
    <xf numFmtId="38" fontId="65" fillId="0" borderId="12" xfId="49" applyFont="1" applyFill="1" applyBorder="1" applyAlignment="1">
      <alignment horizontal="center" vertical="center"/>
    </xf>
    <xf numFmtId="38" fontId="65" fillId="0" borderId="29" xfId="49" applyFont="1" applyFill="1" applyBorder="1" applyAlignment="1" quotePrefix="1">
      <alignment horizontal="center" vertical="center"/>
    </xf>
    <xf numFmtId="38" fontId="65" fillId="0" borderId="29" xfId="49" applyFont="1" applyFill="1" applyBorder="1" applyAlignment="1">
      <alignment vertical="center"/>
    </xf>
    <xf numFmtId="40" fontId="65" fillId="0" borderId="12" xfId="49" applyNumberFormat="1" applyFont="1" applyFill="1" applyBorder="1" applyAlignment="1" quotePrefix="1">
      <alignment horizontal="center" vertical="center"/>
    </xf>
    <xf numFmtId="40" fontId="65" fillId="0" borderId="29" xfId="49" applyNumberFormat="1" applyFont="1" applyFill="1" applyBorder="1" applyAlignment="1" quotePrefix="1">
      <alignment horizontal="center" vertical="center"/>
    </xf>
    <xf numFmtId="38" fontId="67" fillId="0" borderId="29" xfId="49" applyFont="1" applyFill="1" applyBorder="1" applyAlignment="1" quotePrefix="1">
      <alignment vertical="center" shrinkToFit="1"/>
    </xf>
    <xf numFmtId="38" fontId="65" fillId="0" borderId="46" xfId="49" applyFont="1" applyFill="1" applyBorder="1" applyAlignment="1">
      <alignment horizontal="center" vertical="center"/>
    </xf>
    <xf numFmtId="38" fontId="65" fillId="0" borderId="12" xfId="49" applyFont="1" applyFill="1" applyBorder="1" applyAlignment="1">
      <alignment vertical="center"/>
    </xf>
    <xf numFmtId="38" fontId="65" fillId="0" borderId="29" xfId="49" applyFont="1" applyFill="1" applyBorder="1" applyAlignment="1">
      <alignment horizontal="center" vertical="center"/>
    </xf>
    <xf numFmtId="38" fontId="65" fillId="0" borderId="12" xfId="49" applyFont="1" applyFill="1" applyBorder="1" applyAlignment="1" quotePrefix="1">
      <alignment horizontal="center" vertical="center"/>
    </xf>
    <xf numFmtId="38" fontId="65" fillId="0" borderId="29" xfId="49" applyFont="1" applyFill="1" applyBorder="1" applyAlignment="1">
      <alignment horizontal="distributed" vertical="center"/>
    </xf>
    <xf numFmtId="38" fontId="65" fillId="0" borderId="36" xfId="49" applyFont="1" applyFill="1" applyBorder="1" applyAlignment="1">
      <alignment vertical="center"/>
    </xf>
    <xf numFmtId="49" fontId="65" fillId="33" borderId="49" xfId="49" applyNumberFormat="1" applyFont="1" applyFill="1" applyBorder="1" applyAlignment="1">
      <alignment horizontal="center" vertical="center" shrinkToFit="1"/>
    </xf>
    <xf numFmtId="49" fontId="65" fillId="0" borderId="50" xfId="49" applyNumberFormat="1" applyFont="1" applyFill="1" applyBorder="1" applyAlignment="1">
      <alignment horizontal="center" vertical="center" shrinkToFit="1"/>
    </xf>
    <xf numFmtId="49" fontId="65" fillId="33" borderId="50" xfId="49" applyNumberFormat="1" applyFont="1" applyFill="1" applyBorder="1" applyAlignment="1">
      <alignment horizontal="center" vertical="center" shrinkToFit="1"/>
    </xf>
    <xf numFmtId="49" fontId="67" fillId="33" borderId="50" xfId="49" applyNumberFormat="1" applyFont="1" applyFill="1" applyBorder="1" applyAlignment="1">
      <alignment horizontal="center" vertical="center" shrinkToFit="1"/>
    </xf>
    <xf numFmtId="49" fontId="65" fillId="33" borderId="51" xfId="49" applyNumberFormat="1" applyFont="1" applyFill="1" applyBorder="1" applyAlignment="1">
      <alignment horizontal="center" vertical="center" shrinkToFit="1"/>
    </xf>
    <xf numFmtId="49" fontId="65" fillId="0" borderId="0" xfId="49" applyNumberFormat="1" applyFont="1" applyFill="1" applyAlignment="1">
      <alignment horizontal="center" vertical="center"/>
    </xf>
    <xf numFmtId="191" fontId="68" fillId="0" borderId="38" xfId="0" applyNumberFormat="1" applyFont="1" applyFill="1" applyBorder="1" applyAlignment="1">
      <alignment vertical="center" shrinkToFit="1"/>
    </xf>
    <xf numFmtId="193" fontId="68" fillId="0" borderId="38" xfId="0" applyNumberFormat="1" applyFont="1" applyFill="1" applyBorder="1" applyAlignment="1">
      <alignment vertical="center" shrinkToFit="1"/>
    </xf>
    <xf numFmtId="38" fontId="69" fillId="0" borderId="10" xfId="49" applyFont="1" applyFill="1" applyBorder="1" applyAlignment="1">
      <alignment horizontal="distributed" vertical="center" wrapText="1" shrinkToFit="1"/>
    </xf>
    <xf numFmtId="194" fontId="68" fillId="0" borderId="10" xfId="0" applyNumberFormat="1" applyFont="1" applyFill="1" applyBorder="1" applyAlignment="1">
      <alignment vertical="center" shrinkToFit="1"/>
    </xf>
    <xf numFmtId="194" fontId="68" fillId="0" borderId="38" xfId="0" applyNumberFormat="1" applyFont="1" applyFill="1" applyBorder="1" applyAlignment="1">
      <alignment vertical="center" shrinkToFit="1"/>
    </xf>
    <xf numFmtId="191" fontId="68" fillId="0" borderId="41" xfId="0" applyNumberFormat="1" applyFont="1" applyFill="1" applyBorder="1" applyAlignment="1">
      <alignment vertical="center" shrinkToFit="1"/>
    </xf>
    <xf numFmtId="191" fontId="68" fillId="0" borderId="10" xfId="0" applyNumberFormat="1" applyFont="1" applyFill="1" applyBorder="1" applyAlignment="1">
      <alignment vertical="center" shrinkToFit="1"/>
    </xf>
    <xf numFmtId="193" fontId="68" fillId="0" borderId="41" xfId="0" applyNumberFormat="1" applyFont="1" applyFill="1" applyBorder="1" applyAlignment="1">
      <alignment vertical="center" shrinkToFit="1"/>
    </xf>
    <xf numFmtId="38" fontId="68" fillId="0" borderId="10" xfId="49" applyFont="1" applyFill="1" applyBorder="1" applyAlignment="1">
      <alignment horizontal="distributed" vertical="center" shrinkToFit="1"/>
    </xf>
    <xf numFmtId="195" fontId="68" fillId="0" borderId="10" xfId="49" applyNumberFormat="1" applyFont="1" applyFill="1" applyBorder="1" applyAlignment="1">
      <alignment horizontal="center" vertical="center" shrinkToFit="1"/>
    </xf>
    <xf numFmtId="193" fontId="68" fillId="0" borderId="30" xfId="0" applyNumberFormat="1" applyFont="1" applyFill="1" applyBorder="1" applyAlignment="1">
      <alignment vertical="center" shrinkToFit="1"/>
    </xf>
    <xf numFmtId="176" fontId="65" fillId="0" borderId="0" xfId="49" applyNumberFormat="1" applyFont="1" applyFill="1" applyAlignment="1">
      <alignment vertical="center"/>
    </xf>
    <xf numFmtId="193" fontId="68" fillId="0" borderId="10" xfId="0" applyNumberFormat="1" applyFont="1" applyFill="1" applyBorder="1" applyAlignment="1">
      <alignment vertical="center" shrinkToFit="1"/>
    </xf>
    <xf numFmtId="38" fontId="69" fillId="0" borderId="10" xfId="49" applyFont="1" applyFill="1" applyBorder="1" applyAlignment="1">
      <alignment horizontal="distributed" vertical="center" shrinkToFit="1"/>
    </xf>
    <xf numFmtId="195" fontId="68" fillId="0" borderId="10" xfId="49" applyNumberFormat="1" applyFont="1" applyFill="1" applyBorder="1" applyAlignment="1" quotePrefix="1">
      <alignment horizontal="center" vertical="center" shrinkToFit="1"/>
    </xf>
    <xf numFmtId="193" fontId="68" fillId="0" borderId="35" xfId="0" applyNumberFormat="1" applyFont="1" applyFill="1" applyBorder="1" applyAlignment="1">
      <alignment vertical="center" shrinkToFit="1"/>
    </xf>
    <xf numFmtId="198" fontId="68" fillId="0" borderId="10" xfId="0" applyNumberFormat="1" applyFont="1" applyFill="1" applyBorder="1" applyAlignment="1">
      <alignment vertical="center" shrinkToFit="1"/>
    </xf>
    <xf numFmtId="38" fontId="70" fillId="0" borderId="10" xfId="49" applyFont="1" applyFill="1" applyBorder="1" applyAlignment="1">
      <alignment horizontal="distributed" vertical="center" wrapText="1" shrinkToFit="1"/>
    </xf>
    <xf numFmtId="38" fontId="68" fillId="0" borderId="10" xfId="49" applyFont="1" applyFill="1" applyBorder="1" applyAlignment="1" quotePrefix="1">
      <alignment horizontal="distributed" vertical="center" shrinkToFit="1"/>
    </xf>
    <xf numFmtId="38" fontId="69" fillId="0" borderId="10" xfId="49" applyFont="1" applyFill="1" applyBorder="1" applyAlignment="1" quotePrefix="1">
      <alignment horizontal="distributed" vertical="center" shrinkToFit="1"/>
    </xf>
    <xf numFmtId="38" fontId="65" fillId="0" borderId="37" xfId="49" applyFont="1" applyFill="1" applyBorder="1" applyAlignment="1" quotePrefix="1">
      <alignment horizontal="distributed" vertical="center" wrapText="1"/>
    </xf>
    <xf numFmtId="191" fontId="68" fillId="0" borderId="14" xfId="0" applyNumberFormat="1" applyFont="1" applyFill="1" applyBorder="1" applyAlignment="1">
      <alignment vertical="center" shrinkToFit="1"/>
    </xf>
    <xf numFmtId="193" fontId="68" fillId="0" borderId="14" xfId="0" applyNumberFormat="1" applyFont="1" applyFill="1" applyBorder="1" applyAlignment="1">
      <alignment vertical="center" shrinkToFit="1"/>
    </xf>
    <xf numFmtId="38" fontId="68" fillId="0" borderId="14" xfId="49" applyFont="1" applyFill="1" applyBorder="1" applyAlignment="1" quotePrefix="1">
      <alignment horizontal="distributed" vertical="center" shrinkToFit="1"/>
    </xf>
    <xf numFmtId="194" fontId="68" fillId="0" borderId="14" xfId="0" applyNumberFormat="1" applyFont="1" applyFill="1" applyBorder="1" applyAlignment="1">
      <alignment vertical="center" shrinkToFit="1"/>
    </xf>
    <xf numFmtId="38" fontId="68" fillId="0" borderId="14" xfId="49" applyFont="1" applyFill="1" applyBorder="1" applyAlignment="1">
      <alignment horizontal="distributed" vertical="center" shrinkToFit="1"/>
    </xf>
    <xf numFmtId="195" fontId="68" fillId="0" borderId="14" xfId="49" applyNumberFormat="1" applyFont="1" applyFill="1" applyBorder="1" applyAlignment="1" quotePrefix="1">
      <alignment horizontal="center" vertical="center" shrinkToFit="1"/>
    </xf>
    <xf numFmtId="193" fontId="68" fillId="0" borderId="52" xfId="0" applyNumberFormat="1" applyFont="1" applyFill="1" applyBorder="1" applyAlignment="1">
      <alignment vertical="center" shrinkToFit="1"/>
    </xf>
    <xf numFmtId="38" fontId="65" fillId="0" borderId="20" xfId="49" applyFont="1" applyFill="1" applyBorder="1" applyAlignment="1" quotePrefix="1">
      <alignment horizontal="distributed" vertical="center" wrapText="1"/>
    </xf>
    <xf numFmtId="38" fontId="65" fillId="0" borderId="22" xfId="49" applyFont="1" applyFill="1" applyBorder="1" applyAlignment="1" quotePrefix="1">
      <alignment horizontal="distributed" vertical="center" wrapText="1"/>
    </xf>
    <xf numFmtId="191" fontId="68" fillId="0" borderId="12" xfId="0" applyNumberFormat="1" applyFont="1" applyFill="1" applyBorder="1" applyAlignment="1">
      <alignment vertical="center" shrinkToFit="1"/>
    </xf>
    <xf numFmtId="193" fontId="68" fillId="0" borderId="12" xfId="0" applyNumberFormat="1" applyFont="1" applyFill="1" applyBorder="1" applyAlignment="1">
      <alignment vertical="center" shrinkToFit="1"/>
    </xf>
    <xf numFmtId="38" fontId="68" fillId="0" borderId="12" xfId="49" applyFont="1" applyFill="1" applyBorder="1" applyAlignment="1">
      <alignment horizontal="distributed" vertical="center" shrinkToFit="1"/>
    </xf>
    <xf numFmtId="194" fontId="68" fillId="0" borderId="12" xfId="0" applyNumberFormat="1" applyFont="1" applyFill="1" applyBorder="1" applyAlignment="1">
      <alignment vertical="center" shrinkToFit="1"/>
    </xf>
    <xf numFmtId="195" fontId="68" fillId="0" borderId="12" xfId="49" applyNumberFormat="1" applyFont="1" applyFill="1" applyBorder="1" applyAlignment="1">
      <alignment horizontal="center" vertical="center" shrinkToFit="1"/>
    </xf>
    <xf numFmtId="193" fontId="68" fillId="0" borderId="36" xfId="0" applyNumberFormat="1" applyFont="1" applyFill="1" applyBorder="1" applyAlignment="1">
      <alignment vertical="center" shrinkToFit="1"/>
    </xf>
    <xf numFmtId="38" fontId="65" fillId="0" borderId="27" xfId="49" applyFont="1" applyFill="1" applyBorder="1" applyAlignment="1">
      <alignment horizontal="distributed" vertical="center"/>
    </xf>
    <xf numFmtId="191" fontId="68" fillId="0" borderId="11" xfId="0" applyNumberFormat="1" applyFont="1" applyFill="1" applyBorder="1" applyAlignment="1">
      <alignment vertical="center" shrinkToFit="1"/>
    </xf>
    <xf numFmtId="194" fontId="68" fillId="0" borderId="11" xfId="0" applyNumberFormat="1" applyFont="1" applyFill="1" applyBorder="1" applyAlignment="1">
      <alignment vertical="center" shrinkToFit="1"/>
    </xf>
    <xf numFmtId="193" fontId="68" fillId="0" borderId="11" xfId="0" applyNumberFormat="1" applyFont="1" applyFill="1" applyBorder="1" applyAlignment="1">
      <alignment vertical="center" shrinkToFit="1"/>
    </xf>
    <xf numFmtId="193" fontId="68" fillId="0" borderId="53" xfId="0" applyNumberFormat="1" applyFont="1" applyFill="1" applyBorder="1" applyAlignment="1">
      <alignment vertical="center" shrinkToFit="1"/>
    </xf>
    <xf numFmtId="38" fontId="65" fillId="0" borderId="0" xfId="49" applyFont="1" applyFill="1" applyAlignment="1">
      <alignment horizontal="distributed" vertical="center"/>
    </xf>
    <xf numFmtId="38" fontId="68" fillId="0" borderId="0" xfId="49" applyFont="1" applyFill="1" applyAlignment="1">
      <alignment vertical="center"/>
    </xf>
    <xf numFmtId="38" fontId="68" fillId="0" borderId="0" xfId="49" applyFont="1" applyFill="1" applyAlignment="1">
      <alignment horizontal="distributed" vertical="center"/>
    </xf>
    <xf numFmtId="187" fontId="68" fillId="0" borderId="0" xfId="49" applyNumberFormat="1" applyFont="1" applyFill="1" applyAlignment="1">
      <alignment vertical="center"/>
    </xf>
    <xf numFmtId="189" fontId="68" fillId="0" borderId="0" xfId="49" applyNumberFormat="1" applyFont="1" applyFill="1" applyAlignment="1">
      <alignment vertical="center"/>
    </xf>
    <xf numFmtId="188" fontId="68" fillId="0" borderId="0" xfId="49" applyNumberFormat="1" applyFont="1" applyFill="1" applyAlignment="1">
      <alignment vertical="center"/>
    </xf>
    <xf numFmtId="187" fontId="68" fillId="0" borderId="0" xfId="49" applyNumberFormat="1" applyFont="1" applyFill="1" applyBorder="1" applyAlignment="1">
      <alignment vertical="center"/>
    </xf>
    <xf numFmtId="38" fontId="65" fillId="0" borderId="0" xfId="49" applyFont="1" applyFill="1" applyAlignment="1">
      <alignment horizontal="left" vertical="center"/>
    </xf>
    <xf numFmtId="38" fontId="68" fillId="0" borderId="0" xfId="49" applyFont="1" applyFill="1" applyAlignment="1">
      <alignment horizontal="left" vertical="center"/>
    </xf>
    <xf numFmtId="38" fontId="68" fillId="0" borderId="0" xfId="49" applyFont="1" applyFill="1" applyAlignment="1">
      <alignment horizontal="distributed"/>
    </xf>
    <xf numFmtId="38" fontId="65" fillId="0" borderId="0" xfId="49" applyFont="1" applyFill="1" applyAlignment="1">
      <alignment/>
    </xf>
    <xf numFmtId="38" fontId="65" fillId="0" borderId="25" xfId="49" applyFont="1" applyFill="1" applyBorder="1" applyAlignment="1">
      <alignment horizontal="distributed" vertical="center"/>
    </xf>
    <xf numFmtId="191" fontId="68" fillId="0" borderId="13" xfId="0" applyNumberFormat="1" applyFont="1" applyFill="1" applyBorder="1" applyAlignment="1">
      <alignment vertical="center" shrinkToFit="1"/>
    </xf>
    <xf numFmtId="193" fontId="68" fillId="0" borderId="13" xfId="0" applyNumberFormat="1" applyFont="1" applyFill="1" applyBorder="1" applyAlignment="1">
      <alignment vertical="center" shrinkToFit="1"/>
    </xf>
    <xf numFmtId="38" fontId="68" fillId="0" borderId="34" xfId="49" applyFont="1" applyFill="1" applyBorder="1" applyAlignment="1">
      <alignment horizontal="distributed" vertical="center" shrinkToFit="1"/>
    </xf>
    <xf numFmtId="194" fontId="68" fillId="0" borderId="13" xfId="0" applyNumberFormat="1" applyFont="1" applyFill="1" applyBorder="1" applyAlignment="1">
      <alignment vertical="center" shrinkToFit="1"/>
    </xf>
    <xf numFmtId="38" fontId="68" fillId="0" borderId="13" xfId="49" applyFont="1" applyFill="1" applyBorder="1" applyAlignment="1">
      <alignment horizontal="distributed" vertical="center" shrinkToFit="1"/>
    </xf>
    <xf numFmtId="195" fontId="68" fillId="0" borderId="13" xfId="49" applyNumberFormat="1" applyFont="1" applyFill="1" applyBorder="1" applyAlignment="1" quotePrefix="1">
      <alignment horizontal="center" vertical="center" shrinkToFit="1"/>
    </xf>
    <xf numFmtId="193" fontId="68" fillId="0" borderId="40" xfId="0" applyNumberFormat="1" applyFont="1" applyFill="1" applyBorder="1" applyAlignment="1">
      <alignment vertical="center" shrinkToFit="1"/>
    </xf>
    <xf numFmtId="191" fontId="68" fillId="0" borderId="53" xfId="0" applyNumberFormat="1" applyFont="1" applyFill="1" applyBorder="1" applyAlignment="1">
      <alignment vertical="center" shrinkToFit="1"/>
    </xf>
    <xf numFmtId="38" fontId="65" fillId="0" borderId="0" xfId="49" applyFont="1" applyFill="1" applyAlignment="1">
      <alignment horizontal="center"/>
    </xf>
    <xf numFmtId="40" fontId="65" fillId="0" borderId="0" xfId="49" applyNumberFormat="1" applyFont="1" applyFill="1" applyAlignment="1">
      <alignment horizontal="center"/>
    </xf>
    <xf numFmtId="38" fontId="65" fillId="0" borderId="0" xfId="49" applyNumberFormat="1" applyFont="1" applyFill="1" applyAlignment="1">
      <alignment horizontal="center"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38" fontId="68" fillId="0" borderId="15" xfId="49" applyFont="1" applyBorder="1" applyAlignment="1">
      <alignment/>
    </xf>
    <xf numFmtId="38" fontId="68" fillId="0" borderId="17" xfId="49" applyFont="1" applyBorder="1" applyAlignment="1">
      <alignment horizontal="distributed"/>
    </xf>
    <xf numFmtId="38" fontId="68" fillId="0" borderId="16" xfId="49" applyFont="1" applyBorder="1" applyAlignment="1" quotePrefix="1">
      <alignment horizontal="left"/>
    </xf>
    <xf numFmtId="38" fontId="68" fillId="0" borderId="16" xfId="49" applyFont="1" applyBorder="1" applyAlignment="1">
      <alignment/>
    </xf>
    <xf numFmtId="38" fontId="68" fillId="0" borderId="17" xfId="49" applyFont="1" applyBorder="1" applyAlignment="1" quotePrefix="1">
      <alignment/>
    </xf>
    <xf numFmtId="38" fontId="68" fillId="0" borderId="17" xfId="49" applyFont="1" applyBorder="1" applyAlignment="1" quotePrefix="1">
      <alignment horizontal="left"/>
    </xf>
    <xf numFmtId="38" fontId="68" fillId="0" borderId="18" xfId="49" applyFont="1" applyBorder="1" applyAlignment="1" quotePrefix="1">
      <alignment horizontal="left"/>
    </xf>
    <xf numFmtId="38" fontId="68" fillId="0" borderId="18" xfId="49" applyFont="1" applyBorder="1" applyAlignment="1" quotePrefix="1">
      <alignment/>
    </xf>
    <xf numFmtId="38" fontId="68" fillId="0" borderId="18" xfId="49" applyFont="1" applyBorder="1" applyAlignment="1">
      <alignment horizontal="distributed"/>
    </xf>
    <xf numFmtId="38" fontId="69" fillId="0" borderId="18" xfId="49" applyFont="1" applyBorder="1" applyAlignment="1">
      <alignment horizontal="distributed"/>
    </xf>
    <xf numFmtId="38" fontId="68" fillId="0" borderId="28" xfId="49" applyFont="1" applyBorder="1" applyAlignment="1" quotePrefix="1">
      <alignment/>
    </xf>
    <xf numFmtId="38" fontId="68" fillId="0" borderId="19" xfId="49" applyFont="1" applyBorder="1" applyAlignment="1" quotePrefix="1">
      <alignment horizontal="left"/>
    </xf>
    <xf numFmtId="38" fontId="68" fillId="0" borderId="20" xfId="49" applyFont="1" applyBorder="1" applyAlignment="1">
      <alignment horizontal="distributed"/>
    </xf>
    <xf numFmtId="38" fontId="68" fillId="0" borderId="21" xfId="49" applyFont="1" applyBorder="1" applyAlignment="1">
      <alignment horizontal="center"/>
    </xf>
    <xf numFmtId="38" fontId="68" fillId="0" borderId="0" xfId="49" applyFont="1" applyBorder="1" applyAlignment="1">
      <alignment horizontal="distributed"/>
    </xf>
    <xf numFmtId="38" fontId="68" fillId="0" borderId="46" xfId="49" applyFont="1" applyBorder="1" applyAlignment="1">
      <alignment horizontal="distributed"/>
    </xf>
    <xf numFmtId="38" fontId="68" fillId="0" borderId="29" xfId="49" applyFont="1" applyBorder="1" applyAlignment="1">
      <alignment horizontal="distributed"/>
    </xf>
    <xf numFmtId="38" fontId="68" fillId="0" borderId="48" xfId="49" applyFont="1" applyBorder="1" applyAlignment="1">
      <alignment horizontal="distributed"/>
    </xf>
    <xf numFmtId="38" fontId="68" fillId="0" borderId="45" xfId="49" applyFont="1" applyBorder="1" applyAlignment="1">
      <alignment horizontal="distributed"/>
    </xf>
    <xf numFmtId="38" fontId="68" fillId="0" borderId="21" xfId="49" applyFont="1" applyBorder="1" applyAlignment="1" quotePrefix="1">
      <alignment horizontal="center"/>
    </xf>
    <xf numFmtId="38" fontId="68" fillId="0" borderId="0" xfId="49" applyFont="1" applyBorder="1" applyAlignment="1" quotePrefix="1">
      <alignment shrinkToFit="1"/>
    </xf>
    <xf numFmtId="38" fontId="68" fillId="0" borderId="54" xfId="49" applyFont="1" applyBorder="1" applyAlignment="1" quotePrefix="1">
      <alignment horizontal="distributed"/>
    </xf>
    <xf numFmtId="38" fontId="68" fillId="0" borderId="21" xfId="49" applyFont="1" applyBorder="1" applyAlignment="1">
      <alignment horizontal="distributed"/>
    </xf>
    <xf numFmtId="38" fontId="68" fillId="0" borderId="46" xfId="49" applyFont="1" applyBorder="1" applyAlignment="1">
      <alignment horizontal="left"/>
    </xf>
    <xf numFmtId="38" fontId="68" fillId="0" borderId="29" xfId="49" applyFont="1" applyBorder="1" applyAlignment="1">
      <alignment horizontal="left"/>
    </xf>
    <xf numFmtId="38" fontId="69" fillId="0" borderId="21" xfId="49" applyFont="1" applyBorder="1" applyAlignment="1">
      <alignment horizontal="distributed"/>
    </xf>
    <xf numFmtId="38" fontId="68" fillId="0" borderId="10" xfId="49" applyFont="1" applyBorder="1" applyAlignment="1">
      <alignment horizontal="distributed"/>
    </xf>
    <xf numFmtId="38" fontId="68" fillId="0" borderId="35" xfId="49" applyFont="1" applyBorder="1" applyAlignment="1">
      <alignment horizontal="distributed"/>
    </xf>
    <xf numFmtId="38" fontId="68" fillId="0" borderId="41" xfId="49" applyFont="1" applyBorder="1" applyAlignment="1">
      <alignment horizontal="distributed"/>
    </xf>
    <xf numFmtId="38" fontId="68" fillId="0" borderId="21" xfId="49" applyFont="1" applyBorder="1" applyAlignment="1" quotePrefix="1">
      <alignment horizontal="left"/>
    </xf>
    <xf numFmtId="38" fontId="68" fillId="0" borderId="21" xfId="49" applyFont="1" applyBorder="1" applyAlignment="1" quotePrefix="1">
      <alignment horizontal="distributed"/>
    </xf>
    <xf numFmtId="38" fontId="68" fillId="0" borderId="55" xfId="49" applyFont="1" applyBorder="1" applyAlignment="1">
      <alignment horizontal="distributed"/>
    </xf>
    <xf numFmtId="38" fontId="68" fillId="0" borderId="22" xfId="49" applyFont="1" applyBorder="1" applyAlignment="1">
      <alignment horizontal="distributed"/>
    </xf>
    <xf numFmtId="38" fontId="68" fillId="0" borderId="29" xfId="49" applyFont="1" applyBorder="1" applyAlignment="1">
      <alignment horizontal="center"/>
    </xf>
    <xf numFmtId="38" fontId="68" fillId="0" borderId="29" xfId="49" applyFont="1" applyBorder="1" applyAlignment="1">
      <alignment horizontal="distributed" vertical="center"/>
    </xf>
    <xf numFmtId="38" fontId="68" fillId="0" borderId="29" xfId="49" applyFont="1" applyBorder="1" applyAlignment="1">
      <alignment horizontal="distributed" vertical="center" wrapText="1"/>
    </xf>
    <xf numFmtId="38" fontId="68" fillId="0" borderId="50" xfId="49" applyFont="1" applyBorder="1" applyAlignment="1">
      <alignment horizontal="distributed" vertical="center"/>
    </xf>
    <xf numFmtId="38" fontId="73" fillId="0" borderId="29" xfId="49" applyFont="1" applyBorder="1" applyAlignment="1" quotePrefix="1">
      <alignment horizontal="distributed" vertical="center" wrapText="1"/>
    </xf>
    <xf numFmtId="38" fontId="73" fillId="0" borderId="29" xfId="49" applyFont="1" applyBorder="1" applyAlignment="1">
      <alignment horizontal="distributed" vertical="center" wrapText="1"/>
    </xf>
    <xf numFmtId="38" fontId="68" fillId="0" borderId="12" xfId="49" applyFont="1" applyBorder="1" applyAlignment="1">
      <alignment horizontal="distributed" vertical="center"/>
    </xf>
    <xf numFmtId="38" fontId="68" fillId="0" borderId="29" xfId="49" applyFont="1" applyBorder="1" applyAlignment="1" quotePrefix="1">
      <alignment horizontal="center"/>
    </xf>
    <xf numFmtId="38" fontId="68" fillId="0" borderId="29" xfId="49" applyFont="1" applyBorder="1" applyAlignment="1" quotePrefix="1">
      <alignment horizontal="distributed" vertical="center"/>
    </xf>
    <xf numFmtId="38" fontId="73" fillId="0" borderId="29" xfId="49" applyFont="1" applyBorder="1" applyAlignment="1">
      <alignment horizontal="distributed" vertical="center"/>
    </xf>
    <xf numFmtId="38" fontId="73" fillId="0" borderId="29" xfId="49" applyFont="1" applyBorder="1" applyAlignment="1" quotePrefix="1">
      <alignment horizontal="distributed" vertical="center"/>
    </xf>
    <xf numFmtId="38" fontId="68" fillId="0" borderId="29" xfId="49" applyFont="1" applyBorder="1" applyAlignment="1" quotePrefix="1">
      <alignment horizontal="centerContinuous"/>
    </xf>
    <xf numFmtId="38" fontId="68" fillId="0" borderId="12" xfId="49" applyFont="1" applyBorder="1" applyAlignment="1">
      <alignment horizontal="center" vertical="center"/>
    </xf>
    <xf numFmtId="38" fontId="68" fillId="0" borderId="29" xfId="49" applyFont="1" applyBorder="1" applyAlignment="1" quotePrefix="1">
      <alignment horizontal="distributed" vertical="center" wrapText="1"/>
    </xf>
    <xf numFmtId="38" fontId="68" fillId="0" borderId="46" xfId="49" applyFont="1" applyBorder="1" applyAlignment="1" quotePrefix="1">
      <alignment horizontal="centerContinuous"/>
    </xf>
    <xf numFmtId="38" fontId="69" fillId="0" borderId="29" xfId="49" applyFont="1" applyBorder="1" applyAlignment="1" quotePrefix="1">
      <alignment horizontal="distributed" vertical="center"/>
    </xf>
    <xf numFmtId="38" fontId="68" fillId="0" borderId="12" xfId="49" applyFont="1" applyBorder="1" applyAlignment="1" quotePrefix="1">
      <alignment horizontal="center"/>
    </xf>
    <xf numFmtId="38" fontId="68" fillId="0" borderId="36" xfId="49" applyFont="1" applyBorder="1" applyAlignment="1" quotePrefix="1">
      <alignment horizontal="center"/>
    </xf>
    <xf numFmtId="49" fontId="68" fillId="33" borderId="49" xfId="49" applyNumberFormat="1" applyFont="1" applyFill="1" applyBorder="1" applyAlignment="1">
      <alignment horizontal="center" vertical="center" shrinkToFit="1"/>
    </xf>
    <xf numFmtId="49" fontId="68" fillId="33" borderId="45" xfId="49" applyNumberFormat="1" applyFont="1" applyFill="1" applyBorder="1" applyAlignment="1">
      <alignment horizontal="center" vertical="center" shrinkToFit="1"/>
    </xf>
    <xf numFmtId="49" fontId="68" fillId="33" borderId="50" xfId="49" applyNumberFormat="1" applyFont="1" applyFill="1" applyBorder="1" applyAlignment="1">
      <alignment horizontal="center" vertical="center" shrinkToFit="1"/>
    </xf>
    <xf numFmtId="49" fontId="68" fillId="33" borderId="48" xfId="49" applyNumberFormat="1" applyFont="1" applyFill="1" applyBorder="1" applyAlignment="1">
      <alignment horizontal="center" vertical="center" shrinkToFit="1"/>
    </xf>
    <xf numFmtId="49" fontId="68" fillId="33" borderId="56" xfId="49" applyNumberFormat="1" applyFont="1" applyFill="1" applyBorder="1" applyAlignment="1">
      <alignment horizontal="center" vertical="center" shrinkToFit="1"/>
    </xf>
    <xf numFmtId="49" fontId="69" fillId="0" borderId="0" xfId="0" applyNumberFormat="1" applyFont="1" applyAlignment="1">
      <alignment/>
    </xf>
    <xf numFmtId="38" fontId="68" fillId="0" borderId="20" xfId="49" applyFont="1" applyBorder="1" applyAlignment="1">
      <alignment horizontal="distributed" vertical="center"/>
    </xf>
    <xf numFmtId="191" fontId="68" fillId="0" borderId="57" xfId="0" applyNumberFormat="1" applyFont="1" applyFill="1" applyBorder="1" applyAlignment="1">
      <alignment vertical="center" shrinkToFit="1"/>
    </xf>
    <xf numFmtId="0" fontId="69" fillId="0" borderId="0" xfId="0" applyFont="1" applyAlignment="1">
      <alignment vertical="center"/>
    </xf>
    <xf numFmtId="191" fontId="68" fillId="0" borderId="30" xfId="0" applyNumberFormat="1" applyFont="1" applyFill="1" applyBorder="1" applyAlignment="1">
      <alignment vertical="center" shrinkToFit="1"/>
    </xf>
    <xf numFmtId="38" fontId="68" fillId="0" borderId="58" xfId="49" applyFont="1" applyBorder="1" applyAlignment="1">
      <alignment horizontal="distributed" vertical="center"/>
    </xf>
    <xf numFmtId="191" fontId="68" fillId="0" borderId="42" xfId="0" applyNumberFormat="1" applyFont="1" applyFill="1" applyBorder="1" applyAlignment="1">
      <alignment vertical="center" shrinkToFit="1"/>
    </xf>
    <xf numFmtId="191" fontId="68" fillId="0" borderId="59" xfId="0" applyNumberFormat="1" applyFont="1" applyFill="1" applyBorder="1" applyAlignment="1">
      <alignment vertical="center" shrinkToFit="1"/>
    </xf>
    <xf numFmtId="38" fontId="68" fillId="0" borderId="37" xfId="49" applyFont="1" applyBorder="1" applyAlignment="1" quotePrefix="1">
      <alignment horizontal="distributed" wrapText="1"/>
    </xf>
    <xf numFmtId="191" fontId="68" fillId="0" borderId="31" xfId="0" applyNumberFormat="1" applyFont="1" applyFill="1" applyBorder="1" applyAlignment="1">
      <alignment vertical="center" shrinkToFit="1"/>
    </xf>
    <xf numFmtId="38" fontId="73" fillId="0" borderId="20" xfId="49" applyFont="1" applyBorder="1" applyAlignment="1" quotePrefix="1">
      <alignment horizontal="distributed" wrapText="1"/>
    </xf>
    <xf numFmtId="38" fontId="68" fillId="0" borderId="23" xfId="49" applyFont="1" applyBorder="1" applyAlignment="1">
      <alignment horizontal="distributed" vertical="center"/>
    </xf>
    <xf numFmtId="191" fontId="68" fillId="0" borderId="24" xfId="0" applyNumberFormat="1" applyFont="1" applyBorder="1" applyAlignment="1">
      <alignment vertical="center" shrinkToFit="1"/>
    </xf>
    <xf numFmtId="191" fontId="68" fillId="0" borderId="24" xfId="0" applyNumberFormat="1" applyFont="1" applyFill="1" applyBorder="1" applyAlignment="1">
      <alignment vertical="center" shrinkToFit="1"/>
    </xf>
    <xf numFmtId="191" fontId="68" fillId="0" borderId="43" xfId="0" applyNumberFormat="1" applyFont="1" applyFill="1" applyBorder="1" applyAlignment="1">
      <alignment vertical="center" shrinkToFit="1"/>
    </xf>
    <xf numFmtId="38" fontId="68" fillId="0" borderId="17" xfId="49" applyFont="1" applyBorder="1" applyAlignment="1">
      <alignment horizontal="distributed" vertical="center"/>
    </xf>
    <xf numFmtId="199" fontId="68" fillId="0" borderId="17" xfId="0" applyNumberFormat="1" applyFont="1" applyBorder="1" applyAlignment="1">
      <alignment vertical="center" shrinkToFit="1"/>
    </xf>
    <xf numFmtId="199" fontId="68" fillId="0" borderId="17" xfId="49" applyNumberFormat="1" applyFont="1" applyBorder="1" applyAlignment="1">
      <alignment vertical="center" shrinkToFit="1"/>
    </xf>
    <xf numFmtId="199" fontId="68" fillId="0" borderId="17" xfId="49" applyNumberFormat="1" applyFont="1" applyBorder="1" applyAlignment="1" quotePrefix="1">
      <alignment vertical="center" shrinkToFit="1"/>
    </xf>
    <xf numFmtId="199" fontId="68" fillId="0" borderId="17" xfId="49" applyNumberFormat="1" applyFont="1" applyFill="1" applyBorder="1" applyAlignment="1">
      <alignment vertical="center" shrinkToFit="1"/>
    </xf>
    <xf numFmtId="38" fontId="68" fillId="0" borderId="60" xfId="49" applyFont="1" applyBorder="1" applyAlignment="1">
      <alignment horizontal="distributed" vertical="center"/>
    </xf>
    <xf numFmtId="0" fontId="72" fillId="0" borderId="60" xfId="0" applyFont="1" applyBorder="1" applyAlignment="1">
      <alignment vertical="center"/>
    </xf>
    <xf numFmtId="199" fontId="68" fillId="0" borderId="60" xfId="0" applyNumberFormat="1" applyFont="1" applyBorder="1" applyAlignment="1">
      <alignment vertical="center" shrinkToFit="1"/>
    </xf>
    <xf numFmtId="199" fontId="68" fillId="0" borderId="60" xfId="49" applyNumberFormat="1" applyFont="1" applyBorder="1" applyAlignment="1">
      <alignment vertical="center" shrinkToFit="1"/>
    </xf>
    <xf numFmtId="199" fontId="68" fillId="0" borderId="60" xfId="49" applyNumberFormat="1" applyFont="1" applyBorder="1" applyAlignment="1" quotePrefix="1">
      <alignment vertical="center" shrinkToFit="1"/>
    </xf>
    <xf numFmtId="199" fontId="68" fillId="0" borderId="60" xfId="49" applyNumberFormat="1" applyFont="1" applyFill="1" applyBorder="1" applyAlignment="1">
      <alignment vertical="center" shrinkToFit="1"/>
    </xf>
    <xf numFmtId="38" fontId="68" fillId="0" borderId="25" xfId="49" applyFont="1" applyFill="1" applyBorder="1" applyAlignment="1">
      <alignment horizontal="distributed" vertical="center"/>
    </xf>
    <xf numFmtId="191" fontId="68" fillId="0" borderId="26" xfId="0" applyNumberFormat="1" applyFont="1" applyFill="1" applyBorder="1" applyAlignment="1">
      <alignment vertical="center" shrinkToFit="1"/>
    </xf>
    <xf numFmtId="38" fontId="68" fillId="0" borderId="27" xfId="49" applyFont="1" applyFill="1" applyBorder="1" applyAlignment="1">
      <alignment horizontal="distributed" vertical="center"/>
    </xf>
    <xf numFmtId="0" fontId="6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right"/>
    </xf>
    <xf numFmtId="38" fontId="8" fillId="0" borderId="1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centerContinuous" vertical="center"/>
    </xf>
    <xf numFmtId="38" fontId="8" fillId="0" borderId="16" xfId="49" applyFont="1" applyFill="1" applyBorder="1" applyAlignment="1" quotePrefix="1">
      <alignment horizontal="centerContinuous" vertical="center"/>
    </xf>
    <xf numFmtId="38" fontId="8" fillId="0" borderId="34" xfId="49" applyFont="1" applyFill="1" applyBorder="1" applyAlignment="1">
      <alignment horizontal="centerContinuous" vertical="center"/>
    </xf>
    <xf numFmtId="38" fontId="8" fillId="0" borderId="61" xfId="49" applyFont="1" applyFill="1" applyBorder="1" applyAlignment="1" quotePrefix="1">
      <alignment vertical="center"/>
    </xf>
    <xf numFmtId="38" fontId="8" fillId="0" borderId="16" xfId="49" applyFont="1" applyFill="1" applyBorder="1" applyAlignment="1">
      <alignment vertical="center"/>
    </xf>
    <xf numFmtId="38" fontId="8" fillId="0" borderId="34" xfId="49" applyFont="1" applyFill="1" applyBorder="1" applyAlignment="1">
      <alignment vertical="center"/>
    </xf>
    <xf numFmtId="38" fontId="8" fillId="0" borderId="18" xfId="49" applyFont="1" applyFill="1" applyBorder="1" applyAlignment="1" quotePrefix="1">
      <alignment horizontal="left" vertical="center"/>
    </xf>
    <xf numFmtId="38" fontId="8" fillId="0" borderId="28" xfId="49" applyFont="1" applyFill="1" applyBorder="1" applyAlignment="1" quotePrefix="1">
      <alignment horizontal="left" vertical="center"/>
    </xf>
    <xf numFmtId="38" fontId="8" fillId="0" borderId="17" xfId="49" applyFont="1" applyFill="1" applyBorder="1" applyAlignment="1" quotePrefix="1">
      <alignment horizontal="left" vertical="center"/>
    </xf>
    <xf numFmtId="38" fontId="8" fillId="0" borderId="34" xfId="49" applyFont="1" applyFill="1" applyBorder="1" applyAlignment="1" quotePrefix="1">
      <alignment horizontal="left" vertical="center"/>
    </xf>
    <xf numFmtId="38" fontId="8" fillId="0" borderId="19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>
      <alignment horizontal="distributed" vertical="center"/>
    </xf>
    <xf numFmtId="38" fontId="8" fillId="0" borderId="1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0" xfId="49" applyFont="1" applyFill="1" applyBorder="1" applyAlignment="1" quotePrefix="1">
      <alignment horizontal="center" vertical="center" shrinkToFit="1"/>
    </xf>
    <xf numFmtId="38" fontId="8" fillId="0" borderId="30" xfId="49" applyFont="1" applyFill="1" applyBorder="1" applyAlignment="1">
      <alignment horizontal="center" vertical="center" shrinkToFit="1"/>
    </xf>
    <xf numFmtId="38" fontId="8" fillId="0" borderId="22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horizontal="center" vertical="center" shrinkToFit="1"/>
    </xf>
    <xf numFmtId="38" fontId="8" fillId="0" borderId="29" xfId="49" applyFont="1" applyFill="1" applyBorder="1" applyAlignment="1" quotePrefix="1">
      <alignment horizontal="center" vertical="center" shrinkToFit="1"/>
    </xf>
    <xf numFmtId="38" fontId="8" fillId="0" borderId="32" xfId="49" applyFont="1" applyFill="1" applyBorder="1" applyAlignment="1">
      <alignment horizontal="center" vertical="center" shrinkToFit="1"/>
    </xf>
    <xf numFmtId="49" fontId="8" fillId="0" borderId="49" xfId="49" applyNumberFormat="1" applyFont="1" applyFill="1" applyBorder="1" applyAlignment="1">
      <alignment horizontal="distributed" vertical="center"/>
    </xf>
    <xf numFmtId="49" fontId="8" fillId="0" borderId="45" xfId="49" applyNumberFormat="1" applyFont="1" applyFill="1" applyBorder="1" applyAlignment="1">
      <alignment horizontal="center" vertical="center"/>
    </xf>
    <xf numFmtId="49" fontId="8" fillId="0" borderId="50" xfId="49" applyNumberFormat="1" applyFont="1" applyFill="1" applyBorder="1" applyAlignment="1">
      <alignment horizontal="center" vertical="center"/>
    </xf>
    <xf numFmtId="49" fontId="8" fillId="0" borderId="45" xfId="49" applyNumberFormat="1" applyFont="1" applyFill="1" applyBorder="1" applyAlignment="1">
      <alignment horizontal="center" vertical="center" shrinkToFit="1"/>
    </xf>
    <xf numFmtId="49" fontId="8" fillId="0" borderId="44" xfId="49" applyNumberFormat="1" applyFont="1" applyFill="1" applyBorder="1" applyAlignment="1">
      <alignment horizontal="center" vertical="center"/>
    </xf>
    <xf numFmtId="49" fontId="8" fillId="0" borderId="50" xfId="49" applyNumberFormat="1" applyFont="1" applyFill="1" applyBorder="1" applyAlignment="1">
      <alignment horizontal="center" vertical="center" shrinkToFit="1"/>
    </xf>
    <xf numFmtId="49" fontId="8" fillId="0" borderId="51" xfId="49" applyNumberFormat="1" applyFont="1" applyFill="1" applyBorder="1" applyAlignment="1">
      <alignment horizontal="center" vertical="center" shrinkToFit="1"/>
    </xf>
    <xf numFmtId="191" fontId="8" fillId="0" borderId="41" xfId="0" applyNumberFormat="1" applyFont="1" applyFill="1" applyBorder="1" applyAlignment="1">
      <alignment vertical="center" shrinkToFit="1"/>
    </xf>
    <xf numFmtId="191" fontId="8" fillId="0" borderId="57" xfId="0" applyNumberFormat="1" applyFont="1" applyFill="1" applyBorder="1" applyAlignment="1">
      <alignment vertical="center" shrinkToFit="1"/>
    </xf>
    <xf numFmtId="191" fontId="8" fillId="0" borderId="30" xfId="0" applyNumberFormat="1" applyFont="1" applyFill="1" applyBorder="1" applyAlignment="1">
      <alignment vertical="center" shrinkToFit="1"/>
    </xf>
    <xf numFmtId="38" fontId="8" fillId="0" borderId="58" xfId="49" applyFont="1" applyFill="1" applyBorder="1" applyAlignment="1">
      <alignment horizontal="distributed" vertical="center"/>
    </xf>
    <xf numFmtId="191" fontId="8" fillId="0" borderId="42" xfId="0" applyNumberFormat="1" applyFont="1" applyFill="1" applyBorder="1" applyAlignment="1">
      <alignment vertical="center" shrinkToFit="1"/>
    </xf>
    <xf numFmtId="191" fontId="8" fillId="0" borderId="59" xfId="0" applyNumberFormat="1" applyFont="1" applyFill="1" applyBorder="1" applyAlignment="1">
      <alignment vertical="center" shrinkToFit="1"/>
    </xf>
    <xf numFmtId="38" fontId="8" fillId="0" borderId="37" xfId="49" applyFont="1" applyFill="1" applyBorder="1" applyAlignment="1">
      <alignment horizontal="distributed" wrapText="1"/>
    </xf>
    <xf numFmtId="191" fontId="8" fillId="0" borderId="31" xfId="0" applyNumberFormat="1" applyFont="1" applyFill="1" applyBorder="1" applyAlignment="1">
      <alignment vertical="center" shrinkToFit="1"/>
    </xf>
    <xf numFmtId="38" fontId="8" fillId="0" borderId="20" xfId="49" applyFont="1" applyFill="1" applyBorder="1" applyAlignment="1">
      <alignment horizontal="distributed" wrapText="1"/>
    </xf>
    <xf numFmtId="38" fontId="8" fillId="0" borderId="22" xfId="49" applyFont="1" applyFill="1" applyBorder="1" applyAlignment="1">
      <alignment horizontal="distributed" wrapText="1"/>
    </xf>
    <xf numFmtId="191" fontId="8" fillId="0" borderId="32" xfId="0" applyNumberFormat="1" applyFont="1" applyFill="1" applyBorder="1" applyAlignment="1">
      <alignment vertical="center" shrinkToFit="1"/>
    </xf>
    <xf numFmtId="38" fontId="8" fillId="0" borderId="0" xfId="49" applyFont="1" applyFill="1" applyBorder="1" applyAlignment="1">
      <alignment horizontal="distributed" vertical="center"/>
    </xf>
    <xf numFmtId="191" fontId="8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68" fillId="0" borderId="0" xfId="0" applyFont="1" applyAlignment="1">
      <alignment horizontal="left"/>
    </xf>
    <xf numFmtId="38" fontId="68" fillId="0" borderId="0" xfId="0" applyNumberFormat="1" applyFont="1" applyAlignment="1">
      <alignment/>
    </xf>
    <xf numFmtId="0" fontId="71" fillId="0" borderId="0" xfId="0" applyFont="1" applyAlignment="1" quotePrefix="1">
      <alignment horizontal="left"/>
    </xf>
    <xf numFmtId="0" fontId="71" fillId="0" borderId="0" xfId="0" applyFont="1" applyAlignment="1">
      <alignment/>
    </xf>
    <xf numFmtId="0" fontId="68" fillId="0" borderId="0" xfId="0" applyFont="1" applyAlignment="1" quotePrefix="1">
      <alignment horizontal="right"/>
    </xf>
    <xf numFmtId="38" fontId="68" fillId="0" borderId="15" xfId="49" applyFont="1" applyBorder="1" applyAlignment="1">
      <alignment vertical="center"/>
    </xf>
    <xf numFmtId="0" fontId="68" fillId="0" borderId="0" xfId="0" applyFont="1" applyAlignment="1">
      <alignment vertical="center"/>
    </xf>
    <xf numFmtId="38" fontId="68" fillId="0" borderId="62" xfId="49" applyFont="1" applyBorder="1" applyAlignment="1">
      <alignment horizontal="distributed" vertical="center"/>
    </xf>
    <xf numFmtId="38" fontId="68" fillId="0" borderId="38" xfId="49" applyFont="1" applyBorder="1" applyAlignment="1" quotePrefix="1">
      <alignment horizontal="left" vertical="center"/>
    </xf>
    <xf numFmtId="38" fontId="68" fillId="0" borderId="46" xfId="49" applyFont="1" applyBorder="1" applyAlignment="1" quotePrefix="1">
      <alignment horizontal="left" vertical="center"/>
    </xf>
    <xf numFmtId="38" fontId="68" fillId="0" borderId="46" xfId="49" applyFont="1" applyBorder="1" applyAlignment="1">
      <alignment horizontal="distributed" vertical="center"/>
    </xf>
    <xf numFmtId="38" fontId="68" fillId="0" borderId="10" xfId="49" applyFont="1" applyBorder="1" applyAlignment="1" quotePrefix="1">
      <alignment horizontal="left" vertical="center"/>
    </xf>
    <xf numFmtId="38" fontId="68" fillId="0" borderId="41" xfId="49" applyFont="1" applyBorder="1" applyAlignment="1" quotePrefix="1">
      <alignment horizontal="left" vertical="center"/>
    </xf>
    <xf numFmtId="38" fontId="68" fillId="0" borderId="10" xfId="49" applyFont="1" applyBorder="1" applyAlignment="1">
      <alignment horizontal="distributed" vertical="center"/>
    </xf>
    <xf numFmtId="38" fontId="68" fillId="0" borderId="38" xfId="49" applyFont="1" applyBorder="1" applyAlignment="1">
      <alignment horizontal="distributed" vertical="center"/>
    </xf>
    <xf numFmtId="38" fontId="68" fillId="0" borderId="41" xfId="49" applyFont="1" applyBorder="1" applyAlignment="1">
      <alignment horizontal="distributed" vertical="center"/>
    </xf>
    <xf numFmtId="38" fontId="68" fillId="0" borderId="63" xfId="49" applyFont="1" applyBorder="1" applyAlignment="1">
      <alignment horizontal="distributed" vertical="center"/>
    </xf>
    <xf numFmtId="38" fontId="68" fillId="0" borderId="55" xfId="49" applyFont="1" applyBorder="1" applyAlignment="1">
      <alignment horizontal="distributed" vertical="center"/>
    </xf>
    <xf numFmtId="38" fontId="68" fillId="0" borderId="38" xfId="49" applyNumberFormat="1" applyFont="1" applyBorder="1" applyAlignment="1" quotePrefix="1">
      <alignment horizontal="left" vertical="center"/>
    </xf>
    <xf numFmtId="0" fontId="68" fillId="0" borderId="41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38" fontId="69" fillId="0" borderId="38" xfId="49" applyFont="1" applyBorder="1" applyAlignment="1" quotePrefix="1">
      <alignment horizontal="distributed" vertical="center"/>
    </xf>
    <xf numFmtId="0" fontId="68" fillId="0" borderId="10" xfId="0" applyFont="1" applyBorder="1" applyAlignment="1">
      <alignment horizontal="center" vertical="center"/>
    </xf>
    <xf numFmtId="0" fontId="68" fillId="0" borderId="30" xfId="0" applyFont="1" applyBorder="1" applyAlignment="1">
      <alignment vertical="center"/>
    </xf>
    <xf numFmtId="38" fontId="68" fillId="0" borderId="38" xfId="49" applyFont="1" applyBorder="1" applyAlignment="1" quotePrefix="1">
      <alignment horizontal="distributed" vertical="center"/>
    </xf>
    <xf numFmtId="38" fontId="68" fillId="0" borderId="21" xfId="49" applyFont="1" applyBorder="1" applyAlignment="1">
      <alignment horizontal="distributed" vertical="center"/>
    </xf>
    <xf numFmtId="0" fontId="68" fillId="0" borderId="10" xfId="0" applyFont="1" applyBorder="1" applyAlignment="1">
      <alignment vertical="center"/>
    </xf>
    <xf numFmtId="0" fontId="69" fillId="0" borderId="30" xfId="0" applyFont="1" applyBorder="1" applyAlignment="1">
      <alignment horizontal="distributed" vertical="center"/>
    </xf>
    <xf numFmtId="38" fontId="68" fillId="0" borderId="38" xfId="49" applyFont="1" applyBorder="1" applyAlignment="1">
      <alignment horizontal="center" vertical="center" shrinkToFit="1"/>
    </xf>
    <xf numFmtId="38" fontId="68" fillId="0" borderId="38" xfId="49" applyFont="1" applyBorder="1" applyAlignment="1" quotePrefix="1">
      <alignment horizontal="center" vertical="center"/>
    </xf>
    <xf numFmtId="38" fontId="68" fillId="0" borderId="10" xfId="49" applyFont="1" applyBorder="1" applyAlignment="1">
      <alignment horizontal="left" vertical="center"/>
    </xf>
    <xf numFmtId="38" fontId="73" fillId="0" borderId="38" xfId="49" applyFont="1" applyBorder="1" applyAlignment="1">
      <alignment horizontal="distributed" vertical="center"/>
    </xf>
    <xf numFmtId="38" fontId="73" fillId="0" borderId="10" xfId="49" applyFont="1" applyBorder="1" applyAlignment="1" quotePrefix="1">
      <alignment horizontal="distributed" vertical="center"/>
    </xf>
    <xf numFmtId="38" fontId="68" fillId="0" borderId="10" xfId="49" applyFont="1" applyBorder="1" applyAlignment="1">
      <alignment vertical="center" shrinkToFit="1"/>
    </xf>
    <xf numFmtId="38" fontId="68" fillId="0" borderId="38" xfId="49" applyFont="1" applyBorder="1" applyAlignment="1">
      <alignment vertical="center" shrinkToFit="1"/>
    </xf>
    <xf numFmtId="0" fontId="68" fillId="0" borderId="10" xfId="0" applyFont="1" applyBorder="1" applyAlignment="1" quotePrefix="1">
      <alignment horizontal="center" vertical="center"/>
    </xf>
    <xf numFmtId="38" fontId="68" fillId="0" borderId="10" xfId="49" applyFont="1" applyBorder="1" applyAlignment="1" quotePrefix="1">
      <alignment horizontal="distributed" vertical="center"/>
    </xf>
    <xf numFmtId="38" fontId="73" fillId="0" borderId="10" xfId="49" applyFont="1" applyBorder="1" applyAlignment="1">
      <alignment horizontal="distributed" vertical="center"/>
    </xf>
    <xf numFmtId="38" fontId="68" fillId="0" borderId="30" xfId="49" applyFont="1" applyBorder="1" applyAlignment="1" quotePrefix="1">
      <alignment horizontal="center" vertical="center"/>
    </xf>
    <xf numFmtId="38" fontId="68" fillId="0" borderId="64" xfId="49" applyFont="1" applyBorder="1" applyAlignment="1">
      <alignment horizontal="distributed" vertical="center"/>
    </xf>
    <xf numFmtId="38" fontId="68" fillId="0" borderId="39" xfId="49" applyFont="1" applyBorder="1" applyAlignment="1" quotePrefix="1">
      <alignment horizontal="left" vertical="center"/>
    </xf>
    <xf numFmtId="38" fontId="68" fillId="0" borderId="39" xfId="49" applyFont="1" applyBorder="1" applyAlignment="1">
      <alignment horizontal="distributed" vertical="center"/>
    </xf>
    <xf numFmtId="38" fontId="68" fillId="0" borderId="12" xfId="49" applyFont="1" applyBorder="1" applyAlignment="1" quotePrefix="1">
      <alignment horizontal="left" vertical="center"/>
    </xf>
    <xf numFmtId="38" fontId="68" fillId="0" borderId="12" xfId="49" applyFont="1" applyBorder="1" applyAlignment="1" quotePrefix="1">
      <alignment horizontal="center" vertical="center"/>
    </xf>
    <xf numFmtId="38" fontId="68" fillId="0" borderId="39" xfId="49" applyFont="1" applyBorder="1" applyAlignment="1" quotePrefix="1">
      <alignment horizontal="center" vertical="center"/>
    </xf>
    <xf numFmtId="38" fontId="68" fillId="0" borderId="12" xfId="49" applyFont="1" applyBorder="1" applyAlignment="1" quotePrefix="1">
      <alignment horizontal="distributed" vertical="center"/>
    </xf>
    <xf numFmtId="38" fontId="68" fillId="0" borderId="39" xfId="49" applyNumberFormat="1" applyFont="1" applyBorder="1" applyAlignment="1" quotePrefix="1">
      <alignment horizontal="left" vertical="center"/>
    </xf>
    <xf numFmtId="0" fontId="68" fillId="0" borderId="12" xfId="0" applyFont="1" applyBorder="1" applyAlignment="1" quotePrefix="1">
      <alignment horizontal="center" vertical="center"/>
    </xf>
    <xf numFmtId="38" fontId="68" fillId="0" borderId="32" xfId="49" applyFont="1" applyBorder="1" applyAlignment="1" quotePrefix="1">
      <alignment horizontal="center" vertical="center"/>
    </xf>
    <xf numFmtId="49" fontId="68" fillId="33" borderId="65" xfId="49" applyNumberFormat="1" applyFont="1" applyFill="1" applyBorder="1" applyAlignment="1">
      <alignment horizontal="center" vertical="center"/>
    </xf>
    <xf numFmtId="49" fontId="68" fillId="33" borderId="44" xfId="49" applyNumberFormat="1" applyFont="1" applyFill="1" applyBorder="1" applyAlignment="1">
      <alignment horizontal="center" vertical="center"/>
    </xf>
    <xf numFmtId="49" fontId="68" fillId="33" borderId="50" xfId="49" applyNumberFormat="1" applyFont="1" applyFill="1" applyBorder="1" applyAlignment="1">
      <alignment horizontal="center" vertical="center"/>
    </xf>
    <xf numFmtId="49" fontId="68" fillId="34" borderId="44" xfId="49" applyNumberFormat="1" applyFont="1" applyFill="1" applyBorder="1" applyAlignment="1">
      <alignment horizontal="center" vertical="center"/>
    </xf>
    <xf numFmtId="49" fontId="68" fillId="34" borderId="51" xfId="49" applyNumberFormat="1" applyFont="1" applyFill="1" applyBorder="1" applyAlignment="1">
      <alignment horizontal="center" vertical="center" shrinkToFit="1"/>
    </xf>
    <xf numFmtId="191" fontId="68" fillId="0" borderId="41" xfId="0" applyNumberFormat="1" applyFont="1" applyBorder="1" applyAlignment="1">
      <alignment vertical="center" shrinkToFit="1"/>
    </xf>
    <xf numFmtId="191" fontId="68" fillId="0" borderId="57" xfId="0" applyNumberFormat="1" applyFont="1" applyBorder="1" applyAlignment="1">
      <alignment vertical="center" shrinkToFit="1"/>
    </xf>
    <xf numFmtId="191" fontId="68" fillId="0" borderId="10" xfId="0" applyNumberFormat="1" applyFont="1" applyBorder="1" applyAlignment="1">
      <alignment vertical="center" shrinkToFit="1"/>
    </xf>
    <xf numFmtId="191" fontId="68" fillId="0" borderId="30" xfId="0" applyNumberFormat="1" applyFont="1" applyBorder="1" applyAlignment="1">
      <alignment vertical="center" shrinkToFit="1"/>
    </xf>
    <xf numFmtId="191" fontId="68" fillId="0" borderId="42" xfId="0" applyNumberFormat="1" applyFont="1" applyBorder="1" applyAlignment="1">
      <alignment vertical="center" shrinkToFit="1"/>
    </xf>
    <xf numFmtId="191" fontId="68" fillId="0" borderId="59" xfId="0" applyNumberFormat="1" applyFont="1" applyBorder="1" applyAlignment="1">
      <alignment vertical="center" shrinkToFit="1"/>
    </xf>
    <xf numFmtId="191" fontId="68" fillId="0" borderId="14" xfId="0" applyNumberFormat="1" applyFont="1" applyBorder="1" applyAlignment="1">
      <alignment vertical="center" shrinkToFit="1"/>
    </xf>
    <xf numFmtId="191" fontId="68" fillId="0" borderId="31" xfId="0" applyNumberFormat="1" applyFont="1" applyBorder="1" applyAlignment="1">
      <alignment vertical="center" shrinkToFit="1"/>
    </xf>
    <xf numFmtId="191" fontId="68" fillId="0" borderId="12" xfId="0" applyNumberFormat="1" applyFont="1" applyBorder="1" applyAlignment="1">
      <alignment vertical="center" shrinkToFit="1"/>
    </xf>
    <xf numFmtId="191" fontId="68" fillId="0" borderId="32" xfId="0" applyNumberFormat="1" applyFont="1" applyBorder="1" applyAlignment="1">
      <alignment vertical="center" shrinkToFit="1"/>
    </xf>
    <xf numFmtId="38" fontId="68" fillId="0" borderId="27" xfId="49" applyFont="1" applyBorder="1" applyAlignment="1">
      <alignment horizontal="distributed" vertical="center"/>
    </xf>
    <xf numFmtId="191" fontId="68" fillId="0" borderId="11" xfId="0" applyNumberFormat="1" applyFont="1" applyBorder="1" applyAlignment="1">
      <alignment vertical="center" shrinkToFit="1"/>
    </xf>
    <xf numFmtId="191" fontId="68" fillId="0" borderId="33" xfId="0" applyNumberFormat="1" applyFont="1" applyBorder="1" applyAlignment="1">
      <alignment vertical="center" shrinkToFit="1"/>
    </xf>
    <xf numFmtId="0" fontId="68" fillId="0" borderId="62" xfId="0" applyFont="1" applyBorder="1" applyAlignment="1">
      <alignment vertical="center"/>
    </xf>
    <xf numFmtId="199" fontId="68" fillId="0" borderId="17" xfId="0" applyNumberFormat="1" applyFont="1" applyBorder="1" applyAlignment="1">
      <alignment vertical="center"/>
    </xf>
    <xf numFmtId="199" fontId="68" fillId="0" borderId="17" xfId="49" applyNumberFormat="1" applyFont="1" applyBorder="1" applyAlignment="1">
      <alignment vertical="center"/>
    </xf>
    <xf numFmtId="199" fontId="68" fillId="0" borderId="17" xfId="49" applyNumberFormat="1" applyFont="1" applyBorder="1" applyAlignment="1" quotePrefix="1">
      <alignment vertical="center"/>
    </xf>
    <xf numFmtId="199" fontId="68" fillId="0" borderId="0" xfId="0" applyNumberFormat="1" applyFont="1" applyBorder="1" applyAlignment="1">
      <alignment vertical="center"/>
    </xf>
    <xf numFmtId="0" fontId="72" fillId="0" borderId="60" xfId="0" applyFont="1" applyBorder="1" applyAlignment="1">
      <alignment/>
    </xf>
    <xf numFmtId="199" fontId="68" fillId="0" borderId="60" xfId="0" applyNumberFormat="1" applyFont="1" applyBorder="1" applyAlignment="1">
      <alignment vertical="center"/>
    </xf>
    <xf numFmtId="199" fontId="68" fillId="0" borderId="60" xfId="49" applyNumberFormat="1" applyFont="1" applyBorder="1" applyAlignment="1">
      <alignment vertical="center"/>
    </xf>
    <xf numFmtId="199" fontId="68" fillId="0" borderId="60" xfId="49" applyNumberFormat="1" applyFont="1" applyBorder="1" applyAlignment="1" quotePrefix="1">
      <alignment vertical="center"/>
    </xf>
    <xf numFmtId="191" fontId="68" fillId="0" borderId="13" xfId="0" applyNumberFormat="1" applyFont="1" applyBorder="1" applyAlignment="1">
      <alignment vertical="center"/>
    </xf>
    <xf numFmtId="191" fontId="68" fillId="0" borderId="26" xfId="0" applyNumberFormat="1" applyFont="1" applyFill="1" applyBorder="1" applyAlignment="1">
      <alignment vertical="center"/>
    </xf>
    <xf numFmtId="38" fontId="68" fillId="0" borderId="23" xfId="49" applyFont="1" applyFill="1" applyBorder="1" applyAlignment="1">
      <alignment horizontal="distributed" vertical="center"/>
    </xf>
    <xf numFmtId="191" fontId="68" fillId="0" borderId="24" xfId="0" applyNumberFormat="1" applyFont="1" applyFill="1" applyBorder="1" applyAlignment="1">
      <alignment vertical="center"/>
    </xf>
    <xf numFmtId="191" fontId="68" fillId="0" borderId="43" xfId="0" applyNumberFormat="1" applyFont="1" applyFill="1" applyBorder="1" applyAlignment="1">
      <alignment vertical="center"/>
    </xf>
    <xf numFmtId="38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38" fontId="65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38" fontId="68" fillId="0" borderId="66" xfId="49" applyFont="1" applyBorder="1" applyAlignment="1">
      <alignment vertical="center"/>
    </xf>
    <xf numFmtId="38" fontId="68" fillId="0" borderId="61" xfId="49" applyFont="1" applyBorder="1" applyAlignment="1" quotePrefix="1">
      <alignment horizontal="left" vertical="center"/>
    </xf>
    <xf numFmtId="38" fontId="68" fillId="0" borderId="16" xfId="49" applyFont="1" applyBorder="1" applyAlignment="1" quotePrefix="1">
      <alignment horizontal="left" vertical="center"/>
    </xf>
    <xf numFmtId="38" fontId="68" fillId="0" borderId="16" xfId="49" applyFont="1" applyBorder="1" applyAlignment="1">
      <alignment vertical="center"/>
    </xf>
    <xf numFmtId="38" fontId="68" fillId="0" borderId="16" xfId="49" applyFont="1" applyBorder="1" applyAlignment="1" quotePrefix="1">
      <alignment vertical="center"/>
    </xf>
    <xf numFmtId="38" fontId="68" fillId="0" borderId="34" xfId="49" applyFont="1" applyBorder="1" applyAlignment="1">
      <alignment vertical="center"/>
    </xf>
    <xf numFmtId="38" fontId="68" fillId="0" borderId="18" xfId="49" applyFont="1" applyBorder="1" applyAlignment="1" quotePrefix="1">
      <alignment horizontal="left" vertical="center"/>
    </xf>
    <xf numFmtId="38" fontId="68" fillId="0" borderId="28" xfId="49" applyFont="1" applyBorder="1" applyAlignment="1" quotePrefix="1">
      <alignment horizontal="left" vertical="center"/>
    </xf>
    <xf numFmtId="38" fontId="68" fillId="0" borderId="34" xfId="49" applyFont="1" applyBorder="1" applyAlignment="1" quotePrefix="1">
      <alignment horizontal="left" vertical="center"/>
    </xf>
    <xf numFmtId="38" fontId="68" fillId="0" borderId="17" xfId="49" applyFont="1" applyBorder="1" applyAlignment="1" quotePrefix="1">
      <alignment horizontal="left" vertical="center"/>
    </xf>
    <xf numFmtId="38" fontId="68" fillId="0" borderId="67" xfId="49" applyFont="1" applyBorder="1" applyAlignment="1" quotePrefix="1">
      <alignment horizontal="left" vertical="center"/>
    </xf>
    <xf numFmtId="38" fontId="68" fillId="0" borderId="63" xfId="49" applyFont="1" applyBorder="1" applyAlignment="1" quotePrefix="1">
      <alignment horizontal="left" vertical="center"/>
    </xf>
    <xf numFmtId="38" fontId="68" fillId="0" borderId="48" xfId="49" applyFont="1" applyBorder="1" applyAlignment="1">
      <alignment horizontal="distributed" vertical="center"/>
    </xf>
    <xf numFmtId="38" fontId="68" fillId="0" borderId="44" xfId="49" applyFont="1" applyBorder="1" applyAlignment="1">
      <alignment horizontal="distributed" vertical="center"/>
    </xf>
    <xf numFmtId="38" fontId="68" fillId="0" borderId="45" xfId="49" applyFont="1" applyBorder="1" applyAlignment="1">
      <alignment horizontal="distributed" vertical="center"/>
    </xf>
    <xf numFmtId="38" fontId="68" fillId="0" borderId="30" xfId="49" applyFont="1" applyBorder="1" applyAlignment="1">
      <alignment horizontal="distributed" vertical="center"/>
    </xf>
    <xf numFmtId="38" fontId="68" fillId="0" borderId="54" xfId="49" applyFont="1" applyBorder="1" applyAlignment="1">
      <alignment horizontal="distributed" vertical="center"/>
    </xf>
    <xf numFmtId="0" fontId="68" fillId="0" borderId="0" xfId="0" applyFont="1" applyBorder="1" applyAlignment="1">
      <alignment vertical="center"/>
    </xf>
    <xf numFmtId="38" fontId="68" fillId="0" borderId="38" xfId="49" applyFont="1" applyBorder="1" applyAlignment="1">
      <alignment horizontal="center" vertical="center"/>
    </xf>
    <xf numFmtId="38" fontId="68" fillId="0" borderId="10" xfId="49" applyFont="1" applyBorder="1" applyAlignment="1" quotePrefix="1">
      <alignment horizontal="distributed" vertical="center" shrinkToFit="1"/>
    </xf>
    <xf numFmtId="38" fontId="68" fillId="0" borderId="10" xfId="49" applyFont="1" applyBorder="1" applyAlignment="1" quotePrefix="1">
      <alignment horizontal="center" vertical="center" shrinkToFit="1"/>
    </xf>
    <xf numFmtId="38" fontId="68" fillId="0" borderId="38" xfId="49" applyFont="1" applyBorder="1" applyAlignment="1" quotePrefix="1">
      <alignment horizontal="center" vertical="center" shrinkToFit="1"/>
    </xf>
    <xf numFmtId="38" fontId="68" fillId="0" borderId="10" xfId="49" applyFont="1" applyBorder="1" applyAlignment="1">
      <alignment horizontal="center" vertical="center" shrinkToFit="1"/>
    </xf>
    <xf numFmtId="38" fontId="68" fillId="0" borderId="63" xfId="49" applyFont="1" applyBorder="1" applyAlignment="1" quotePrefix="1">
      <alignment horizontal="center" vertical="center" shrinkToFit="1"/>
    </xf>
    <xf numFmtId="38" fontId="68" fillId="0" borderId="41" xfId="49" applyFont="1" applyBorder="1" applyAlignment="1" quotePrefix="1">
      <alignment horizontal="center" vertical="center" shrinkToFit="1"/>
    </xf>
    <xf numFmtId="38" fontId="68" fillId="0" borderId="30" xfId="49" applyFont="1" applyBorder="1" applyAlignment="1">
      <alignment horizontal="center" vertical="center" shrinkToFit="1"/>
    </xf>
    <xf numFmtId="38" fontId="68" fillId="0" borderId="12" xfId="49" applyFont="1" applyBorder="1" applyAlignment="1">
      <alignment horizontal="center" vertical="center" shrinkToFit="1"/>
    </xf>
    <xf numFmtId="38" fontId="68" fillId="0" borderId="39" xfId="49" applyFont="1" applyBorder="1" applyAlignment="1">
      <alignment horizontal="center" vertical="center" shrinkToFit="1"/>
    </xf>
    <xf numFmtId="38" fontId="68" fillId="0" borderId="39" xfId="49" applyFont="1" applyBorder="1" applyAlignment="1" quotePrefix="1">
      <alignment horizontal="center" vertical="center" shrinkToFit="1"/>
    </xf>
    <xf numFmtId="38" fontId="68" fillId="0" borderId="12" xfId="49" applyFont="1" applyBorder="1" applyAlignment="1" quotePrefix="1">
      <alignment horizontal="center" vertical="center" shrinkToFit="1"/>
    </xf>
    <xf numFmtId="38" fontId="68" fillId="0" borderId="32" xfId="49" applyFont="1" applyBorder="1" applyAlignment="1">
      <alignment horizontal="center" vertical="center" shrinkToFit="1"/>
    </xf>
    <xf numFmtId="49" fontId="68" fillId="33" borderId="65" xfId="49" applyNumberFormat="1" applyFont="1" applyFill="1" applyBorder="1" applyAlignment="1">
      <alignment horizontal="center" vertical="center" shrinkToFit="1"/>
    </xf>
    <xf numFmtId="49" fontId="68" fillId="33" borderId="44" xfId="49" applyNumberFormat="1" applyFont="1" applyFill="1" applyBorder="1" applyAlignment="1">
      <alignment horizontal="center" vertical="center" shrinkToFit="1"/>
    </xf>
    <xf numFmtId="49" fontId="68" fillId="35" borderId="44" xfId="49" applyNumberFormat="1" applyFont="1" applyFill="1" applyBorder="1" applyAlignment="1">
      <alignment horizontal="center" vertical="center" shrinkToFit="1"/>
    </xf>
    <xf numFmtId="49" fontId="69" fillId="33" borderId="50" xfId="0" applyNumberFormat="1" applyFont="1" applyFill="1" applyBorder="1" applyAlignment="1">
      <alignment horizontal="center" vertical="center" shrinkToFit="1"/>
    </xf>
    <xf numFmtId="49" fontId="68" fillId="35" borderId="50" xfId="49" applyNumberFormat="1" applyFont="1" applyFill="1" applyBorder="1" applyAlignment="1">
      <alignment horizontal="center" vertical="center" shrinkToFit="1"/>
    </xf>
    <xf numFmtId="49" fontId="68" fillId="35" borderId="51" xfId="49" applyNumberFormat="1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vertical="center" shrinkToFit="1"/>
    </xf>
    <xf numFmtId="193" fontId="68" fillId="0" borderId="57" xfId="0" applyNumberFormat="1" applyFont="1" applyFill="1" applyBorder="1" applyAlignment="1">
      <alignment vertical="center" shrinkToFit="1"/>
    </xf>
    <xf numFmtId="0" fontId="68" fillId="0" borderId="0" xfId="0" applyFont="1" applyFill="1" applyAlignment="1">
      <alignment vertical="center"/>
    </xf>
    <xf numFmtId="193" fontId="68" fillId="0" borderId="10" xfId="0" applyNumberFormat="1" applyFont="1" applyBorder="1" applyAlignment="1">
      <alignment vertical="center" shrinkToFit="1"/>
    </xf>
    <xf numFmtId="193" fontId="68" fillId="0" borderId="14" xfId="0" applyNumberFormat="1" applyFont="1" applyBorder="1" applyAlignment="1">
      <alignment vertical="center" shrinkToFit="1"/>
    </xf>
    <xf numFmtId="193" fontId="68" fillId="0" borderId="31" xfId="0" applyNumberFormat="1" applyFont="1" applyFill="1" applyBorder="1" applyAlignment="1">
      <alignment vertical="center" shrinkToFit="1"/>
    </xf>
    <xf numFmtId="38" fontId="68" fillId="0" borderId="20" xfId="49" applyFont="1" applyBorder="1" applyAlignment="1" quotePrefix="1">
      <alignment horizontal="distributed" wrapText="1"/>
    </xf>
    <xf numFmtId="38" fontId="68" fillId="0" borderId="22" xfId="49" applyFont="1" applyBorder="1" applyAlignment="1" quotePrefix="1">
      <alignment horizontal="distributed" wrapText="1"/>
    </xf>
    <xf numFmtId="193" fontId="68" fillId="0" borderId="32" xfId="0" applyNumberFormat="1" applyFont="1" applyFill="1" applyBorder="1" applyAlignment="1">
      <alignment vertical="center" shrinkToFit="1"/>
    </xf>
    <xf numFmtId="193" fontId="68" fillId="0" borderId="11" xfId="0" applyNumberFormat="1" applyFont="1" applyFill="1" applyBorder="1" applyAlignment="1">
      <alignment horizontal="right" vertical="center" shrinkToFit="1"/>
    </xf>
    <xf numFmtId="193" fontId="68" fillId="0" borderId="33" xfId="0" applyNumberFormat="1" applyFont="1" applyBorder="1" applyAlignment="1">
      <alignment vertical="center" shrinkToFit="1"/>
    </xf>
    <xf numFmtId="38" fontId="68" fillId="0" borderId="0" xfId="49" applyFont="1" applyBorder="1" applyAlignment="1">
      <alignment horizontal="distributed" vertical="center"/>
    </xf>
    <xf numFmtId="191" fontId="68" fillId="0" borderId="0" xfId="0" applyNumberFormat="1" applyFont="1" applyBorder="1" applyAlignment="1">
      <alignment vertical="center" shrinkToFit="1"/>
    </xf>
    <xf numFmtId="193" fontId="68" fillId="0" borderId="0" xfId="0" applyNumberFormat="1" applyFont="1" applyBorder="1" applyAlignment="1">
      <alignment vertical="center" shrinkToFit="1"/>
    </xf>
    <xf numFmtId="0" fontId="71" fillId="0" borderId="0" xfId="0" applyFont="1" applyBorder="1" applyAlignment="1">
      <alignment/>
    </xf>
    <xf numFmtId="193" fontId="68" fillId="0" borderId="26" xfId="0" applyNumberFormat="1" applyFont="1" applyFill="1" applyBorder="1" applyAlignment="1">
      <alignment vertical="center" shrinkToFit="1"/>
    </xf>
    <xf numFmtId="193" fontId="68" fillId="0" borderId="24" xfId="0" applyNumberFormat="1" applyFont="1" applyFill="1" applyBorder="1" applyAlignment="1">
      <alignment vertical="center" shrinkToFit="1"/>
    </xf>
    <xf numFmtId="193" fontId="68" fillId="0" borderId="43" xfId="0" applyNumberFormat="1" applyFont="1" applyFill="1" applyBorder="1" applyAlignment="1">
      <alignment vertical="center" shrinkToFit="1"/>
    </xf>
    <xf numFmtId="0" fontId="66" fillId="0" borderId="0" xfId="0" applyFont="1" applyAlignment="1">
      <alignment/>
    </xf>
    <xf numFmtId="176" fontId="66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176" fontId="74" fillId="0" borderId="0" xfId="0" applyNumberFormat="1" applyFont="1" applyAlignment="1">
      <alignment horizontal="center"/>
    </xf>
    <xf numFmtId="38" fontId="68" fillId="0" borderId="0" xfId="49" applyFont="1" applyAlignment="1">
      <alignment/>
    </xf>
    <xf numFmtId="38" fontId="72" fillId="0" borderId="0" xfId="49" applyFont="1" applyAlignment="1">
      <alignment/>
    </xf>
    <xf numFmtId="38" fontId="72" fillId="0" borderId="0" xfId="49" applyFont="1" applyAlignment="1">
      <alignment vertical="center"/>
    </xf>
    <xf numFmtId="38" fontId="68" fillId="0" borderId="0" xfId="49" applyFont="1" applyAlignment="1">
      <alignment shrinkToFit="1"/>
    </xf>
    <xf numFmtId="38" fontId="68" fillId="0" borderId="28" xfId="49" applyFont="1" applyBorder="1" applyAlignment="1">
      <alignment vertical="center"/>
    </xf>
    <xf numFmtId="38" fontId="68" fillId="0" borderId="0" xfId="49" applyFont="1" applyAlignment="1">
      <alignment vertical="center"/>
    </xf>
    <xf numFmtId="38" fontId="68" fillId="0" borderId="10" xfId="49" applyFont="1" applyBorder="1" applyAlignment="1" quotePrefix="1">
      <alignment horizontal="left" vertical="center" wrapText="1" shrinkToFit="1"/>
    </xf>
    <xf numFmtId="38" fontId="68" fillId="0" borderId="10" xfId="49" applyFont="1" applyBorder="1" applyAlignment="1" quotePrefix="1">
      <alignment horizontal="distributed" vertical="center" wrapText="1"/>
    </xf>
    <xf numFmtId="38" fontId="68" fillId="0" borderId="10" xfId="49" applyFont="1" applyBorder="1" applyAlignment="1" quotePrefix="1">
      <alignment vertical="center"/>
    </xf>
    <xf numFmtId="38" fontId="68" fillId="0" borderId="10" xfId="49" applyFont="1" applyBorder="1" applyAlignment="1">
      <alignment horizontal="center" vertical="center"/>
    </xf>
    <xf numFmtId="38" fontId="68" fillId="0" borderId="10" xfId="49" applyFont="1" applyBorder="1" applyAlignment="1" quotePrefix="1">
      <alignment horizontal="center" vertical="center"/>
    </xf>
    <xf numFmtId="38" fontId="68" fillId="0" borderId="30" xfId="49" applyFont="1" applyBorder="1" applyAlignment="1">
      <alignment horizontal="center" vertical="center"/>
    </xf>
    <xf numFmtId="38" fontId="68" fillId="0" borderId="22" xfId="49" applyFont="1" applyBorder="1" applyAlignment="1">
      <alignment horizontal="distributed" vertical="center"/>
    </xf>
    <xf numFmtId="38" fontId="68" fillId="0" borderId="12" xfId="49" applyFont="1" applyBorder="1" applyAlignment="1">
      <alignment vertical="center"/>
    </xf>
    <xf numFmtId="38" fontId="69" fillId="0" borderId="12" xfId="49" applyFont="1" applyBorder="1" applyAlignment="1" quotePrefix="1">
      <alignment horizontal="left" vertical="center"/>
    </xf>
    <xf numFmtId="38" fontId="73" fillId="0" borderId="12" xfId="49" applyFont="1" applyBorder="1" applyAlignment="1" quotePrefix="1">
      <alignment horizontal="distributed" vertical="center" wrapText="1"/>
    </xf>
    <xf numFmtId="38" fontId="68" fillId="0" borderId="12" xfId="49" applyFont="1" applyBorder="1" applyAlignment="1">
      <alignment horizontal="distributed" vertical="center" wrapText="1"/>
    </xf>
    <xf numFmtId="38" fontId="68" fillId="0" borderId="32" xfId="49" applyFont="1" applyBorder="1" applyAlignment="1">
      <alignment horizontal="center" vertical="center"/>
    </xf>
    <xf numFmtId="49" fontId="68" fillId="33" borderId="51" xfId="49" applyNumberFormat="1" applyFont="1" applyFill="1" applyBorder="1" applyAlignment="1">
      <alignment horizontal="center" vertical="center" shrinkToFit="1"/>
    </xf>
    <xf numFmtId="38" fontId="68" fillId="0" borderId="0" xfId="49" applyFont="1" applyAlignment="1">
      <alignment horizontal="center" vertical="center"/>
    </xf>
    <xf numFmtId="191" fontId="68" fillId="0" borderId="10" xfId="49" applyNumberFormat="1" applyFont="1" applyBorder="1" applyAlignment="1">
      <alignment vertical="center" shrinkToFit="1"/>
    </xf>
    <xf numFmtId="191" fontId="68" fillId="0" borderId="41" xfId="49" applyNumberFormat="1" applyFont="1" applyBorder="1" applyAlignment="1">
      <alignment vertical="center" shrinkToFit="1"/>
    </xf>
    <xf numFmtId="191" fontId="68" fillId="0" borderId="57" xfId="49" applyNumberFormat="1" applyFont="1" applyBorder="1" applyAlignment="1">
      <alignment vertical="center" shrinkToFit="1"/>
    </xf>
    <xf numFmtId="191" fontId="68" fillId="0" borderId="30" xfId="49" applyNumberFormat="1" applyFont="1" applyBorder="1" applyAlignment="1">
      <alignment vertical="center" shrinkToFit="1"/>
    </xf>
    <xf numFmtId="187" fontId="68" fillId="0" borderId="37" xfId="0" applyNumberFormat="1" applyFont="1" applyBorder="1" applyAlignment="1">
      <alignment horizontal="distributed" vertical="center"/>
    </xf>
    <xf numFmtId="191" fontId="68" fillId="0" borderId="14" xfId="49" applyNumberFormat="1" applyFont="1" applyBorder="1" applyAlignment="1">
      <alignment vertical="center" shrinkToFit="1"/>
    </xf>
    <xf numFmtId="191" fontId="68" fillId="0" borderId="31" xfId="49" applyNumberFormat="1" applyFont="1" applyBorder="1" applyAlignment="1">
      <alignment vertical="center" shrinkToFit="1"/>
    </xf>
    <xf numFmtId="38" fontId="68" fillId="0" borderId="20" xfId="49" applyFont="1" applyBorder="1" applyAlignment="1">
      <alignment horizontal="distributed" vertical="center" wrapText="1"/>
    </xf>
    <xf numFmtId="38" fontId="68" fillId="0" borderId="22" xfId="49" applyFont="1" applyBorder="1" applyAlignment="1">
      <alignment horizontal="distributed" vertical="center" wrapText="1"/>
    </xf>
    <xf numFmtId="191" fontId="68" fillId="0" borderId="12" xfId="49" applyNumberFormat="1" applyFont="1" applyBorder="1" applyAlignment="1">
      <alignment vertical="center" shrinkToFit="1"/>
    </xf>
    <xf numFmtId="191" fontId="68" fillId="0" borderId="32" xfId="49" applyNumberFormat="1" applyFont="1" applyBorder="1" applyAlignment="1">
      <alignment vertical="center" shrinkToFit="1"/>
    </xf>
    <xf numFmtId="191" fontId="68" fillId="0" borderId="11" xfId="49" applyNumberFormat="1" applyFont="1" applyBorder="1" applyAlignment="1">
      <alignment vertical="center" shrinkToFit="1"/>
    </xf>
    <xf numFmtId="191" fontId="68" fillId="0" borderId="33" xfId="49" applyNumberFormat="1" applyFont="1" applyBorder="1" applyAlignment="1">
      <alignment vertical="center" shrinkToFit="1"/>
    </xf>
    <xf numFmtId="191" fontId="68" fillId="0" borderId="34" xfId="49" applyNumberFormat="1" applyFont="1" applyFill="1" applyBorder="1" applyAlignment="1">
      <alignment vertical="center" shrinkToFit="1"/>
    </xf>
    <xf numFmtId="191" fontId="68" fillId="0" borderId="13" xfId="49" applyNumberFormat="1" applyFont="1" applyFill="1" applyBorder="1" applyAlignment="1">
      <alignment vertical="center" shrinkToFit="1"/>
    </xf>
    <xf numFmtId="191" fontId="68" fillId="0" borderId="40" xfId="49" applyNumberFormat="1" applyFont="1" applyFill="1" applyBorder="1" applyAlignment="1">
      <alignment vertical="center" shrinkToFit="1"/>
    </xf>
    <xf numFmtId="191" fontId="68" fillId="0" borderId="24" xfId="49" applyNumberFormat="1" applyFont="1" applyFill="1" applyBorder="1" applyAlignment="1">
      <alignment vertical="center" shrinkToFit="1"/>
    </xf>
    <xf numFmtId="191" fontId="68" fillId="0" borderId="43" xfId="49" applyNumberFormat="1" applyFont="1" applyFill="1" applyBorder="1" applyAlignment="1">
      <alignment vertical="center" shrinkToFit="1"/>
    </xf>
    <xf numFmtId="38" fontId="70" fillId="0" borderId="0" xfId="49" applyFont="1" applyAlignment="1">
      <alignment horizontal="center"/>
    </xf>
    <xf numFmtId="38" fontId="68" fillId="0" borderId="41" xfId="49" applyFont="1" applyBorder="1" applyAlignment="1" quotePrefix="1">
      <alignment horizontal="distributed"/>
    </xf>
    <xf numFmtId="0" fontId="74" fillId="0" borderId="12" xfId="0" applyFont="1" applyBorder="1" applyAlignment="1">
      <alignment/>
    </xf>
    <xf numFmtId="38" fontId="68" fillId="0" borderId="63" xfId="49" applyFont="1" applyBorder="1" applyAlignment="1">
      <alignment/>
    </xf>
    <xf numFmtId="0" fontId="74" fillId="0" borderId="54" xfId="0" applyFont="1" applyBorder="1" applyAlignment="1">
      <alignment/>
    </xf>
    <xf numFmtId="38" fontId="68" fillId="0" borderId="61" xfId="49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0" xfId="0" applyFont="1" applyAlignment="1">
      <alignment/>
    </xf>
    <xf numFmtId="0" fontId="74" fillId="0" borderId="21" xfId="0" applyFont="1" applyBorder="1" applyAlignment="1">
      <alignment/>
    </xf>
    <xf numFmtId="38" fontId="8" fillId="0" borderId="41" xfId="49" applyFont="1" applyFill="1" applyBorder="1" applyAlignment="1">
      <alignment horizontal="center" vertical="center" shrinkToFit="1"/>
    </xf>
    <xf numFmtId="38" fontId="8" fillId="0" borderId="12" xfId="49" applyFont="1" applyFill="1" applyBorder="1" applyAlignment="1">
      <alignment horizontal="center" vertical="center" shrinkToFit="1"/>
    </xf>
    <xf numFmtId="38" fontId="8" fillId="0" borderId="4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68" fillId="0" borderId="10" xfId="49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38" fontId="68" fillId="0" borderId="10" xfId="49" applyFont="1" applyBorder="1" applyAlignment="1">
      <alignment horizontal="center" vertical="center" shrinkToFit="1"/>
    </xf>
    <xf numFmtId="38" fontId="68" fillId="0" borderId="10" xfId="49" applyFont="1" applyBorder="1" applyAlignment="1" quotePrefix="1">
      <alignment horizontal="center" vertical="center"/>
    </xf>
    <xf numFmtId="38" fontId="68" fillId="0" borderId="10" xfId="49" applyFont="1" applyBorder="1" applyAlignment="1">
      <alignment horizontal="center" vertical="center"/>
    </xf>
    <xf numFmtId="38" fontId="68" fillId="0" borderId="47" xfId="49" applyFont="1" applyBorder="1" applyAlignment="1" quotePrefix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38" fontId="68" fillId="0" borderId="10" xfId="49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38" fontId="68" fillId="0" borderId="10" xfId="49" applyFont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/>
    </xf>
    <xf numFmtId="38" fontId="68" fillId="0" borderId="10" xfId="49" applyFont="1" applyBorder="1" applyAlignment="1">
      <alignment horizontal="distributed" vertical="center" wrapText="1"/>
    </xf>
    <xf numFmtId="0" fontId="74" fillId="0" borderId="10" xfId="0" applyFont="1" applyBorder="1" applyAlignment="1">
      <alignment horizontal="distributed" vertical="center" wrapText="1"/>
    </xf>
    <xf numFmtId="38" fontId="68" fillId="0" borderId="38" xfId="49" applyFont="1" applyBorder="1" applyAlignment="1">
      <alignment horizontal="center" vertical="center"/>
    </xf>
    <xf numFmtId="38" fontId="68" fillId="0" borderId="21" xfId="49" applyFont="1" applyBorder="1" applyAlignment="1">
      <alignment horizontal="center" vertical="center"/>
    </xf>
    <xf numFmtId="38" fontId="68" fillId="0" borderId="41" xfId="49" applyFont="1" applyBorder="1" applyAlignment="1">
      <alignment horizontal="center" vertical="center"/>
    </xf>
    <xf numFmtId="38" fontId="68" fillId="0" borderId="10" xfId="49" applyFont="1" applyBorder="1" applyAlignment="1" quotePrefix="1">
      <alignment horizontal="center" vertical="center" shrinkToFit="1"/>
    </xf>
    <xf numFmtId="0" fontId="74" fillId="0" borderId="34" xfId="0" applyFont="1" applyBorder="1" applyAlignment="1">
      <alignment horizontal="center" vertical="center"/>
    </xf>
    <xf numFmtId="38" fontId="68" fillId="0" borderId="41" xfId="49" applyFont="1" applyBorder="1" applyAlignment="1" quotePrefix="1">
      <alignment horizontal="center" vertical="center"/>
    </xf>
    <xf numFmtId="0" fontId="74" fillId="0" borderId="12" xfId="0" applyFont="1" applyBorder="1" applyAlignment="1">
      <alignment horizontal="center" vertical="center"/>
    </xf>
    <xf numFmtId="38" fontId="8" fillId="0" borderId="15" xfId="49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8" fontId="8" fillId="0" borderId="47" xfId="49" applyFont="1" applyBorder="1" applyAlignment="1" quotePrefix="1">
      <alignment horizontal="center" vertical="center" shrinkToFit="1"/>
    </xf>
    <xf numFmtId="0" fontId="0" fillId="0" borderId="16" xfId="61" applyBorder="1" applyAlignment="1">
      <alignment horizontal="center" vertical="center" shrinkToFit="1"/>
      <protection/>
    </xf>
    <xf numFmtId="0" fontId="0" fillId="0" borderId="34" xfId="61" applyBorder="1" applyAlignment="1">
      <alignment horizontal="center" vertical="center" shrinkToFit="1"/>
      <protection/>
    </xf>
    <xf numFmtId="0" fontId="0" fillId="0" borderId="40" xfId="61" applyBorder="1" applyAlignment="1">
      <alignment horizontal="center" vertical="center" shrinkToFit="1"/>
      <protection/>
    </xf>
    <xf numFmtId="38" fontId="8" fillId="0" borderId="10" xfId="49" applyFont="1" applyFill="1" applyBorder="1" applyAlignment="1">
      <alignment horizontal="distributed" vertical="center" shrinkToFit="1"/>
    </xf>
    <xf numFmtId="0" fontId="0" fillId="0" borderId="12" xfId="0" applyBorder="1" applyAlignment="1">
      <alignment vertical="center" shrinkToFit="1"/>
    </xf>
    <xf numFmtId="38" fontId="8" fillId="0" borderId="30" xfId="49" applyFont="1" applyFill="1" applyBorder="1" applyAlignment="1">
      <alignment horizontal="distributed" vertical="center" shrinkToFit="1"/>
    </xf>
    <xf numFmtId="0" fontId="0" fillId="0" borderId="32" xfId="0" applyBorder="1" applyAlignment="1">
      <alignment vertical="center" shrinkToFit="1"/>
    </xf>
    <xf numFmtId="38" fontId="68" fillId="0" borderId="50" xfId="49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38" fontId="68" fillId="0" borderId="13" xfId="49" applyFont="1" applyBorder="1" applyAlignment="1" quotePrefix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38" fontId="68" fillId="0" borderId="47" xfId="49" applyFont="1" applyBorder="1" applyAlignment="1">
      <alignment horizontal="center" vertical="center"/>
    </xf>
    <xf numFmtId="38" fontId="68" fillId="0" borderId="37" xfId="49" applyFont="1" applyBorder="1" applyAlignment="1" quotePrefix="1">
      <alignment horizontal="center" vertical="center" shrinkToFit="1"/>
    </xf>
    <xf numFmtId="38" fontId="68" fillId="0" borderId="20" xfId="49" applyFont="1" applyBorder="1" applyAlignment="1" quotePrefix="1">
      <alignment horizontal="center" vertical="center" shrinkToFit="1"/>
    </xf>
    <xf numFmtId="38" fontId="68" fillId="0" borderId="22" xfId="49" applyFont="1" applyBorder="1" applyAlignment="1" quotePrefix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分析の状況（上水・簡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17716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50"/>
  <sheetViews>
    <sheetView showGridLines="0" tabSelected="1"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23.375" style="166" customWidth="1"/>
    <col min="2" max="4" width="13.375" style="168" customWidth="1"/>
    <col min="5" max="5" width="9.125" style="168" customWidth="1"/>
    <col min="6" max="6" width="8.25390625" style="168" customWidth="1"/>
    <col min="7" max="7" width="32.625" style="168" customWidth="1"/>
    <col min="8" max="8" width="11.75390625" style="168" customWidth="1"/>
    <col min="9" max="10" width="11.75390625" style="169" customWidth="1"/>
    <col min="11" max="11" width="12.875" style="169" customWidth="1"/>
    <col min="12" max="12" width="11.625" style="168" customWidth="1"/>
    <col min="13" max="13" width="11.75390625" style="169" customWidth="1"/>
    <col min="14" max="14" width="11.75390625" style="170" customWidth="1"/>
    <col min="15" max="15" width="12.00390625" style="168" customWidth="1"/>
    <col min="16" max="17" width="8.125" style="168" customWidth="1"/>
    <col min="18" max="18" width="14.625" style="169" customWidth="1"/>
    <col min="19" max="19" width="7.875" style="168" customWidth="1"/>
    <col min="20" max="20" width="8.375" style="168" customWidth="1"/>
    <col min="21" max="25" width="7.00390625" style="168" customWidth="1"/>
    <col min="26" max="27" width="8.00390625" style="168" customWidth="1"/>
    <col min="28" max="28" width="20.125" style="168" customWidth="1"/>
    <col min="29" max="31" width="10.00390625" style="168" customWidth="1"/>
    <col min="32" max="32" width="12.625" style="168" customWidth="1"/>
    <col min="33" max="33" width="10.625" style="168" customWidth="1"/>
    <col min="34" max="16384" width="9.125" style="168" customWidth="1"/>
  </cols>
  <sheetData>
    <row r="1" spans="1:18" s="162" customFormat="1" ht="25.5" customHeight="1">
      <c r="A1" s="161"/>
      <c r="B1" s="162" t="s">
        <v>85</v>
      </c>
      <c r="I1" s="163"/>
      <c r="J1" s="163"/>
      <c r="K1" s="163"/>
      <c r="M1" s="163"/>
      <c r="N1" s="164"/>
      <c r="P1" s="165"/>
      <c r="R1" s="163"/>
    </row>
    <row r="2" ht="21" customHeight="1">
      <c r="B2" s="167" t="s">
        <v>97</v>
      </c>
    </row>
    <row r="3" ht="21" customHeight="1" thickBot="1">
      <c r="B3" s="167" t="s">
        <v>86</v>
      </c>
    </row>
    <row r="4" spans="1:35" s="182" customFormat="1" ht="18.75" customHeight="1">
      <c r="A4" s="171"/>
      <c r="B4" s="172"/>
      <c r="C4" s="172"/>
      <c r="D4" s="173" t="s">
        <v>0</v>
      </c>
      <c r="E4" s="172"/>
      <c r="F4" s="172"/>
      <c r="G4" s="172"/>
      <c r="H4" s="172"/>
      <c r="I4" s="174"/>
      <c r="J4" s="174"/>
      <c r="K4" s="175"/>
      <c r="L4" s="172"/>
      <c r="M4" s="176" t="s">
        <v>678</v>
      </c>
      <c r="N4" s="177"/>
      <c r="O4" s="172"/>
      <c r="P4" s="172"/>
      <c r="Q4" s="172"/>
      <c r="R4" s="174"/>
      <c r="S4" s="172"/>
      <c r="T4" s="178" t="s">
        <v>1</v>
      </c>
      <c r="U4" s="179"/>
      <c r="V4" s="179"/>
      <c r="W4" s="179"/>
      <c r="X4" s="179"/>
      <c r="Y4" s="179"/>
      <c r="Z4" s="179"/>
      <c r="AA4" s="180"/>
      <c r="AB4" s="178" t="s">
        <v>2</v>
      </c>
      <c r="AC4" s="179"/>
      <c r="AD4" s="179"/>
      <c r="AE4" s="179"/>
      <c r="AF4" s="179"/>
      <c r="AG4" s="179"/>
      <c r="AH4" s="179"/>
      <c r="AI4" s="181"/>
    </row>
    <row r="5" spans="1:35" s="182" customFormat="1" ht="18.75" customHeight="1">
      <c r="A5" s="183" t="s">
        <v>87</v>
      </c>
      <c r="B5" s="184" t="s">
        <v>3</v>
      </c>
      <c r="C5" s="184" t="s">
        <v>4</v>
      </c>
      <c r="D5" s="184" t="s">
        <v>5</v>
      </c>
      <c r="E5" s="185" t="s">
        <v>88</v>
      </c>
      <c r="F5" s="185"/>
      <c r="G5" s="184" t="s">
        <v>6</v>
      </c>
      <c r="H5" s="184" t="s">
        <v>7</v>
      </c>
      <c r="I5" s="186" t="s">
        <v>8</v>
      </c>
      <c r="J5" s="187" t="s">
        <v>9</v>
      </c>
      <c r="K5" s="187" t="s">
        <v>10</v>
      </c>
      <c r="L5" s="184" t="s">
        <v>3</v>
      </c>
      <c r="M5" s="187" t="s">
        <v>4</v>
      </c>
      <c r="N5" s="188" t="s">
        <v>5</v>
      </c>
      <c r="O5" s="184" t="s">
        <v>11</v>
      </c>
      <c r="P5" s="184" t="s">
        <v>6</v>
      </c>
      <c r="Q5" s="184" t="s">
        <v>7</v>
      </c>
      <c r="R5" s="187" t="s">
        <v>8</v>
      </c>
      <c r="S5" s="189" t="s">
        <v>9</v>
      </c>
      <c r="T5" s="190"/>
      <c r="U5" s="191" t="s">
        <v>12</v>
      </c>
      <c r="V5" s="192"/>
      <c r="W5" s="192"/>
      <c r="X5" s="192"/>
      <c r="Y5" s="193"/>
      <c r="Z5" s="187" t="s">
        <v>4</v>
      </c>
      <c r="AA5" s="193"/>
      <c r="AB5" s="184" t="s">
        <v>3</v>
      </c>
      <c r="AC5" s="194" t="s">
        <v>13</v>
      </c>
      <c r="AD5" s="194"/>
      <c r="AE5" s="194"/>
      <c r="AF5" s="185"/>
      <c r="AG5" s="188" t="s">
        <v>5</v>
      </c>
      <c r="AH5" s="194" t="s">
        <v>89</v>
      </c>
      <c r="AI5" s="195"/>
    </row>
    <row r="6" spans="1:35" s="182" customFormat="1" ht="18.75" customHeight="1">
      <c r="A6" s="196"/>
      <c r="B6" s="197"/>
      <c r="C6" s="197"/>
      <c r="D6" s="197"/>
      <c r="E6" s="198"/>
      <c r="F6" s="193"/>
      <c r="G6" s="184"/>
      <c r="H6" s="198"/>
      <c r="I6" s="199"/>
      <c r="J6" s="200"/>
      <c r="K6" s="200"/>
      <c r="L6" s="198"/>
      <c r="M6" s="201"/>
      <c r="N6" s="202"/>
      <c r="O6" s="203"/>
      <c r="P6" s="197"/>
      <c r="Q6" s="197"/>
      <c r="R6" s="201"/>
      <c r="S6" s="204"/>
      <c r="T6" s="205"/>
      <c r="U6" s="206"/>
      <c r="V6" s="207" t="s">
        <v>14</v>
      </c>
      <c r="W6" s="207"/>
      <c r="X6" s="207" t="s">
        <v>15</v>
      </c>
      <c r="Y6" s="208"/>
      <c r="Z6" s="193"/>
      <c r="AA6" s="193"/>
      <c r="AB6" s="193"/>
      <c r="AC6" s="193"/>
      <c r="AD6" s="209"/>
      <c r="AE6" s="193"/>
      <c r="AF6" s="193"/>
      <c r="AG6" s="198"/>
      <c r="AH6" s="197"/>
      <c r="AI6" s="210"/>
    </row>
    <row r="7" spans="1:35" s="182" customFormat="1" ht="18.75" customHeight="1">
      <c r="A7" s="196"/>
      <c r="B7" s="197" t="s">
        <v>16</v>
      </c>
      <c r="C7" s="197" t="s">
        <v>17</v>
      </c>
      <c r="D7" s="197" t="s">
        <v>18</v>
      </c>
      <c r="E7" s="198"/>
      <c r="F7" s="193"/>
      <c r="G7" s="184"/>
      <c r="H7" s="198" t="s">
        <v>19</v>
      </c>
      <c r="I7" s="199" t="s">
        <v>20</v>
      </c>
      <c r="J7" s="200" t="s">
        <v>21</v>
      </c>
      <c r="K7" s="200" t="s">
        <v>22</v>
      </c>
      <c r="L7" s="198" t="s">
        <v>23</v>
      </c>
      <c r="M7" s="201" t="s">
        <v>24</v>
      </c>
      <c r="N7" s="202" t="s">
        <v>25</v>
      </c>
      <c r="O7" s="203" t="s">
        <v>26</v>
      </c>
      <c r="P7" s="211" t="s">
        <v>27</v>
      </c>
      <c r="Q7" s="211" t="s">
        <v>27</v>
      </c>
      <c r="R7" s="201" t="s">
        <v>24</v>
      </c>
      <c r="S7" s="204" t="s">
        <v>28</v>
      </c>
      <c r="T7" s="205"/>
      <c r="U7" s="190"/>
      <c r="V7" s="190"/>
      <c r="W7" s="190"/>
      <c r="X7" s="190"/>
      <c r="Y7" s="209"/>
      <c r="Z7" s="193"/>
      <c r="AA7" s="193"/>
      <c r="AB7" s="193"/>
      <c r="AC7" s="212" t="s">
        <v>29</v>
      </c>
      <c r="AD7" s="213" t="s">
        <v>30</v>
      </c>
      <c r="AE7" s="212" t="s">
        <v>31</v>
      </c>
      <c r="AF7" s="214" t="s">
        <v>694</v>
      </c>
      <c r="AG7" s="197" t="s">
        <v>32</v>
      </c>
      <c r="AH7" s="197" t="s">
        <v>33</v>
      </c>
      <c r="AI7" s="210"/>
    </row>
    <row r="8" spans="1:35" s="182" customFormat="1" ht="18.75" customHeight="1">
      <c r="A8" s="215" t="s">
        <v>90</v>
      </c>
      <c r="B8" s="197" t="s">
        <v>34</v>
      </c>
      <c r="C8" s="197" t="s">
        <v>35</v>
      </c>
      <c r="D8" s="197" t="s">
        <v>35</v>
      </c>
      <c r="E8" s="184" t="s">
        <v>36</v>
      </c>
      <c r="F8" s="184" t="s">
        <v>37</v>
      </c>
      <c r="G8" s="198" t="s">
        <v>91</v>
      </c>
      <c r="H8" s="198"/>
      <c r="I8" s="199" t="s">
        <v>38</v>
      </c>
      <c r="J8" s="187" t="s">
        <v>38</v>
      </c>
      <c r="K8" s="187" t="s">
        <v>38</v>
      </c>
      <c r="L8" s="198"/>
      <c r="M8" s="201" t="s">
        <v>39</v>
      </c>
      <c r="N8" s="203" t="s">
        <v>39</v>
      </c>
      <c r="O8" s="203" t="s">
        <v>39</v>
      </c>
      <c r="P8" s="216" t="s">
        <v>40</v>
      </c>
      <c r="Q8" s="216" t="s">
        <v>41</v>
      </c>
      <c r="R8" s="201" t="s">
        <v>42</v>
      </c>
      <c r="S8" s="204"/>
      <c r="T8" s="217" t="s">
        <v>43</v>
      </c>
      <c r="U8" s="184" t="s">
        <v>44</v>
      </c>
      <c r="V8" s="184" t="s">
        <v>45</v>
      </c>
      <c r="W8" s="184" t="s">
        <v>46</v>
      </c>
      <c r="X8" s="198" t="s">
        <v>47</v>
      </c>
      <c r="Y8" s="184" t="s">
        <v>48</v>
      </c>
      <c r="Z8" s="198" t="s">
        <v>49</v>
      </c>
      <c r="AA8" s="198" t="s">
        <v>43</v>
      </c>
      <c r="AB8" s="197" t="s">
        <v>50</v>
      </c>
      <c r="AC8" s="218" t="s">
        <v>51</v>
      </c>
      <c r="AD8" s="218" t="s">
        <v>92</v>
      </c>
      <c r="AE8" s="218" t="s">
        <v>52</v>
      </c>
      <c r="AF8" s="219" t="s">
        <v>136</v>
      </c>
      <c r="AG8" s="197" t="s">
        <v>53</v>
      </c>
      <c r="AH8" s="184" t="s">
        <v>695</v>
      </c>
      <c r="AI8" s="210" t="s">
        <v>54</v>
      </c>
    </row>
    <row r="9" spans="1:35" s="182" customFormat="1" ht="24.75" customHeight="1">
      <c r="A9" s="220"/>
      <c r="B9" s="221" t="s">
        <v>55</v>
      </c>
      <c r="C9" s="222" t="s">
        <v>56</v>
      </c>
      <c r="D9" s="222" t="s">
        <v>57</v>
      </c>
      <c r="E9" s="222"/>
      <c r="F9" s="222"/>
      <c r="G9" s="223"/>
      <c r="H9" s="222" t="s">
        <v>696</v>
      </c>
      <c r="I9" s="224" t="s">
        <v>58</v>
      </c>
      <c r="J9" s="225" t="s">
        <v>58</v>
      </c>
      <c r="K9" s="225" t="s">
        <v>58</v>
      </c>
      <c r="L9" s="222" t="s">
        <v>697</v>
      </c>
      <c r="M9" s="225" t="s">
        <v>698</v>
      </c>
      <c r="N9" s="222" t="s">
        <v>697</v>
      </c>
      <c r="O9" s="222" t="s">
        <v>697</v>
      </c>
      <c r="P9" s="226" t="s">
        <v>59</v>
      </c>
      <c r="Q9" s="226" t="s">
        <v>59</v>
      </c>
      <c r="R9" s="225" t="s">
        <v>698</v>
      </c>
      <c r="S9" s="227" t="s">
        <v>60</v>
      </c>
      <c r="T9" s="228"/>
      <c r="U9" s="229" t="s">
        <v>61</v>
      </c>
      <c r="V9" s="229" t="s">
        <v>61</v>
      </c>
      <c r="W9" s="229" t="s">
        <v>61</v>
      </c>
      <c r="X9" s="229" t="s">
        <v>61</v>
      </c>
      <c r="Y9" s="229" t="s">
        <v>61</v>
      </c>
      <c r="Z9" s="229" t="s">
        <v>62</v>
      </c>
      <c r="AA9" s="223"/>
      <c r="AB9" s="223"/>
      <c r="AC9" s="222" t="s">
        <v>699</v>
      </c>
      <c r="AD9" s="230" t="s">
        <v>63</v>
      </c>
      <c r="AE9" s="222" t="s">
        <v>700</v>
      </c>
      <c r="AF9" s="222" t="s">
        <v>63</v>
      </c>
      <c r="AG9" s="231" t="s">
        <v>64</v>
      </c>
      <c r="AH9" s="223"/>
      <c r="AI9" s="232"/>
    </row>
    <row r="10" spans="1:35" s="238" customFormat="1" ht="24.75" customHeight="1" hidden="1">
      <c r="A10" s="233"/>
      <c r="B10" s="234" t="s">
        <v>101</v>
      </c>
      <c r="C10" s="235" t="s">
        <v>102</v>
      </c>
      <c r="D10" s="235" t="s">
        <v>103</v>
      </c>
      <c r="E10" s="235" t="s">
        <v>113</v>
      </c>
      <c r="F10" s="235" t="s">
        <v>113</v>
      </c>
      <c r="G10" s="235" t="s">
        <v>104</v>
      </c>
      <c r="H10" s="235" t="s">
        <v>105</v>
      </c>
      <c r="I10" s="235" t="s">
        <v>106</v>
      </c>
      <c r="J10" s="235" t="s">
        <v>107</v>
      </c>
      <c r="K10" s="235" t="s">
        <v>108</v>
      </c>
      <c r="L10" s="235" t="s">
        <v>109</v>
      </c>
      <c r="M10" s="235" t="s">
        <v>110</v>
      </c>
      <c r="N10" s="235" t="s">
        <v>111</v>
      </c>
      <c r="O10" s="235" t="s">
        <v>113</v>
      </c>
      <c r="P10" s="236" t="s">
        <v>113</v>
      </c>
      <c r="Q10" s="236" t="s">
        <v>113</v>
      </c>
      <c r="R10" s="235" t="s">
        <v>112</v>
      </c>
      <c r="S10" s="235" t="s">
        <v>113</v>
      </c>
      <c r="T10" s="235" t="s">
        <v>114</v>
      </c>
      <c r="U10" s="235" t="s">
        <v>115</v>
      </c>
      <c r="V10" s="235" t="s">
        <v>116</v>
      </c>
      <c r="W10" s="235" t="s">
        <v>117</v>
      </c>
      <c r="X10" s="235" t="s">
        <v>118</v>
      </c>
      <c r="Y10" s="235" t="s">
        <v>119</v>
      </c>
      <c r="Z10" s="235" t="s">
        <v>120</v>
      </c>
      <c r="AA10" s="235" t="s">
        <v>121</v>
      </c>
      <c r="AB10" s="235" t="s">
        <v>122</v>
      </c>
      <c r="AC10" s="235" t="s">
        <v>123</v>
      </c>
      <c r="AD10" s="235" t="s">
        <v>124</v>
      </c>
      <c r="AE10" s="235" t="s">
        <v>125</v>
      </c>
      <c r="AF10" s="235" t="s">
        <v>126</v>
      </c>
      <c r="AG10" s="235" t="s">
        <v>127</v>
      </c>
      <c r="AH10" s="235" t="s">
        <v>128</v>
      </c>
      <c r="AI10" s="237" t="s">
        <v>129</v>
      </c>
    </row>
    <row r="11" spans="1:38" s="182" customFormat="1" ht="24.75" customHeight="1">
      <c r="A11" s="196" t="s">
        <v>65</v>
      </c>
      <c r="B11" s="239">
        <v>276369</v>
      </c>
      <c r="C11" s="239">
        <v>270500</v>
      </c>
      <c r="D11" s="239">
        <v>267723</v>
      </c>
      <c r="E11" s="240">
        <f aca="true" t="shared" si="0" ref="E11:E25">D11/B11*100</f>
        <v>96.87157387405968</v>
      </c>
      <c r="F11" s="240">
        <f aca="true" t="shared" si="1" ref="F11:F25">D11/C11*100</f>
        <v>98.97338262476894</v>
      </c>
      <c r="G11" s="241" t="s">
        <v>693</v>
      </c>
      <c r="H11" s="239">
        <v>38013</v>
      </c>
      <c r="I11" s="242">
        <v>66.3</v>
      </c>
      <c r="J11" s="243">
        <v>80.88</v>
      </c>
      <c r="K11" s="243">
        <v>1638.54</v>
      </c>
      <c r="L11" s="239">
        <v>118200</v>
      </c>
      <c r="M11" s="239">
        <v>33809.92</v>
      </c>
      <c r="N11" s="239">
        <v>105039</v>
      </c>
      <c r="O11" s="244">
        <f>ROUND(M11*1000/365,0)</f>
        <v>92630</v>
      </c>
      <c r="P11" s="244">
        <f>ROUND(N11/D11*1000,0)</f>
        <v>392</v>
      </c>
      <c r="Q11" s="245">
        <f>ROUND(R11/D11/365*1000000,0)</f>
        <v>307</v>
      </c>
      <c r="R11" s="243">
        <v>30031.38</v>
      </c>
      <c r="S11" s="246">
        <f aca="true" t="shared" si="2" ref="S11:S27">R11/M11*100</f>
        <v>88.82416758158553</v>
      </c>
      <c r="T11" s="244">
        <v>138</v>
      </c>
      <c r="U11" s="244">
        <v>9</v>
      </c>
      <c r="V11" s="244">
        <v>45</v>
      </c>
      <c r="W11" s="244">
        <v>12</v>
      </c>
      <c r="X11" s="244">
        <v>0</v>
      </c>
      <c r="Y11" s="244">
        <v>0</v>
      </c>
      <c r="Z11" s="244">
        <v>30</v>
      </c>
      <c r="AA11" s="244">
        <v>168</v>
      </c>
      <c r="AB11" s="247" t="s">
        <v>66</v>
      </c>
      <c r="AC11" s="244">
        <v>0</v>
      </c>
      <c r="AD11" s="244">
        <v>1092</v>
      </c>
      <c r="AE11" s="244">
        <v>10</v>
      </c>
      <c r="AF11" s="244">
        <v>2972</v>
      </c>
      <c r="AG11" s="248" t="s">
        <v>676</v>
      </c>
      <c r="AH11" s="240">
        <v>0</v>
      </c>
      <c r="AI11" s="249">
        <v>0</v>
      </c>
      <c r="AK11" s="250"/>
      <c r="AL11" s="250"/>
    </row>
    <row r="12" spans="1:38" s="182" customFormat="1" ht="24.75" customHeight="1">
      <c r="A12" s="196" t="s">
        <v>67</v>
      </c>
      <c r="B12" s="245">
        <v>171220</v>
      </c>
      <c r="C12" s="245">
        <v>211750</v>
      </c>
      <c r="D12" s="245">
        <v>169913</v>
      </c>
      <c r="E12" s="251">
        <f t="shared" si="0"/>
        <v>99.23665459642565</v>
      </c>
      <c r="F12" s="251">
        <f t="shared" si="1"/>
        <v>80.24226682408501</v>
      </c>
      <c r="G12" s="252" t="s">
        <v>139</v>
      </c>
      <c r="H12" s="245">
        <v>124700</v>
      </c>
      <c r="I12" s="242">
        <v>12.39</v>
      </c>
      <c r="J12" s="242">
        <v>4.66</v>
      </c>
      <c r="K12" s="242">
        <v>1075.3</v>
      </c>
      <c r="L12" s="245">
        <v>120000</v>
      </c>
      <c r="M12" s="245">
        <v>21071.01</v>
      </c>
      <c r="N12" s="245">
        <v>64170</v>
      </c>
      <c r="O12" s="245">
        <f aca="true" t="shared" si="3" ref="O12:O26">ROUND(M12*1000/365,0)</f>
        <v>57729</v>
      </c>
      <c r="P12" s="245">
        <f aca="true" t="shared" si="4" ref="P12:P27">ROUND(N12/D12*1000,0)</f>
        <v>378</v>
      </c>
      <c r="Q12" s="245">
        <f aca="true" t="shared" si="5" ref="Q12:Q27">ROUND(R12/D12/365*1000000,0)</f>
        <v>310</v>
      </c>
      <c r="R12" s="242">
        <v>19229.46</v>
      </c>
      <c r="S12" s="251">
        <f t="shared" si="2"/>
        <v>91.260267068356</v>
      </c>
      <c r="T12" s="245">
        <v>111</v>
      </c>
      <c r="U12" s="245">
        <v>2</v>
      </c>
      <c r="V12" s="245">
        <v>32</v>
      </c>
      <c r="W12" s="245">
        <v>26</v>
      </c>
      <c r="X12" s="245">
        <v>0</v>
      </c>
      <c r="Y12" s="245">
        <v>4</v>
      </c>
      <c r="Z12" s="245">
        <v>11</v>
      </c>
      <c r="AA12" s="245">
        <v>122</v>
      </c>
      <c r="AB12" s="247" t="s">
        <v>66</v>
      </c>
      <c r="AC12" s="245">
        <v>10</v>
      </c>
      <c r="AD12" s="245">
        <v>1186</v>
      </c>
      <c r="AE12" s="245">
        <v>176</v>
      </c>
      <c r="AF12" s="245">
        <v>2950</v>
      </c>
      <c r="AG12" s="253">
        <v>35521</v>
      </c>
      <c r="AH12" s="251">
        <v>0</v>
      </c>
      <c r="AI12" s="254">
        <v>0</v>
      </c>
      <c r="AK12" s="250"/>
      <c r="AL12" s="250"/>
    </row>
    <row r="13" spans="1:38" s="182" customFormat="1" ht="24.75" customHeight="1">
      <c r="A13" s="196" t="s">
        <v>69</v>
      </c>
      <c r="B13" s="245">
        <v>194419</v>
      </c>
      <c r="C13" s="245">
        <v>172100</v>
      </c>
      <c r="D13" s="245">
        <v>171966</v>
      </c>
      <c r="E13" s="251">
        <f t="shared" si="0"/>
        <v>88.45123161830891</v>
      </c>
      <c r="F13" s="251">
        <f t="shared" si="1"/>
        <v>99.92213829169087</v>
      </c>
      <c r="G13" s="247" t="s">
        <v>130</v>
      </c>
      <c r="H13" s="245">
        <v>55150</v>
      </c>
      <c r="I13" s="242">
        <v>8.46</v>
      </c>
      <c r="J13" s="242">
        <v>61.72</v>
      </c>
      <c r="K13" s="242">
        <v>1142.9</v>
      </c>
      <c r="L13" s="245">
        <v>88200</v>
      </c>
      <c r="M13" s="245">
        <v>19403.63</v>
      </c>
      <c r="N13" s="245">
        <v>59989</v>
      </c>
      <c r="O13" s="245">
        <f t="shared" si="3"/>
        <v>53161</v>
      </c>
      <c r="P13" s="245">
        <f t="shared" si="4"/>
        <v>349</v>
      </c>
      <c r="Q13" s="245">
        <f t="shared" si="5"/>
        <v>291</v>
      </c>
      <c r="R13" s="242">
        <v>18266.77</v>
      </c>
      <c r="S13" s="251">
        <f t="shared" si="2"/>
        <v>94.14099320591043</v>
      </c>
      <c r="T13" s="245">
        <v>50</v>
      </c>
      <c r="U13" s="245">
        <v>4</v>
      </c>
      <c r="V13" s="245">
        <v>9</v>
      </c>
      <c r="W13" s="245">
        <v>13</v>
      </c>
      <c r="X13" s="245">
        <v>0</v>
      </c>
      <c r="Y13" s="245">
        <v>0</v>
      </c>
      <c r="Z13" s="245">
        <v>8</v>
      </c>
      <c r="AA13" s="245">
        <v>58</v>
      </c>
      <c r="AB13" s="247" t="s">
        <v>70</v>
      </c>
      <c r="AC13" s="255">
        <v>0</v>
      </c>
      <c r="AD13" s="245">
        <v>1008</v>
      </c>
      <c r="AE13" s="245">
        <v>21</v>
      </c>
      <c r="AF13" s="245">
        <v>2735</v>
      </c>
      <c r="AG13" s="248" t="s">
        <v>677</v>
      </c>
      <c r="AH13" s="251">
        <v>0</v>
      </c>
      <c r="AI13" s="254">
        <v>0</v>
      </c>
      <c r="AK13" s="250"/>
      <c r="AL13" s="250"/>
    </row>
    <row r="14" spans="1:38" s="182" customFormat="1" ht="24.75" customHeight="1">
      <c r="A14" s="196" t="s">
        <v>71</v>
      </c>
      <c r="B14" s="245">
        <v>52031</v>
      </c>
      <c r="C14" s="245">
        <v>44841</v>
      </c>
      <c r="D14" s="245">
        <v>38666</v>
      </c>
      <c r="E14" s="251">
        <f t="shared" si="0"/>
        <v>74.31339009436681</v>
      </c>
      <c r="F14" s="251">
        <f t="shared" si="1"/>
        <v>86.22912067081465</v>
      </c>
      <c r="G14" s="256" t="s">
        <v>131</v>
      </c>
      <c r="H14" s="245">
        <v>24900</v>
      </c>
      <c r="I14" s="242">
        <v>1.4</v>
      </c>
      <c r="J14" s="242">
        <v>41.18</v>
      </c>
      <c r="K14" s="242">
        <v>233.05</v>
      </c>
      <c r="L14" s="245">
        <v>22744</v>
      </c>
      <c r="M14" s="245">
        <v>5785.88</v>
      </c>
      <c r="N14" s="245">
        <v>19591</v>
      </c>
      <c r="O14" s="245">
        <f t="shared" si="3"/>
        <v>15852</v>
      </c>
      <c r="P14" s="245">
        <f t="shared" si="4"/>
        <v>507</v>
      </c>
      <c r="Q14" s="245">
        <f t="shared" si="5"/>
        <v>342</v>
      </c>
      <c r="R14" s="242">
        <v>4832.57</v>
      </c>
      <c r="S14" s="251">
        <f t="shared" si="2"/>
        <v>83.52350895628668</v>
      </c>
      <c r="T14" s="245">
        <v>21</v>
      </c>
      <c r="U14" s="245">
        <v>7</v>
      </c>
      <c r="V14" s="245">
        <v>0</v>
      </c>
      <c r="W14" s="245">
        <v>2</v>
      </c>
      <c r="X14" s="245">
        <v>0</v>
      </c>
      <c r="Y14" s="245">
        <v>0</v>
      </c>
      <c r="Z14" s="245">
        <v>1</v>
      </c>
      <c r="AA14" s="245">
        <v>22</v>
      </c>
      <c r="AB14" s="247" t="s">
        <v>72</v>
      </c>
      <c r="AC14" s="245">
        <v>10</v>
      </c>
      <c r="AD14" s="245">
        <v>892</v>
      </c>
      <c r="AE14" s="245">
        <v>115</v>
      </c>
      <c r="AF14" s="245">
        <v>2131</v>
      </c>
      <c r="AG14" s="248" t="s">
        <v>677</v>
      </c>
      <c r="AH14" s="251">
        <v>0</v>
      </c>
      <c r="AI14" s="254">
        <v>0</v>
      </c>
      <c r="AK14" s="250"/>
      <c r="AL14" s="250"/>
    </row>
    <row r="15" spans="1:38" s="182" customFormat="1" ht="24.75" customHeight="1">
      <c r="A15" s="196" t="s">
        <v>73</v>
      </c>
      <c r="B15" s="245">
        <v>118150</v>
      </c>
      <c r="C15" s="245">
        <v>116670</v>
      </c>
      <c r="D15" s="245">
        <v>108673</v>
      </c>
      <c r="E15" s="251">
        <f t="shared" si="0"/>
        <v>91.97884045704613</v>
      </c>
      <c r="F15" s="251">
        <f t="shared" si="1"/>
        <v>93.14562441073112</v>
      </c>
      <c r="G15" s="247" t="s">
        <v>74</v>
      </c>
      <c r="H15" s="245">
        <v>27500</v>
      </c>
      <c r="I15" s="242">
        <v>1.82</v>
      </c>
      <c r="J15" s="242">
        <v>16.47</v>
      </c>
      <c r="K15" s="242">
        <v>593.09</v>
      </c>
      <c r="L15" s="245">
        <v>67500</v>
      </c>
      <c r="M15" s="245">
        <v>13280.9</v>
      </c>
      <c r="N15" s="245">
        <v>41602</v>
      </c>
      <c r="O15" s="245">
        <f t="shared" si="3"/>
        <v>36386</v>
      </c>
      <c r="P15" s="245">
        <f t="shared" si="4"/>
        <v>383</v>
      </c>
      <c r="Q15" s="245">
        <f t="shared" si="5"/>
        <v>305</v>
      </c>
      <c r="R15" s="242">
        <v>12104.51</v>
      </c>
      <c r="S15" s="251">
        <f t="shared" si="2"/>
        <v>91.14224186613859</v>
      </c>
      <c r="T15" s="245">
        <v>30</v>
      </c>
      <c r="U15" s="245">
        <v>5</v>
      </c>
      <c r="V15" s="245">
        <v>0</v>
      </c>
      <c r="W15" s="245">
        <v>9</v>
      </c>
      <c r="X15" s="245">
        <v>0</v>
      </c>
      <c r="Y15" s="245">
        <v>0</v>
      </c>
      <c r="Z15" s="245">
        <v>6</v>
      </c>
      <c r="AA15" s="245">
        <v>36</v>
      </c>
      <c r="AB15" s="247" t="s">
        <v>66</v>
      </c>
      <c r="AC15" s="255">
        <v>0</v>
      </c>
      <c r="AD15" s="245">
        <v>1008</v>
      </c>
      <c r="AE15" s="245">
        <v>15</v>
      </c>
      <c r="AF15" s="245">
        <v>2425</v>
      </c>
      <c r="AG15" s="253">
        <v>37073</v>
      </c>
      <c r="AH15" s="251">
        <v>0</v>
      </c>
      <c r="AI15" s="254">
        <v>0</v>
      </c>
      <c r="AK15" s="250"/>
      <c r="AL15" s="250"/>
    </row>
    <row r="16" spans="1:38" s="182" customFormat="1" ht="24.75" customHeight="1">
      <c r="A16" s="196" t="s">
        <v>75</v>
      </c>
      <c r="B16" s="245">
        <v>56348</v>
      </c>
      <c r="C16" s="245">
        <v>79000</v>
      </c>
      <c r="D16" s="245">
        <v>54978</v>
      </c>
      <c r="E16" s="251">
        <f t="shared" si="0"/>
        <v>97.56868034357919</v>
      </c>
      <c r="F16" s="251">
        <f t="shared" si="1"/>
        <v>69.59240506329114</v>
      </c>
      <c r="G16" s="247" t="s">
        <v>132</v>
      </c>
      <c r="H16" s="245">
        <v>62844</v>
      </c>
      <c r="I16" s="242">
        <v>0.18</v>
      </c>
      <c r="J16" s="242">
        <v>0</v>
      </c>
      <c r="K16" s="242">
        <v>298.18</v>
      </c>
      <c r="L16" s="245">
        <v>64000</v>
      </c>
      <c r="M16" s="245">
        <v>14052.6</v>
      </c>
      <c r="N16" s="245">
        <v>48612</v>
      </c>
      <c r="O16" s="245">
        <f t="shared" si="3"/>
        <v>38500</v>
      </c>
      <c r="P16" s="245">
        <f t="shared" si="4"/>
        <v>884</v>
      </c>
      <c r="Q16" s="245">
        <f t="shared" si="5"/>
        <v>631</v>
      </c>
      <c r="R16" s="242">
        <v>12662.9</v>
      </c>
      <c r="S16" s="251">
        <f t="shared" si="2"/>
        <v>90.11072684058465</v>
      </c>
      <c r="T16" s="245">
        <v>24</v>
      </c>
      <c r="U16" s="245">
        <v>1</v>
      </c>
      <c r="V16" s="245">
        <v>5</v>
      </c>
      <c r="W16" s="245">
        <v>7</v>
      </c>
      <c r="X16" s="245">
        <v>0</v>
      </c>
      <c r="Y16" s="245">
        <v>0</v>
      </c>
      <c r="Z16" s="245">
        <v>3</v>
      </c>
      <c r="AA16" s="245">
        <v>27</v>
      </c>
      <c r="AB16" s="247" t="s">
        <v>72</v>
      </c>
      <c r="AC16" s="245">
        <v>10</v>
      </c>
      <c r="AD16" s="245">
        <v>714</v>
      </c>
      <c r="AE16" s="245">
        <v>71</v>
      </c>
      <c r="AF16" s="245">
        <v>1464</v>
      </c>
      <c r="AG16" s="253">
        <v>35521</v>
      </c>
      <c r="AH16" s="251">
        <v>0</v>
      </c>
      <c r="AI16" s="254">
        <v>0</v>
      </c>
      <c r="AK16" s="250"/>
      <c r="AL16" s="250"/>
    </row>
    <row r="17" spans="1:38" s="182" customFormat="1" ht="24.75" customHeight="1">
      <c r="A17" s="196" t="s">
        <v>76</v>
      </c>
      <c r="B17" s="245">
        <v>148539</v>
      </c>
      <c r="C17" s="245">
        <v>122200</v>
      </c>
      <c r="D17" s="245">
        <v>115175</v>
      </c>
      <c r="E17" s="251">
        <f t="shared" si="0"/>
        <v>77.53855889699001</v>
      </c>
      <c r="F17" s="251">
        <f t="shared" si="1"/>
        <v>94.25122749590835</v>
      </c>
      <c r="G17" s="241" t="s">
        <v>133</v>
      </c>
      <c r="H17" s="245">
        <v>86940</v>
      </c>
      <c r="I17" s="242">
        <v>7.4</v>
      </c>
      <c r="J17" s="242">
        <v>36.42</v>
      </c>
      <c r="K17" s="242">
        <v>765.44</v>
      </c>
      <c r="L17" s="245">
        <v>87943</v>
      </c>
      <c r="M17" s="245">
        <v>16043.27</v>
      </c>
      <c r="N17" s="245">
        <v>51483</v>
      </c>
      <c r="O17" s="245">
        <f t="shared" si="3"/>
        <v>43954</v>
      </c>
      <c r="P17" s="245">
        <f t="shared" si="4"/>
        <v>447</v>
      </c>
      <c r="Q17" s="245">
        <f t="shared" si="5"/>
        <v>352</v>
      </c>
      <c r="R17" s="242">
        <v>14791.11</v>
      </c>
      <c r="S17" s="251">
        <f t="shared" si="2"/>
        <v>92.19510735654265</v>
      </c>
      <c r="T17" s="245">
        <v>55</v>
      </c>
      <c r="U17" s="245">
        <v>0</v>
      </c>
      <c r="V17" s="245">
        <v>11</v>
      </c>
      <c r="W17" s="245">
        <v>4</v>
      </c>
      <c r="X17" s="245">
        <v>0</v>
      </c>
      <c r="Y17" s="245">
        <v>0</v>
      </c>
      <c r="Z17" s="245">
        <v>22</v>
      </c>
      <c r="AA17" s="245">
        <v>77</v>
      </c>
      <c r="AB17" s="247" t="s">
        <v>66</v>
      </c>
      <c r="AC17" s="245">
        <v>0</v>
      </c>
      <c r="AD17" s="245">
        <v>420</v>
      </c>
      <c r="AE17" s="245">
        <v>32</v>
      </c>
      <c r="AF17" s="245">
        <v>1628</v>
      </c>
      <c r="AG17" s="253">
        <v>41395</v>
      </c>
      <c r="AH17" s="251">
        <v>21.8</v>
      </c>
      <c r="AI17" s="254">
        <v>14</v>
      </c>
      <c r="AK17" s="250"/>
      <c r="AL17" s="250"/>
    </row>
    <row r="18" spans="1:38" s="182" customFormat="1" ht="24.75" customHeight="1">
      <c r="A18" s="196" t="s">
        <v>78</v>
      </c>
      <c r="B18" s="245">
        <v>53326</v>
      </c>
      <c r="C18" s="245">
        <v>50700</v>
      </c>
      <c r="D18" s="245">
        <v>49750</v>
      </c>
      <c r="E18" s="251">
        <f t="shared" si="0"/>
        <v>93.29407793571616</v>
      </c>
      <c r="F18" s="251">
        <f t="shared" si="1"/>
        <v>98.12623274161736</v>
      </c>
      <c r="G18" s="257" t="s">
        <v>79</v>
      </c>
      <c r="H18" s="245">
        <v>50000</v>
      </c>
      <c r="I18" s="242">
        <v>2.65</v>
      </c>
      <c r="J18" s="242">
        <v>16.94</v>
      </c>
      <c r="K18" s="242">
        <v>277.54</v>
      </c>
      <c r="L18" s="245">
        <v>47600</v>
      </c>
      <c r="M18" s="245">
        <v>9553.34</v>
      </c>
      <c r="N18" s="245">
        <v>29285</v>
      </c>
      <c r="O18" s="245">
        <f t="shared" si="3"/>
        <v>26174</v>
      </c>
      <c r="P18" s="245">
        <f t="shared" si="4"/>
        <v>589</v>
      </c>
      <c r="Q18" s="245">
        <f t="shared" si="5"/>
        <v>474</v>
      </c>
      <c r="R18" s="242">
        <v>8606.97</v>
      </c>
      <c r="S18" s="251">
        <f t="shared" si="2"/>
        <v>90.09383105803833</v>
      </c>
      <c r="T18" s="245">
        <v>30</v>
      </c>
      <c r="U18" s="245">
        <v>4</v>
      </c>
      <c r="V18" s="245">
        <v>3</v>
      </c>
      <c r="W18" s="245">
        <v>7</v>
      </c>
      <c r="X18" s="245">
        <v>0</v>
      </c>
      <c r="Y18" s="245">
        <v>0</v>
      </c>
      <c r="Z18" s="245">
        <v>4</v>
      </c>
      <c r="AA18" s="245">
        <v>34</v>
      </c>
      <c r="AB18" s="247" t="s">
        <v>66</v>
      </c>
      <c r="AC18" s="245">
        <v>0</v>
      </c>
      <c r="AD18" s="245">
        <v>546</v>
      </c>
      <c r="AE18" s="245">
        <v>10</v>
      </c>
      <c r="AF18" s="245">
        <v>2160</v>
      </c>
      <c r="AG18" s="253">
        <v>40664</v>
      </c>
      <c r="AH18" s="251">
        <v>0</v>
      </c>
      <c r="AI18" s="254">
        <v>0</v>
      </c>
      <c r="AK18" s="250"/>
      <c r="AL18" s="250"/>
    </row>
    <row r="19" spans="1:38" s="182" customFormat="1" ht="24.75" customHeight="1">
      <c r="A19" s="196" t="s">
        <v>80</v>
      </c>
      <c r="B19" s="245">
        <v>37138</v>
      </c>
      <c r="C19" s="245">
        <v>42304</v>
      </c>
      <c r="D19" s="245">
        <v>34488</v>
      </c>
      <c r="E19" s="251">
        <f t="shared" si="0"/>
        <v>92.86445150519683</v>
      </c>
      <c r="F19" s="251">
        <f t="shared" si="1"/>
        <v>81.52420574886536</v>
      </c>
      <c r="G19" s="256" t="s">
        <v>131</v>
      </c>
      <c r="H19" s="245">
        <v>13450</v>
      </c>
      <c r="I19" s="242">
        <v>6.78</v>
      </c>
      <c r="J19" s="242">
        <v>24.78</v>
      </c>
      <c r="K19" s="242">
        <v>456.62</v>
      </c>
      <c r="L19" s="245">
        <v>21438</v>
      </c>
      <c r="M19" s="245">
        <v>5086.37</v>
      </c>
      <c r="N19" s="245">
        <v>17056</v>
      </c>
      <c r="O19" s="245">
        <f t="shared" si="3"/>
        <v>13935</v>
      </c>
      <c r="P19" s="245">
        <f t="shared" si="4"/>
        <v>495</v>
      </c>
      <c r="Q19" s="245">
        <f t="shared" si="5"/>
        <v>325</v>
      </c>
      <c r="R19" s="242">
        <v>4096.74</v>
      </c>
      <c r="S19" s="251">
        <f t="shared" si="2"/>
        <v>80.5434917239603</v>
      </c>
      <c r="T19" s="245">
        <v>16</v>
      </c>
      <c r="U19" s="245">
        <v>2</v>
      </c>
      <c r="V19" s="245">
        <v>0</v>
      </c>
      <c r="W19" s="245">
        <v>14</v>
      </c>
      <c r="X19" s="245">
        <v>0</v>
      </c>
      <c r="Y19" s="245">
        <v>0</v>
      </c>
      <c r="Z19" s="245">
        <v>1</v>
      </c>
      <c r="AA19" s="245">
        <v>17</v>
      </c>
      <c r="AB19" s="247" t="s">
        <v>70</v>
      </c>
      <c r="AC19" s="245">
        <v>10</v>
      </c>
      <c r="AD19" s="245">
        <v>1050</v>
      </c>
      <c r="AE19" s="245">
        <v>132</v>
      </c>
      <c r="AF19" s="245">
        <v>2370</v>
      </c>
      <c r="AG19" s="253">
        <v>39539</v>
      </c>
      <c r="AH19" s="251">
        <v>0</v>
      </c>
      <c r="AI19" s="254">
        <v>0</v>
      </c>
      <c r="AK19" s="250"/>
      <c r="AL19" s="250"/>
    </row>
    <row r="20" spans="1:38" s="182" customFormat="1" ht="24.75" customHeight="1">
      <c r="A20" s="196" t="s">
        <v>81</v>
      </c>
      <c r="B20" s="245">
        <v>34055</v>
      </c>
      <c r="C20" s="245">
        <v>26000</v>
      </c>
      <c r="D20" s="245">
        <v>19554</v>
      </c>
      <c r="E20" s="251">
        <f t="shared" si="0"/>
        <v>57.41888122155338</v>
      </c>
      <c r="F20" s="251">
        <f t="shared" si="1"/>
        <v>75.20769230769231</v>
      </c>
      <c r="G20" s="257" t="s">
        <v>68</v>
      </c>
      <c r="H20" s="245">
        <v>25090</v>
      </c>
      <c r="I20" s="242">
        <v>10.06</v>
      </c>
      <c r="J20" s="242">
        <v>0</v>
      </c>
      <c r="K20" s="242">
        <v>103.54</v>
      </c>
      <c r="L20" s="245">
        <v>18000</v>
      </c>
      <c r="M20" s="245">
        <v>3181.64</v>
      </c>
      <c r="N20" s="245">
        <v>10015</v>
      </c>
      <c r="O20" s="245">
        <f t="shared" si="3"/>
        <v>8717</v>
      </c>
      <c r="P20" s="245">
        <f t="shared" si="4"/>
        <v>512</v>
      </c>
      <c r="Q20" s="245">
        <f t="shared" si="5"/>
        <v>388</v>
      </c>
      <c r="R20" s="242">
        <v>2771.12</v>
      </c>
      <c r="S20" s="251">
        <f t="shared" si="2"/>
        <v>87.09722030147974</v>
      </c>
      <c r="T20" s="245">
        <v>14</v>
      </c>
      <c r="U20" s="245">
        <v>0</v>
      </c>
      <c r="V20" s="245">
        <v>0</v>
      </c>
      <c r="W20" s="245">
        <v>6</v>
      </c>
      <c r="X20" s="245">
        <v>0</v>
      </c>
      <c r="Y20" s="245">
        <v>0</v>
      </c>
      <c r="Z20" s="245">
        <v>0</v>
      </c>
      <c r="AA20" s="245">
        <v>14</v>
      </c>
      <c r="AB20" s="247" t="s">
        <v>72</v>
      </c>
      <c r="AC20" s="245">
        <v>10</v>
      </c>
      <c r="AD20" s="245">
        <v>1360</v>
      </c>
      <c r="AE20" s="245">
        <v>250</v>
      </c>
      <c r="AF20" s="245">
        <v>3930</v>
      </c>
      <c r="AG20" s="253">
        <v>36800</v>
      </c>
      <c r="AH20" s="251">
        <v>0</v>
      </c>
      <c r="AI20" s="254">
        <v>0</v>
      </c>
      <c r="AK20" s="250"/>
      <c r="AL20" s="250"/>
    </row>
    <row r="21" spans="1:38" s="182" customFormat="1" ht="24.75" customHeight="1">
      <c r="A21" s="196" t="s">
        <v>82</v>
      </c>
      <c r="B21" s="245">
        <v>26890</v>
      </c>
      <c r="C21" s="245">
        <v>34548</v>
      </c>
      <c r="D21" s="245">
        <v>24408</v>
      </c>
      <c r="E21" s="251">
        <f t="shared" si="0"/>
        <v>90.76980290070658</v>
      </c>
      <c r="F21" s="251">
        <f t="shared" si="1"/>
        <v>70.64953108718305</v>
      </c>
      <c r="G21" s="257" t="s">
        <v>675</v>
      </c>
      <c r="H21" s="245">
        <v>0</v>
      </c>
      <c r="I21" s="242">
        <v>5.72</v>
      </c>
      <c r="J21" s="242">
        <v>30.05</v>
      </c>
      <c r="K21" s="242">
        <v>481.09</v>
      </c>
      <c r="L21" s="245">
        <v>22855</v>
      </c>
      <c r="M21" s="245">
        <v>3670.67</v>
      </c>
      <c r="N21" s="245">
        <v>16102</v>
      </c>
      <c r="O21" s="245">
        <f t="shared" si="3"/>
        <v>10057</v>
      </c>
      <c r="P21" s="245">
        <f t="shared" si="4"/>
        <v>660</v>
      </c>
      <c r="Q21" s="245">
        <f t="shared" si="5"/>
        <v>325</v>
      </c>
      <c r="R21" s="242">
        <v>2899.35</v>
      </c>
      <c r="S21" s="251">
        <f t="shared" si="2"/>
        <v>78.98694243830145</v>
      </c>
      <c r="T21" s="245">
        <v>9</v>
      </c>
      <c r="U21" s="245">
        <v>0</v>
      </c>
      <c r="V21" s="245">
        <v>0</v>
      </c>
      <c r="W21" s="245">
        <v>5</v>
      </c>
      <c r="X21" s="245">
        <v>0</v>
      </c>
      <c r="Y21" s="245">
        <v>0</v>
      </c>
      <c r="Z21" s="245">
        <v>1</v>
      </c>
      <c r="AA21" s="245">
        <v>10</v>
      </c>
      <c r="AB21" s="247" t="s">
        <v>70</v>
      </c>
      <c r="AC21" s="245">
        <v>10</v>
      </c>
      <c r="AD21" s="245">
        <v>1076</v>
      </c>
      <c r="AE21" s="245">
        <v>116</v>
      </c>
      <c r="AF21" s="245">
        <v>2335</v>
      </c>
      <c r="AG21" s="253">
        <v>37712</v>
      </c>
      <c r="AH21" s="251">
        <v>0</v>
      </c>
      <c r="AI21" s="254">
        <v>0</v>
      </c>
      <c r="AK21" s="250"/>
      <c r="AL21" s="250"/>
    </row>
    <row r="22" spans="1:38" s="182" customFormat="1" ht="24.75" customHeight="1">
      <c r="A22" s="196" t="s">
        <v>98</v>
      </c>
      <c r="B22" s="245">
        <v>148908</v>
      </c>
      <c r="C22" s="245">
        <v>162737</v>
      </c>
      <c r="D22" s="245">
        <v>121890</v>
      </c>
      <c r="E22" s="251">
        <f t="shared" si="0"/>
        <v>81.85591103231525</v>
      </c>
      <c r="F22" s="251">
        <f t="shared" si="1"/>
        <v>74.8999920116507</v>
      </c>
      <c r="G22" s="257" t="s">
        <v>137</v>
      </c>
      <c r="H22" s="245">
        <v>75700</v>
      </c>
      <c r="I22" s="242">
        <v>11.55</v>
      </c>
      <c r="J22" s="242">
        <v>12.01</v>
      </c>
      <c r="K22" s="242">
        <v>647.8</v>
      </c>
      <c r="L22" s="245">
        <v>91466</v>
      </c>
      <c r="M22" s="245">
        <v>16796.77</v>
      </c>
      <c r="N22" s="245">
        <v>50871</v>
      </c>
      <c r="O22" s="245">
        <f t="shared" si="3"/>
        <v>46019</v>
      </c>
      <c r="P22" s="245">
        <f t="shared" si="4"/>
        <v>417</v>
      </c>
      <c r="Q22" s="245">
        <f t="shared" si="5"/>
        <v>333</v>
      </c>
      <c r="R22" s="242">
        <v>14819.67</v>
      </c>
      <c r="S22" s="251">
        <f t="shared" si="2"/>
        <v>88.2292845588765</v>
      </c>
      <c r="T22" s="245">
        <v>61</v>
      </c>
      <c r="U22" s="245">
        <v>0</v>
      </c>
      <c r="V22" s="245">
        <v>31</v>
      </c>
      <c r="W22" s="245">
        <v>10</v>
      </c>
      <c r="X22" s="245">
        <v>0</v>
      </c>
      <c r="Y22" s="245">
        <v>0</v>
      </c>
      <c r="Z22" s="245">
        <v>8</v>
      </c>
      <c r="AA22" s="245">
        <v>69</v>
      </c>
      <c r="AB22" s="247" t="s">
        <v>66</v>
      </c>
      <c r="AC22" s="245">
        <v>10</v>
      </c>
      <c r="AD22" s="245">
        <v>735</v>
      </c>
      <c r="AE22" s="245">
        <v>150</v>
      </c>
      <c r="AF22" s="245">
        <v>2762</v>
      </c>
      <c r="AG22" s="253">
        <v>41061</v>
      </c>
      <c r="AH22" s="251">
        <v>0</v>
      </c>
      <c r="AI22" s="254">
        <v>0</v>
      </c>
      <c r="AK22" s="250"/>
      <c r="AL22" s="250"/>
    </row>
    <row r="23" spans="1:38" s="182" customFormat="1" ht="24.75" customHeight="1">
      <c r="A23" s="196" t="s">
        <v>100</v>
      </c>
      <c r="B23" s="245">
        <v>64758</v>
      </c>
      <c r="C23" s="245">
        <v>84020</v>
      </c>
      <c r="D23" s="245">
        <v>64292</v>
      </c>
      <c r="E23" s="251">
        <f>D23/B23*100</f>
        <v>99.2803977886902</v>
      </c>
      <c r="F23" s="251">
        <f>D23/C23*100</f>
        <v>76.51987621994763</v>
      </c>
      <c r="G23" s="258" t="s">
        <v>99</v>
      </c>
      <c r="H23" s="245">
        <v>17500</v>
      </c>
      <c r="I23" s="242">
        <v>10.87</v>
      </c>
      <c r="J23" s="242">
        <v>20.47</v>
      </c>
      <c r="K23" s="242">
        <v>387.01</v>
      </c>
      <c r="L23" s="245">
        <v>48290</v>
      </c>
      <c r="M23" s="245">
        <v>8967.22</v>
      </c>
      <c r="N23" s="245">
        <v>32295</v>
      </c>
      <c r="O23" s="245">
        <f t="shared" si="3"/>
        <v>24568</v>
      </c>
      <c r="P23" s="245">
        <f>ROUND(N23/D23*1000,0)</f>
        <v>502</v>
      </c>
      <c r="Q23" s="245">
        <f>ROUND(R23/D23/365*1000000,0)</f>
        <v>331</v>
      </c>
      <c r="R23" s="242">
        <v>7768.31</v>
      </c>
      <c r="S23" s="251">
        <f t="shared" si="2"/>
        <v>86.63008156373995</v>
      </c>
      <c r="T23" s="245">
        <v>53</v>
      </c>
      <c r="U23" s="245">
        <v>15</v>
      </c>
      <c r="V23" s="245">
        <v>6</v>
      </c>
      <c r="W23" s="245">
        <v>12</v>
      </c>
      <c r="X23" s="245">
        <v>0</v>
      </c>
      <c r="Y23" s="245">
        <v>0</v>
      </c>
      <c r="Z23" s="245">
        <v>1</v>
      </c>
      <c r="AA23" s="245">
        <v>54</v>
      </c>
      <c r="AB23" s="247" t="s">
        <v>135</v>
      </c>
      <c r="AC23" s="245">
        <v>7</v>
      </c>
      <c r="AD23" s="245">
        <v>1134</v>
      </c>
      <c r="AE23" s="245">
        <v>126</v>
      </c>
      <c r="AF23" s="245">
        <v>2772</v>
      </c>
      <c r="AG23" s="248" t="s">
        <v>138</v>
      </c>
      <c r="AH23" s="251">
        <v>0</v>
      </c>
      <c r="AI23" s="254">
        <v>0</v>
      </c>
      <c r="AK23" s="250"/>
      <c r="AL23" s="250"/>
    </row>
    <row r="24" spans="1:38" s="182" customFormat="1" ht="29.25" customHeight="1">
      <c r="A24" s="259" t="s">
        <v>93</v>
      </c>
      <c r="B24" s="260">
        <v>28703</v>
      </c>
      <c r="C24" s="260">
        <v>30900</v>
      </c>
      <c r="D24" s="260">
        <v>20081</v>
      </c>
      <c r="E24" s="261">
        <f t="shared" si="0"/>
        <v>69.9613280841724</v>
      </c>
      <c r="F24" s="261">
        <f t="shared" si="1"/>
        <v>64.98705501618123</v>
      </c>
      <c r="G24" s="262" t="s">
        <v>83</v>
      </c>
      <c r="H24" s="260">
        <v>2500</v>
      </c>
      <c r="I24" s="263">
        <v>1.78</v>
      </c>
      <c r="J24" s="263">
        <v>4.77</v>
      </c>
      <c r="K24" s="263">
        <v>254.39</v>
      </c>
      <c r="L24" s="260">
        <v>15370</v>
      </c>
      <c r="M24" s="260">
        <v>2704.55</v>
      </c>
      <c r="N24" s="260">
        <v>8065</v>
      </c>
      <c r="O24" s="260">
        <f t="shared" si="3"/>
        <v>7410</v>
      </c>
      <c r="P24" s="260">
        <f t="shared" si="4"/>
        <v>402</v>
      </c>
      <c r="Q24" s="260">
        <f t="shared" si="5"/>
        <v>341</v>
      </c>
      <c r="R24" s="263">
        <v>2495.82</v>
      </c>
      <c r="S24" s="261">
        <f t="shared" si="2"/>
        <v>92.28226507182342</v>
      </c>
      <c r="T24" s="260">
        <v>6</v>
      </c>
      <c r="U24" s="260">
        <v>1</v>
      </c>
      <c r="V24" s="260">
        <v>2</v>
      </c>
      <c r="W24" s="260">
        <v>3</v>
      </c>
      <c r="X24" s="260">
        <v>0</v>
      </c>
      <c r="Y24" s="260">
        <v>0</v>
      </c>
      <c r="Z24" s="260">
        <v>0</v>
      </c>
      <c r="AA24" s="260">
        <v>6</v>
      </c>
      <c r="AB24" s="264" t="s">
        <v>134</v>
      </c>
      <c r="AC24" s="260">
        <v>8</v>
      </c>
      <c r="AD24" s="260">
        <v>1512</v>
      </c>
      <c r="AE24" s="260">
        <v>242</v>
      </c>
      <c r="AF24" s="260">
        <v>4494</v>
      </c>
      <c r="AG24" s="265">
        <v>41426</v>
      </c>
      <c r="AH24" s="261">
        <v>17.9</v>
      </c>
      <c r="AI24" s="266">
        <v>12.2</v>
      </c>
      <c r="AK24" s="250"/>
      <c r="AL24" s="250"/>
    </row>
    <row r="25" spans="1:38" s="182" customFormat="1" ht="29.25" customHeight="1">
      <c r="A25" s="267" t="s">
        <v>94</v>
      </c>
      <c r="B25" s="245">
        <v>226394</v>
      </c>
      <c r="C25" s="245">
        <v>117000</v>
      </c>
      <c r="D25" s="245">
        <v>61899</v>
      </c>
      <c r="E25" s="251">
        <f t="shared" si="0"/>
        <v>27.341272295202167</v>
      </c>
      <c r="F25" s="251">
        <f t="shared" si="1"/>
        <v>52.90512820512821</v>
      </c>
      <c r="G25" s="247" t="s">
        <v>84</v>
      </c>
      <c r="H25" s="245">
        <v>30000</v>
      </c>
      <c r="I25" s="242">
        <v>31.58</v>
      </c>
      <c r="J25" s="242">
        <v>101.21</v>
      </c>
      <c r="K25" s="242">
        <v>0</v>
      </c>
      <c r="L25" s="245">
        <v>30000</v>
      </c>
      <c r="M25" s="245">
        <v>7858.71</v>
      </c>
      <c r="N25" s="245">
        <v>25629</v>
      </c>
      <c r="O25" s="245">
        <f t="shared" si="3"/>
        <v>21531</v>
      </c>
      <c r="P25" s="245">
        <f t="shared" si="4"/>
        <v>414</v>
      </c>
      <c r="Q25" s="245">
        <f t="shared" si="5"/>
        <v>436</v>
      </c>
      <c r="R25" s="242">
        <v>9851.35</v>
      </c>
      <c r="S25" s="251">
        <f t="shared" si="2"/>
        <v>125.35581539463855</v>
      </c>
      <c r="T25" s="245">
        <v>8</v>
      </c>
      <c r="U25" s="245">
        <v>2</v>
      </c>
      <c r="V25" s="245">
        <v>2</v>
      </c>
      <c r="W25" s="245">
        <v>4</v>
      </c>
      <c r="X25" s="245">
        <v>0</v>
      </c>
      <c r="Y25" s="245">
        <v>0</v>
      </c>
      <c r="Z25" s="245">
        <v>0</v>
      </c>
      <c r="AA25" s="245">
        <v>8</v>
      </c>
      <c r="AB25" s="247"/>
      <c r="AC25" s="245">
        <v>1</v>
      </c>
      <c r="AD25" s="245">
        <v>126</v>
      </c>
      <c r="AE25" s="245">
        <v>126</v>
      </c>
      <c r="AF25" s="245">
        <v>0</v>
      </c>
      <c r="AG25" s="253">
        <v>37712</v>
      </c>
      <c r="AH25" s="251">
        <v>0</v>
      </c>
      <c r="AI25" s="254">
        <v>0</v>
      </c>
      <c r="AK25" s="250"/>
      <c r="AL25" s="250"/>
    </row>
    <row r="26" spans="1:38" s="182" customFormat="1" ht="29.25" customHeight="1">
      <c r="A26" s="268" t="s">
        <v>95</v>
      </c>
      <c r="B26" s="269">
        <v>0</v>
      </c>
      <c r="C26" s="269">
        <v>0</v>
      </c>
      <c r="D26" s="269">
        <v>0</v>
      </c>
      <c r="E26" s="270">
        <v>0</v>
      </c>
      <c r="F26" s="270">
        <v>0</v>
      </c>
      <c r="G26" s="271" t="s">
        <v>84</v>
      </c>
      <c r="H26" s="269">
        <v>0</v>
      </c>
      <c r="I26" s="272">
        <v>0</v>
      </c>
      <c r="J26" s="272">
        <v>0</v>
      </c>
      <c r="K26" s="272">
        <v>0</v>
      </c>
      <c r="L26" s="269">
        <v>0</v>
      </c>
      <c r="M26" s="269">
        <v>0</v>
      </c>
      <c r="N26" s="269">
        <v>0</v>
      </c>
      <c r="O26" s="269">
        <f t="shared" si="3"/>
        <v>0</v>
      </c>
      <c r="P26" s="269">
        <v>0</v>
      </c>
      <c r="Q26" s="269">
        <v>0</v>
      </c>
      <c r="R26" s="272">
        <v>0</v>
      </c>
      <c r="S26" s="270">
        <v>0</v>
      </c>
      <c r="T26" s="269">
        <v>0</v>
      </c>
      <c r="U26" s="269">
        <v>0</v>
      </c>
      <c r="V26" s="269">
        <v>0</v>
      </c>
      <c r="W26" s="269">
        <v>0</v>
      </c>
      <c r="X26" s="269">
        <v>0</v>
      </c>
      <c r="Y26" s="269">
        <v>0</v>
      </c>
      <c r="Z26" s="269">
        <v>0</v>
      </c>
      <c r="AA26" s="269">
        <v>0</v>
      </c>
      <c r="AB26" s="271"/>
      <c r="AC26" s="269">
        <v>0</v>
      </c>
      <c r="AD26" s="269">
        <v>0</v>
      </c>
      <c r="AE26" s="269">
        <v>0</v>
      </c>
      <c r="AF26" s="269">
        <v>0</v>
      </c>
      <c r="AG26" s="273"/>
      <c r="AH26" s="270">
        <v>0</v>
      </c>
      <c r="AI26" s="274">
        <v>0</v>
      </c>
      <c r="AK26" s="250"/>
      <c r="AL26" s="250"/>
    </row>
    <row r="27" spans="1:35" s="182" customFormat="1" ht="24.75" customHeight="1" thickBot="1">
      <c r="A27" s="275" t="s">
        <v>43</v>
      </c>
      <c r="B27" s="276">
        <f>SUM(B11:B24)</f>
        <v>1410854</v>
      </c>
      <c r="C27" s="276">
        <f>SUM(C11:C24)</f>
        <v>1448270</v>
      </c>
      <c r="D27" s="276">
        <f>SUM(D11:D24)</f>
        <v>1261557</v>
      </c>
      <c r="E27" s="276">
        <v>0</v>
      </c>
      <c r="F27" s="277">
        <v>0</v>
      </c>
      <c r="G27" s="277">
        <v>0</v>
      </c>
      <c r="H27" s="276">
        <f aca="true" t="shared" si="6" ref="H27:O27">SUM(H11:H26)</f>
        <v>634287</v>
      </c>
      <c r="I27" s="277">
        <f>SUM(I11:I26)</f>
        <v>178.94000000000005</v>
      </c>
      <c r="J27" s="277">
        <f>SUM(J11:J26)</f>
        <v>451.5599999999999</v>
      </c>
      <c r="K27" s="277">
        <f>SUM(K11:K26)</f>
        <v>8354.49</v>
      </c>
      <c r="L27" s="276">
        <f t="shared" si="6"/>
        <v>863606</v>
      </c>
      <c r="M27" s="276">
        <v>181266.48</v>
      </c>
      <c r="N27" s="276">
        <f t="shared" si="6"/>
        <v>579804</v>
      </c>
      <c r="O27" s="276">
        <f t="shared" si="6"/>
        <v>496623</v>
      </c>
      <c r="P27" s="276">
        <f t="shared" si="4"/>
        <v>460</v>
      </c>
      <c r="Q27" s="276">
        <f t="shared" si="5"/>
        <v>359</v>
      </c>
      <c r="R27" s="277">
        <v>165228.03</v>
      </c>
      <c r="S27" s="278">
        <f t="shared" si="2"/>
        <v>91.15200449636359</v>
      </c>
      <c r="T27" s="276">
        <f aca="true" t="shared" si="7" ref="T27:AA27">SUM(T11:T26)</f>
        <v>626</v>
      </c>
      <c r="U27" s="276">
        <f t="shared" si="7"/>
        <v>52</v>
      </c>
      <c r="V27" s="276">
        <f t="shared" si="7"/>
        <v>146</v>
      </c>
      <c r="W27" s="276">
        <f t="shared" si="7"/>
        <v>134</v>
      </c>
      <c r="X27" s="276">
        <f t="shared" si="7"/>
        <v>0</v>
      </c>
      <c r="Y27" s="276">
        <f t="shared" si="7"/>
        <v>4</v>
      </c>
      <c r="Z27" s="276">
        <f t="shared" si="7"/>
        <v>96</v>
      </c>
      <c r="AA27" s="276">
        <f t="shared" si="7"/>
        <v>722</v>
      </c>
      <c r="AB27" s="276">
        <v>0</v>
      </c>
      <c r="AC27" s="276">
        <v>0</v>
      </c>
      <c r="AD27" s="276">
        <v>0</v>
      </c>
      <c r="AE27" s="276">
        <v>0</v>
      </c>
      <c r="AF27" s="276">
        <v>0</v>
      </c>
      <c r="AG27" s="276">
        <v>0</v>
      </c>
      <c r="AH27" s="276">
        <v>0</v>
      </c>
      <c r="AI27" s="279">
        <v>0</v>
      </c>
    </row>
    <row r="28" spans="1:35" s="182" customFormat="1" ht="9" customHeight="1">
      <c r="A28" s="280"/>
      <c r="B28" s="281"/>
      <c r="C28" s="281"/>
      <c r="D28" s="281"/>
      <c r="E28" s="281"/>
      <c r="F28" s="281"/>
      <c r="G28" s="282"/>
      <c r="H28" s="283"/>
      <c r="I28" s="284"/>
      <c r="J28" s="284"/>
      <c r="K28" s="284"/>
      <c r="L28" s="283"/>
      <c r="M28" s="284"/>
      <c r="N28" s="283"/>
      <c r="O28" s="283"/>
      <c r="P28" s="283"/>
      <c r="Q28" s="283"/>
      <c r="R28" s="284"/>
      <c r="S28" s="285"/>
      <c r="T28" s="286"/>
      <c r="U28" s="283"/>
      <c r="V28" s="283"/>
      <c r="W28" s="283"/>
      <c r="X28" s="283"/>
      <c r="Y28" s="283"/>
      <c r="Z28" s="283"/>
      <c r="AA28" s="283"/>
      <c r="AB28" s="281"/>
      <c r="AC28" s="283"/>
      <c r="AD28" s="283"/>
      <c r="AE28" s="283"/>
      <c r="AF28" s="283"/>
      <c r="AG28" s="281"/>
      <c r="AH28" s="285"/>
      <c r="AI28" s="285"/>
    </row>
    <row r="29" spans="1:48" s="290" customFormat="1" ht="23.25" customHeight="1" thickBot="1">
      <c r="A29" s="287"/>
      <c r="B29" s="288" t="s">
        <v>96</v>
      </c>
      <c r="C29" s="281"/>
      <c r="D29" s="281"/>
      <c r="E29" s="281"/>
      <c r="F29" s="281"/>
      <c r="G29" s="289"/>
      <c r="H29" s="283"/>
      <c r="I29" s="284"/>
      <c r="J29" s="284"/>
      <c r="K29" s="284"/>
      <c r="L29" s="283"/>
      <c r="M29" s="284"/>
      <c r="N29" s="283"/>
      <c r="O29" s="283"/>
      <c r="P29" s="283"/>
      <c r="Q29" s="283"/>
      <c r="R29" s="284"/>
      <c r="S29" s="285"/>
      <c r="T29" s="286"/>
      <c r="U29" s="283"/>
      <c r="V29" s="283"/>
      <c r="W29" s="283"/>
      <c r="X29" s="283"/>
      <c r="Y29" s="283"/>
      <c r="Z29" s="283"/>
      <c r="AA29" s="283"/>
      <c r="AB29" s="281"/>
      <c r="AC29" s="283"/>
      <c r="AD29" s="283"/>
      <c r="AE29" s="283"/>
      <c r="AF29" s="283"/>
      <c r="AG29" s="281"/>
      <c r="AH29" s="285"/>
      <c r="AI29" s="285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</row>
    <row r="30" spans="1:48" s="182" customFormat="1" ht="24.75" customHeight="1">
      <c r="A30" s="291" t="s">
        <v>75</v>
      </c>
      <c r="B30" s="292">
        <v>56348</v>
      </c>
      <c r="C30" s="292">
        <v>535</v>
      </c>
      <c r="D30" s="292">
        <v>349</v>
      </c>
      <c r="E30" s="293">
        <f>D30/B30*100</f>
        <v>0.6193653723290978</v>
      </c>
      <c r="F30" s="293">
        <f>D30/C30*100</f>
        <v>65.23364485981308</v>
      </c>
      <c r="G30" s="294" t="s">
        <v>77</v>
      </c>
      <c r="H30" s="292">
        <v>0</v>
      </c>
      <c r="I30" s="295">
        <v>0</v>
      </c>
      <c r="J30" s="295">
        <v>0</v>
      </c>
      <c r="K30" s="295">
        <v>6.68</v>
      </c>
      <c r="L30" s="292">
        <v>144</v>
      </c>
      <c r="M30" s="292">
        <v>39.34</v>
      </c>
      <c r="N30" s="292">
        <v>164</v>
      </c>
      <c r="O30" s="292">
        <f>ROUND(M30*1000/365,0)</f>
        <v>108</v>
      </c>
      <c r="P30" s="292">
        <f>ROUND(N30/D30*1000,0)</f>
        <v>470</v>
      </c>
      <c r="Q30" s="292">
        <f>ROUND(R30/D30/365*1000000,0)</f>
        <v>283</v>
      </c>
      <c r="R30" s="295">
        <v>36.07</v>
      </c>
      <c r="S30" s="293">
        <f>R30/M30*100</f>
        <v>91.68784951703101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6" t="s">
        <v>72</v>
      </c>
      <c r="AC30" s="292">
        <v>10</v>
      </c>
      <c r="AD30" s="292">
        <v>714</v>
      </c>
      <c r="AE30" s="292">
        <v>71</v>
      </c>
      <c r="AF30" s="292">
        <v>1464</v>
      </c>
      <c r="AG30" s="297">
        <v>36617</v>
      </c>
      <c r="AH30" s="293">
        <v>0</v>
      </c>
      <c r="AI30" s="298">
        <v>0</v>
      </c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</row>
    <row r="31" spans="1:48" s="182" customFormat="1" ht="24.75" customHeight="1" thickBot="1">
      <c r="A31" s="275" t="s">
        <v>43</v>
      </c>
      <c r="B31" s="276">
        <f>B30</f>
        <v>56348</v>
      </c>
      <c r="C31" s="276">
        <f>C30</f>
        <v>535</v>
      </c>
      <c r="D31" s="276">
        <f>D30</f>
        <v>349</v>
      </c>
      <c r="E31" s="276">
        <v>0</v>
      </c>
      <c r="F31" s="277">
        <v>0</v>
      </c>
      <c r="G31" s="277">
        <v>0</v>
      </c>
      <c r="H31" s="276">
        <f aca="true" t="shared" si="8" ref="H31:S31">H30</f>
        <v>0</v>
      </c>
      <c r="I31" s="277">
        <f t="shared" si="8"/>
        <v>0</v>
      </c>
      <c r="J31" s="277">
        <f t="shared" si="8"/>
        <v>0</v>
      </c>
      <c r="K31" s="277">
        <f t="shared" si="8"/>
        <v>6.68</v>
      </c>
      <c r="L31" s="276">
        <f t="shared" si="8"/>
        <v>144</v>
      </c>
      <c r="M31" s="276">
        <f t="shared" si="8"/>
        <v>39.34</v>
      </c>
      <c r="N31" s="276">
        <f t="shared" si="8"/>
        <v>164</v>
      </c>
      <c r="O31" s="276">
        <f t="shared" si="8"/>
        <v>108</v>
      </c>
      <c r="P31" s="276">
        <f t="shared" si="8"/>
        <v>470</v>
      </c>
      <c r="Q31" s="276">
        <f t="shared" si="8"/>
        <v>283</v>
      </c>
      <c r="R31" s="277">
        <f t="shared" si="8"/>
        <v>36.07</v>
      </c>
      <c r="S31" s="278">
        <f t="shared" si="8"/>
        <v>91.68784951703101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276">
        <v>0</v>
      </c>
      <c r="AI31" s="299">
        <v>0</v>
      </c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</row>
    <row r="32" spans="38:48" ht="13.5" customHeight="1"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</row>
    <row r="33" spans="9:18" s="300" customFormat="1" ht="14.25">
      <c r="I33" s="301"/>
      <c r="J33" s="301"/>
      <c r="K33" s="301"/>
      <c r="M33" s="301"/>
      <c r="N33" s="302"/>
      <c r="R33" s="301"/>
    </row>
    <row r="34" spans="9:18" ht="14.25">
      <c r="I34" s="168"/>
      <c r="K34" s="170"/>
      <c r="M34" s="168"/>
      <c r="N34" s="169"/>
      <c r="Q34" s="169"/>
      <c r="R34" s="168"/>
    </row>
    <row r="35" spans="9:18" ht="14.25">
      <c r="I35" s="168"/>
      <c r="K35" s="170"/>
      <c r="M35" s="168"/>
      <c r="N35" s="169"/>
      <c r="R35" s="168"/>
    </row>
    <row r="36" spans="9:18" ht="14.25">
      <c r="I36" s="168"/>
      <c r="K36" s="170"/>
      <c r="M36" s="168"/>
      <c r="N36" s="169"/>
      <c r="R36" s="168"/>
    </row>
    <row r="37" spans="9:18" ht="14.25">
      <c r="I37" s="168"/>
      <c r="K37" s="170"/>
      <c r="M37" s="168"/>
      <c r="N37" s="169"/>
      <c r="R37" s="168"/>
    </row>
    <row r="38" spans="9:18" ht="14.25">
      <c r="I38" s="168"/>
      <c r="K38" s="170"/>
      <c r="M38" s="168"/>
      <c r="N38" s="169"/>
      <c r="R38" s="168"/>
    </row>
    <row r="39" spans="9:18" ht="14.25">
      <c r="I39" s="168"/>
      <c r="K39" s="170"/>
      <c r="M39" s="168"/>
      <c r="N39" s="169"/>
      <c r="R39" s="168"/>
    </row>
    <row r="40" spans="9:18" ht="14.25">
      <c r="I40" s="168"/>
      <c r="K40" s="170"/>
      <c r="M40" s="168"/>
      <c r="N40" s="169"/>
      <c r="R40" s="168"/>
    </row>
    <row r="41" spans="9:18" ht="14.25">
      <c r="I41" s="168"/>
      <c r="K41" s="170"/>
      <c r="M41" s="168"/>
      <c r="N41" s="169"/>
      <c r="R41" s="168"/>
    </row>
    <row r="42" spans="9:18" ht="14.25">
      <c r="I42" s="168"/>
      <c r="K42" s="170"/>
      <c r="M42" s="168"/>
      <c r="N42" s="169"/>
      <c r="R42" s="168"/>
    </row>
    <row r="43" spans="9:18" ht="14.25">
      <c r="I43" s="168"/>
      <c r="K43" s="170"/>
      <c r="M43" s="168"/>
      <c r="N43" s="169"/>
      <c r="R43" s="168"/>
    </row>
    <row r="44" spans="9:18" ht="14.25">
      <c r="I44" s="168"/>
      <c r="K44" s="170"/>
      <c r="M44" s="168"/>
      <c r="N44" s="169"/>
      <c r="R44" s="168"/>
    </row>
    <row r="45" spans="9:18" ht="14.25">
      <c r="I45" s="168"/>
      <c r="K45" s="170"/>
      <c r="M45" s="168"/>
      <c r="N45" s="169"/>
      <c r="R45" s="168"/>
    </row>
    <row r="46" spans="9:18" ht="14.25">
      <c r="I46" s="168"/>
      <c r="K46" s="170"/>
      <c r="M46" s="168"/>
      <c r="N46" s="169"/>
      <c r="R46" s="168"/>
    </row>
    <row r="47" spans="9:18" ht="14.25">
      <c r="I47" s="168"/>
      <c r="K47" s="170"/>
      <c r="M47" s="168"/>
      <c r="N47" s="169"/>
      <c r="R47" s="168"/>
    </row>
    <row r="48" spans="9:18" ht="14.25">
      <c r="I48" s="168"/>
      <c r="K48" s="170"/>
      <c r="M48" s="168"/>
      <c r="N48" s="169"/>
      <c r="R48" s="168"/>
    </row>
    <row r="49" spans="9:18" ht="14.25">
      <c r="I49" s="168"/>
      <c r="K49" s="170"/>
      <c r="M49" s="168"/>
      <c r="N49" s="168"/>
      <c r="O49" s="169"/>
      <c r="R49" s="168"/>
    </row>
    <row r="50" spans="9:18" ht="14.25">
      <c r="I50" s="168"/>
      <c r="K50" s="170"/>
      <c r="M50" s="168"/>
      <c r="N50" s="168"/>
      <c r="O50" s="169"/>
      <c r="R50" s="168"/>
    </row>
  </sheetData>
  <sheetProtection/>
  <printOptions/>
  <pageMargins left="0.5905511811023623" right="0.3937007874015748" top="0.7874015748031497" bottom="0.7874015748031497" header="0.5118110236220472" footer="0.5118110236220472"/>
  <pageSetup fitToWidth="4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9"/>
  <sheetViews>
    <sheetView showGridLines="0" view="pageBreakPreview" zoomScale="70" zoomScaleNormal="75" zoomScaleSheetLayoutView="70" zoomScalePageLayoutView="0" workbookViewId="0" topLeftCell="A19">
      <selection activeCell="B11" sqref="B11"/>
    </sheetView>
  </sheetViews>
  <sheetFormatPr defaultColWidth="9.00390625" defaultRowHeight="12.75"/>
  <cols>
    <col min="1" max="1" width="18.00390625" style="303" customWidth="1"/>
    <col min="2" max="2" width="16.00390625" style="303" customWidth="1"/>
    <col min="3" max="3" width="15.75390625" style="303" customWidth="1"/>
    <col min="4" max="4" width="15.00390625" style="303" customWidth="1"/>
    <col min="5" max="5" width="14.375" style="303" customWidth="1"/>
    <col min="6" max="7" width="13.875" style="303" customWidth="1"/>
    <col min="8" max="8" width="12.00390625" style="303" customWidth="1"/>
    <col min="9" max="9" width="13.625" style="303" customWidth="1"/>
    <col min="10" max="14" width="13.25390625" style="303" customWidth="1"/>
    <col min="15" max="15" width="14.75390625" style="303" customWidth="1"/>
    <col min="16" max="17" width="16.00390625" style="303" customWidth="1"/>
    <col min="18" max="21" width="13.75390625" style="303" customWidth="1"/>
    <col min="22" max="24" width="13.625" style="303" customWidth="1"/>
    <col min="25" max="25" width="12.625" style="303" customWidth="1"/>
    <col min="26" max="28" width="14.00390625" style="303" customWidth="1"/>
    <col min="29" max="29" width="14.75390625" style="303" customWidth="1"/>
    <col min="30" max="30" width="13.00390625" style="303" customWidth="1"/>
    <col min="31" max="31" width="12.75390625" style="303" customWidth="1"/>
    <col min="32" max="32" width="14.25390625" style="303" customWidth="1"/>
    <col min="33" max="33" width="12.75390625" style="303" customWidth="1"/>
    <col min="34" max="34" width="12.375" style="303" customWidth="1"/>
    <col min="35" max="35" width="10.625" style="303" customWidth="1"/>
    <col min="36" max="37" width="10.375" style="303" customWidth="1"/>
    <col min="38" max="38" width="11.00390625" style="303" customWidth="1"/>
    <col min="39" max="39" width="10.00390625" style="303" customWidth="1"/>
    <col min="40" max="40" width="10.625" style="303" customWidth="1"/>
    <col min="41" max="41" width="13.625" style="303" customWidth="1"/>
    <col min="42" max="42" width="11.625" style="303" customWidth="1"/>
    <col min="43" max="43" width="14.625" style="303" customWidth="1"/>
    <col min="44" max="44" width="14.375" style="303" customWidth="1"/>
    <col min="45" max="46" width="15.25390625" style="303" customWidth="1"/>
    <col min="47" max="16384" width="9.125" style="303" customWidth="1"/>
  </cols>
  <sheetData>
    <row r="1" ht="30.75" customHeight="1">
      <c r="B1" s="304" t="s">
        <v>140</v>
      </c>
    </row>
    <row r="2" spans="1:33" ht="30.75" customHeight="1">
      <c r="A2" s="305"/>
      <c r="B2" s="306" t="s">
        <v>196</v>
      </c>
      <c r="P2" s="305"/>
      <c r="R2" s="304"/>
      <c r="AD2" s="305"/>
      <c r="AG2" s="304"/>
    </row>
    <row r="3" spans="1:46" ht="30.75" customHeight="1" thickBot="1">
      <c r="A3" s="305"/>
      <c r="B3" s="306" t="s">
        <v>86</v>
      </c>
      <c r="P3" s="305"/>
      <c r="R3" s="304"/>
      <c r="AD3" s="305"/>
      <c r="AG3" s="304"/>
      <c r="AS3" s="307"/>
      <c r="AT3" s="308" t="s">
        <v>691</v>
      </c>
    </row>
    <row r="4" spans="1:46" ht="14.25">
      <c r="A4" s="309"/>
      <c r="B4" s="310" t="s">
        <v>141</v>
      </c>
      <c r="C4" s="311"/>
      <c r="D4" s="312"/>
      <c r="E4" s="312"/>
      <c r="F4" s="312"/>
      <c r="G4" s="312"/>
      <c r="H4" s="312"/>
      <c r="I4" s="313"/>
      <c r="J4" s="312"/>
      <c r="K4" s="312"/>
      <c r="L4" s="312"/>
      <c r="M4" s="314"/>
      <c r="N4" s="314"/>
      <c r="O4" s="315"/>
      <c r="P4" s="310" t="s">
        <v>142</v>
      </c>
      <c r="Q4" s="311"/>
      <c r="R4" s="312"/>
      <c r="S4" s="312"/>
      <c r="T4" s="312"/>
      <c r="U4" s="312"/>
      <c r="V4" s="312"/>
      <c r="W4" s="312"/>
      <c r="X4" s="312"/>
      <c r="Y4" s="312"/>
      <c r="Z4" s="313"/>
      <c r="AA4" s="312"/>
      <c r="AB4" s="312"/>
      <c r="AC4" s="312"/>
      <c r="AD4" s="314"/>
      <c r="AE4" s="315"/>
      <c r="AF4" s="316"/>
      <c r="AG4" s="316"/>
      <c r="AH4" s="313"/>
      <c r="AI4" s="313"/>
      <c r="AJ4" s="313"/>
      <c r="AK4" s="316"/>
      <c r="AL4" s="633" t="s">
        <v>143</v>
      </c>
      <c r="AM4" s="634"/>
      <c r="AN4" s="635"/>
      <c r="AO4" s="316"/>
      <c r="AP4" s="316"/>
      <c r="AQ4" s="317" t="s">
        <v>144</v>
      </c>
      <c r="AR4" s="318" t="s">
        <v>145</v>
      </c>
      <c r="AS4" s="319"/>
      <c r="AT4" s="320"/>
    </row>
    <row r="5" spans="1:46" ht="14.25">
      <c r="A5" s="321"/>
      <c r="B5" s="322" t="s">
        <v>146</v>
      </c>
      <c r="C5" s="323" t="s">
        <v>147</v>
      </c>
      <c r="D5" s="324"/>
      <c r="E5" s="324"/>
      <c r="F5" s="324"/>
      <c r="G5" s="324"/>
      <c r="H5" s="325"/>
      <c r="I5" s="631" t="s">
        <v>148</v>
      </c>
      <c r="J5" s="632"/>
      <c r="K5" s="324"/>
      <c r="L5" s="324"/>
      <c r="M5" s="326"/>
      <c r="N5" s="326"/>
      <c r="O5" s="327"/>
      <c r="P5" s="328" t="s">
        <v>149</v>
      </c>
      <c r="Q5" s="329" t="s">
        <v>150</v>
      </c>
      <c r="R5" s="324"/>
      <c r="S5" s="324"/>
      <c r="T5" s="324"/>
      <c r="U5" s="324"/>
      <c r="V5" s="324"/>
      <c r="W5" s="324"/>
      <c r="X5" s="324"/>
      <c r="Y5" s="325"/>
      <c r="Z5" s="330" t="s">
        <v>151</v>
      </c>
      <c r="AA5" s="324"/>
      <c r="AB5" s="324"/>
      <c r="AC5" s="324"/>
      <c r="AD5" s="326"/>
      <c r="AE5" s="327"/>
      <c r="AF5" s="331" t="s">
        <v>152</v>
      </c>
      <c r="AG5" s="331" t="s">
        <v>153</v>
      </c>
      <c r="AH5" s="323" t="s">
        <v>154</v>
      </c>
      <c r="AI5" s="332"/>
      <c r="AJ5" s="332"/>
      <c r="AK5" s="333"/>
      <c r="AL5" s="636"/>
      <c r="AM5" s="637"/>
      <c r="AN5" s="638"/>
      <c r="AO5" s="331" t="s">
        <v>155</v>
      </c>
      <c r="AP5" s="331" t="s">
        <v>156</v>
      </c>
      <c r="AQ5" s="331" t="s">
        <v>157</v>
      </c>
      <c r="AR5" s="334" t="s">
        <v>158</v>
      </c>
      <c r="AS5" s="335" t="s">
        <v>159</v>
      </c>
      <c r="AT5" s="336" t="s">
        <v>160</v>
      </c>
    </row>
    <row r="6" spans="1:46" ht="14.25">
      <c r="A6" s="321" t="s">
        <v>161</v>
      </c>
      <c r="B6" s="331"/>
      <c r="C6" s="331"/>
      <c r="D6" s="331"/>
      <c r="E6" s="331"/>
      <c r="F6" s="323"/>
      <c r="G6" s="324"/>
      <c r="H6" s="325"/>
      <c r="I6" s="331"/>
      <c r="J6" s="337"/>
      <c r="K6" s="331"/>
      <c r="L6" s="331"/>
      <c r="M6" s="331"/>
      <c r="N6" s="331"/>
      <c r="O6" s="337"/>
      <c r="P6" s="331"/>
      <c r="Q6" s="331"/>
      <c r="R6" s="629" t="s">
        <v>162</v>
      </c>
      <c r="S6" s="331"/>
      <c r="T6" s="338"/>
      <c r="U6" s="337"/>
      <c r="V6" s="337"/>
      <c r="W6" s="331"/>
      <c r="X6" s="331"/>
      <c r="Y6" s="339"/>
      <c r="Z6" s="331"/>
      <c r="AA6" s="331"/>
      <c r="AB6" s="331"/>
      <c r="AC6" s="337"/>
      <c r="AD6" s="331"/>
      <c r="AE6" s="331"/>
      <c r="AF6" s="331"/>
      <c r="AG6" s="331" t="s">
        <v>163</v>
      </c>
      <c r="AH6" s="331"/>
      <c r="AI6" s="331"/>
      <c r="AJ6" s="331"/>
      <c r="AK6" s="331"/>
      <c r="AL6" s="335"/>
      <c r="AM6" s="337"/>
      <c r="AN6" s="340"/>
      <c r="AO6" s="331"/>
      <c r="AP6" s="331" t="s">
        <v>163</v>
      </c>
      <c r="AQ6" s="339" t="s">
        <v>164</v>
      </c>
      <c r="AR6" s="334" t="s">
        <v>197</v>
      </c>
      <c r="AS6" s="335"/>
      <c r="AT6" s="336"/>
    </row>
    <row r="7" spans="1:46" ht="42" customHeight="1">
      <c r="A7" s="341"/>
      <c r="B7" s="342" t="s">
        <v>165</v>
      </c>
      <c r="C7" s="342" t="s">
        <v>166</v>
      </c>
      <c r="D7" s="343" t="s">
        <v>167</v>
      </c>
      <c r="E7" s="344" t="s">
        <v>198</v>
      </c>
      <c r="F7" s="344" t="s">
        <v>199</v>
      </c>
      <c r="G7" s="344" t="s">
        <v>200</v>
      </c>
      <c r="H7" s="345" t="s">
        <v>168</v>
      </c>
      <c r="I7" s="342" t="s">
        <v>169</v>
      </c>
      <c r="J7" s="346" t="s">
        <v>201</v>
      </c>
      <c r="K7" s="344" t="s">
        <v>198</v>
      </c>
      <c r="L7" s="347" t="s">
        <v>202</v>
      </c>
      <c r="M7" s="344" t="s">
        <v>203</v>
      </c>
      <c r="N7" s="344" t="s">
        <v>204</v>
      </c>
      <c r="O7" s="348" t="s">
        <v>170</v>
      </c>
      <c r="P7" s="349" t="s">
        <v>171</v>
      </c>
      <c r="Q7" s="349" t="s">
        <v>172</v>
      </c>
      <c r="R7" s="630"/>
      <c r="S7" s="350" t="s">
        <v>173</v>
      </c>
      <c r="T7" s="351" t="s">
        <v>174</v>
      </c>
      <c r="U7" s="348" t="s">
        <v>175</v>
      </c>
      <c r="V7" s="348" t="s">
        <v>176</v>
      </c>
      <c r="W7" s="351" t="s">
        <v>177</v>
      </c>
      <c r="X7" s="351" t="s">
        <v>178</v>
      </c>
      <c r="Y7" s="350" t="s">
        <v>179</v>
      </c>
      <c r="Z7" s="349" t="s">
        <v>180</v>
      </c>
      <c r="AA7" s="343" t="s">
        <v>181</v>
      </c>
      <c r="AB7" s="350" t="s">
        <v>182</v>
      </c>
      <c r="AC7" s="348" t="s">
        <v>174</v>
      </c>
      <c r="AD7" s="344" t="s">
        <v>183</v>
      </c>
      <c r="AE7" s="352" t="s">
        <v>184</v>
      </c>
      <c r="AF7" s="353" t="s">
        <v>185</v>
      </c>
      <c r="AG7" s="353"/>
      <c r="AH7" s="342" t="s">
        <v>186</v>
      </c>
      <c r="AI7" s="350" t="s">
        <v>187</v>
      </c>
      <c r="AJ7" s="346" t="s">
        <v>205</v>
      </c>
      <c r="AK7" s="348" t="s">
        <v>168</v>
      </c>
      <c r="AL7" s="354" t="s">
        <v>188</v>
      </c>
      <c r="AM7" s="355" t="s">
        <v>189</v>
      </c>
      <c r="AN7" s="343" t="s">
        <v>168</v>
      </c>
      <c r="AO7" s="356" t="s">
        <v>190</v>
      </c>
      <c r="AP7" s="353"/>
      <c r="AQ7" s="350" t="s">
        <v>191</v>
      </c>
      <c r="AR7" s="357" t="s">
        <v>192</v>
      </c>
      <c r="AS7" s="358" t="s">
        <v>193</v>
      </c>
      <c r="AT7" s="359" t="s">
        <v>194</v>
      </c>
    </row>
    <row r="8" spans="1:46" s="365" customFormat="1" ht="19.5" customHeight="1" hidden="1">
      <c r="A8" s="360"/>
      <c r="B8" s="361" t="s">
        <v>206</v>
      </c>
      <c r="C8" s="361" t="s">
        <v>207</v>
      </c>
      <c r="D8" s="361" t="s">
        <v>208</v>
      </c>
      <c r="E8" s="361" t="s">
        <v>209</v>
      </c>
      <c r="F8" s="361" t="s">
        <v>210</v>
      </c>
      <c r="G8" s="362" t="s">
        <v>211</v>
      </c>
      <c r="H8" s="362" t="s">
        <v>212</v>
      </c>
      <c r="I8" s="361" t="s">
        <v>213</v>
      </c>
      <c r="J8" s="361" t="s">
        <v>214</v>
      </c>
      <c r="K8" s="361" t="s">
        <v>215</v>
      </c>
      <c r="L8" s="361" t="s">
        <v>216</v>
      </c>
      <c r="M8" s="361" t="s">
        <v>217</v>
      </c>
      <c r="N8" s="361" t="s">
        <v>218</v>
      </c>
      <c r="O8" s="362" t="s">
        <v>219</v>
      </c>
      <c r="P8" s="361" t="s">
        <v>206</v>
      </c>
      <c r="Q8" s="361" t="s">
        <v>220</v>
      </c>
      <c r="R8" s="361" t="s">
        <v>221</v>
      </c>
      <c r="S8" s="361" t="s">
        <v>222</v>
      </c>
      <c r="T8" s="361" t="s">
        <v>223</v>
      </c>
      <c r="U8" s="362" t="s">
        <v>224</v>
      </c>
      <c r="V8" s="362" t="s">
        <v>225</v>
      </c>
      <c r="W8" s="361" t="s">
        <v>226</v>
      </c>
      <c r="X8" s="361" t="s">
        <v>227</v>
      </c>
      <c r="Y8" s="361" t="s">
        <v>228</v>
      </c>
      <c r="Z8" s="361" t="s">
        <v>229</v>
      </c>
      <c r="AA8" s="361" t="s">
        <v>230</v>
      </c>
      <c r="AB8" s="361" t="s">
        <v>231</v>
      </c>
      <c r="AC8" s="362" t="s">
        <v>232</v>
      </c>
      <c r="AD8" s="361" t="s">
        <v>233</v>
      </c>
      <c r="AE8" s="361" t="s">
        <v>234</v>
      </c>
      <c r="AF8" s="361" t="s">
        <v>235</v>
      </c>
      <c r="AG8" s="361" t="s">
        <v>236</v>
      </c>
      <c r="AH8" s="361" t="s">
        <v>237</v>
      </c>
      <c r="AI8" s="361" t="s">
        <v>238</v>
      </c>
      <c r="AJ8" s="361" t="s">
        <v>239</v>
      </c>
      <c r="AK8" s="362" t="s">
        <v>240</v>
      </c>
      <c r="AL8" s="362" t="s">
        <v>241</v>
      </c>
      <c r="AM8" s="361" t="s">
        <v>242</v>
      </c>
      <c r="AN8" s="361" t="s">
        <v>243</v>
      </c>
      <c r="AO8" s="363" t="s">
        <v>244</v>
      </c>
      <c r="AP8" s="361" t="s">
        <v>245</v>
      </c>
      <c r="AQ8" s="361" t="s">
        <v>246</v>
      </c>
      <c r="AR8" s="361" t="s">
        <v>247</v>
      </c>
      <c r="AS8" s="362" t="s">
        <v>206</v>
      </c>
      <c r="AT8" s="364" t="s">
        <v>206</v>
      </c>
    </row>
    <row r="9" spans="1:46" s="368" customFormat="1" ht="30" customHeight="1">
      <c r="A9" s="366" t="s">
        <v>65</v>
      </c>
      <c r="B9" s="244">
        <f aca="true" t="shared" si="0" ref="B9:B24">C9+I9+AH9</f>
        <v>6153681</v>
      </c>
      <c r="C9" s="244">
        <v>5956158</v>
      </c>
      <c r="D9" s="244">
        <v>5866645</v>
      </c>
      <c r="E9" s="244">
        <v>4925</v>
      </c>
      <c r="F9" s="244">
        <v>84588</v>
      </c>
      <c r="G9" s="244">
        <v>14023</v>
      </c>
      <c r="H9" s="244">
        <v>70565</v>
      </c>
      <c r="I9" s="244">
        <v>184320</v>
      </c>
      <c r="J9" s="244">
        <v>76</v>
      </c>
      <c r="K9" s="244">
        <v>1783</v>
      </c>
      <c r="L9" s="244">
        <v>0</v>
      </c>
      <c r="M9" s="244">
        <v>0</v>
      </c>
      <c r="N9" s="244">
        <v>40118</v>
      </c>
      <c r="O9" s="244">
        <v>142343</v>
      </c>
      <c r="P9" s="244">
        <f aca="true" t="shared" si="1" ref="P9:P24">Q9+Z9+AL9</f>
        <v>5533484</v>
      </c>
      <c r="Q9" s="244">
        <v>5134779</v>
      </c>
      <c r="R9" s="244">
        <v>1132203</v>
      </c>
      <c r="S9" s="244">
        <v>944507</v>
      </c>
      <c r="T9" s="244">
        <v>6860</v>
      </c>
      <c r="U9" s="244">
        <v>343512</v>
      </c>
      <c r="V9" s="244">
        <v>591202</v>
      </c>
      <c r="W9" s="244">
        <v>2034154</v>
      </c>
      <c r="X9" s="244">
        <v>82341</v>
      </c>
      <c r="Y9" s="244">
        <v>0</v>
      </c>
      <c r="Z9" s="244">
        <v>392534</v>
      </c>
      <c r="AA9" s="244">
        <v>344543</v>
      </c>
      <c r="AB9" s="244">
        <v>0</v>
      </c>
      <c r="AC9" s="244">
        <v>793</v>
      </c>
      <c r="AD9" s="244">
        <v>43066</v>
      </c>
      <c r="AE9" s="244">
        <v>4132</v>
      </c>
      <c r="AF9" s="244">
        <v>613165</v>
      </c>
      <c r="AG9" s="244">
        <v>0</v>
      </c>
      <c r="AH9" s="244">
        <v>13203</v>
      </c>
      <c r="AI9" s="244">
        <v>0</v>
      </c>
      <c r="AJ9" s="244">
        <v>197</v>
      </c>
      <c r="AK9" s="244">
        <v>13006</v>
      </c>
      <c r="AL9" s="244">
        <v>6171</v>
      </c>
      <c r="AM9" s="244">
        <v>0</v>
      </c>
      <c r="AN9" s="244">
        <v>6171</v>
      </c>
      <c r="AO9" s="244">
        <v>620197</v>
      </c>
      <c r="AP9" s="244">
        <v>0</v>
      </c>
      <c r="AQ9" s="244">
        <v>0</v>
      </c>
      <c r="AR9" s="244">
        <v>620197</v>
      </c>
      <c r="AS9" s="244">
        <f aca="true" t="shared" si="2" ref="AS9:AS24">C9+I9</f>
        <v>6140478</v>
      </c>
      <c r="AT9" s="367">
        <f aca="true" t="shared" si="3" ref="AT9:AT24">Q9+Z9</f>
        <v>5527313</v>
      </c>
    </row>
    <row r="10" spans="1:46" s="368" customFormat="1" ht="30" customHeight="1">
      <c r="A10" s="366" t="s">
        <v>67</v>
      </c>
      <c r="B10" s="245">
        <f t="shared" si="0"/>
        <v>3815848</v>
      </c>
      <c r="C10" s="245">
        <v>3654525</v>
      </c>
      <c r="D10" s="245">
        <v>3581139</v>
      </c>
      <c r="E10" s="245">
        <v>0</v>
      </c>
      <c r="F10" s="245">
        <v>73386</v>
      </c>
      <c r="G10" s="245">
        <v>3271</v>
      </c>
      <c r="H10" s="245">
        <v>70115</v>
      </c>
      <c r="I10" s="245">
        <v>161323</v>
      </c>
      <c r="J10" s="245">
        <v>1581</v>
      </c>
      <c r="K10" s="245">
        <v>0</v>
      </c>
      <c r="L10" s="245">
        <v>0</v>
      </c>
      <c r="M10" s="245">
        <v>0</v>
      </c>
      <c r="N10" s="245">
        <v>13282</v>
      </c>
      <c r="O10" s="245">
        <v>146460</v>
      </c>
      <c r="P10" s="245">
        <f t="shared" si="1"/>
        <v>3098319</v>
      </c>
      <c r="Q10" s="245">
        <v>2758781</v>
      </c>
      <c r="R10" s="245">
        <v>752287</v>
      </c>
      <c r="S10" s="245">
        <v>415794</v>
      </c>
      <c r="T10" s="245">
        <v>0</v>
      </c>
      <c r="U10" s="245">
        <v>277834</v>
      </c>
      <c r="V10" s="245">
        <v>346740</v>
      </c>
      <c r="W10" s="245">
        <v>912734</v>
      </c>
      <c r="X10" s="245">
        <v>53391</v>
      </c>
      <c r="Y10" s="245">
        <v>1</v>
      </c>
      <c r="Z10" s="245">
        <v>338892</v>
      </c>
      <c r="AA10" s="245">
        <v>313105</v>
      </c>
      <c r="AB10" s="245">
        <v>0</v>
      </c>
      <c r="AC10" s="245">
        <v>0</v>
      </c>
      <c r="AD10" s="245">
        <v>0</v>
      </c>
      <c r="AE10" s="245">
        <v>25787</v>
      </c>
      <c r="AF10" s="245">
        <v>718175</v>
      </c>
      <c r="AG10" s="245">
        <v>0</v>
      </c>
      <c r="AH10" s="245">
        <v>0</v>
      </c>
      <c r="AI10" s="245">
        <v>0</v>
      </c>
      <c r="AJ10" s="245">
        <v>0</v>
      </c>
      <c r="AK10" s="245">
        <v>0</v>
      </c>
      <c r="AL10" s="245">
        <v>646</v>
      </c>
      <c r="AM10" s="245">
        <v>0</v>
      </c>
      <c r="AN10" s="245">
        <v>646</v>
      </c>
      <c r="AO10" s="245">
        <v>717529</v>
      </c>
      <c r="AP10" s="245">
        <v>0</v>
      </c>
      <c r="AQ10" s="245">
        <v>49204</v>
      </c>
      <c r="AR10" s="245">
        <v>766733</v>
      </c>
      <c r="AS10" s="245">
        <f t="shared" si="2"/>
        <v>3815848</v>
      </c>
      <c r="AT10" s="369">
        <f t="shared" si="3"/>
        <v>3097673</v>
      </c>
    </row>
    <row r="11" spans="1:46" s="368" customFormat="1" ht="30" customHeight="1">
      <c r="A11" s="366" t="s">
        <v>69</v>
      </c>
      <c r="B11" s="245">
        <f t="shared" si="0"/>
        <v>3562378</v>
      </c>
      <c r="C11" s="245">
        <v>3146064</v>
      </c>
      <c r="D11" s="245">
        <v>3123180</v>
      </c>
      <c r="E11" s="245">
        <v>14894</v>
      </c>
      <c r="F11" s="245">
        <v>7990</v>
      </c>
      <c r="G11" s="245">
        <v>2721</v>
      </c>
      <c r="H11" s="245">
        <v>5269</v>
      </c>
      <c r="I11" s="245">
        <v>269234</v>
      </c>
      <c r="J11" s="245">
        <v>328</v>
      </c>
      <c r="K11" s="245">
        <v>0</v>
      </c>
      <c r="L11" s="245">
        <v>0</v>
      </c>
      <c r="M11" s="245">
        <v>0</v>
      </c>
      <c r="N11" s="245">
        <v>101457</v>
      </c>
      <c r="O11" s="245">
        <v>167449</v>
      </c>
      <c r="P11" s="245">
        <f t="shared" si="1"/>
        <v>3229531</v>
      </c>
      <c r="Q11" s="245">
        <v>2660019</v>
      </c>
      <c r="R11" s="245">
        <v>676014</v>
      </c>
      <c r="S11" s="245">
        <v>355649</v>
      </c>
      <c r="T11" s="245">
        <v>17390</v>
      </c>
      <c r="U11" s="245">
        <v>225225</v>
      </c>
      <c r="V11" s="245">
        <v>208301</v>
      </c>
      <c r="W11" s="245">
        <v>1124392</v>
      </c>
      <c r="X11" s="245">
        <v>53048</v>
      </c>
      <c r="Y11" s="245">
        <v>0</v>
      </c>
      <c r="Z11" s="245">
        <v>350282</v>
      </c>
      <c r="AA11" s="245">
        <v>349684</v>
      </c>
      <c r="AB11" s="245">
        <v>0</v>
      </c>
      <c r="AC11" s="245">
        <v>0</v>
      </c>
      <c r="AD11" s="245">
        <v>0</v>
      </c>
      <c r="AE11" s="245">
        <v>598</v>
      </c>
      <c r="AF11" s="245">
        <v>404997</v>
      </c>
      <c r="AG11" s="245">
        <v>0</v>
      </c>
      <c r="AH11" s="245">
        <v>147080</v>
      </c>
      <c r="AI11" s="245">
        <v>0</v>
      </c>
      <c r="AJ11" s="245">
        <v>1187</v>
      </c>
      <c r="AK11" s="245">
        <v>145893</v>
      </c>
      <c r="AL11" s="245">
        <v>219230</v>
      </c>
      <c r="AM11" s="245">
        <v>0</v>
      </c>
      <c r="AN11" s="245">
        <v>219230</v>
      </c>
      <c r="AO11" s="245">
        <v>332847</v>
      </c>
      <c r="AP11" s="245">
        <v>0</v>
      </c>
      <c r="AQ11" s="245">
        <v>0</v>
      </c>
      <c r="AR11" s="245">
        <v>332847</v>
      </c>
      <c r="AS11" s="245">
        <f t="shared" si="2"/>
        <v>3415298</v>
      </c>
      <c r="AT11" s="369">
        <f t="shared" si="3"/>
        <v>3010301</v>
      </c>
    </row>
    <row r="12" spans="1:46" s="368" customFormat="1" ht="30" customHeight="1">
      <c r="A12" s="366" t="s">
        <v>71</v>
      </c>
      <c r="B12" s="245">
        <f t="shared" si="0"/>
        <v>694595</v>
      </c>
      <c r="C12" s="245">
        <v>594951</v>
      </c>
      <c r="D12" s="245">
        <v>581927</v>
      </c>
      <c r="E12" s="245">
        <v>123</v>
      </c>
      <c r="F12" s="245">
        <v>12901</v>
      </c>
      <c r="G12" s="245">
        <v>3492</v>
      </c>
      <c r="H12" s="245">
        <v>9409</v>
      </c>
      <c r="I12" s="245">
        <v>99644</v>
      </c>
      <c r="J12" s="245">
        <v>201</v>
      </c>
      <c r="K12" s="245">
        <v>0</v>
      </c>
      <c r="L12" s="245">
        <v>0</v>
      </c>
      <c r="M12" s="245">
        <v>0</v>
      </c>
      <c r="N12" s="245">
        <v>75740</v>
      </c>
      <c r="O12" s="245">
        <v>23703</v>
      </c>
      <c r="P12" s="245">
        <f t="shared" si="1"/>
        <v>648923</v>
      </c>
      <c r="Q12" s="245">
        <v>590908</v>
      </c>
      <c r="R12" s="245">
        <v>148120</v>
      </c>
      <c r="S12" s="245">
        <v>73281</v>
      </c>
      <c r="T12" s="245">
        <v>71</v>
      </c>
      <c r="U12" s="245">
        <v>76146</v>
      </c>
      <c r="V12" s="245">
        <v>100745</v>
      </c>
      <c r="W12" s="245">
        <v>188398</v>
      </c>
      <c r="X12" s="245">
        <v>3962</v>
      </c>
      <c r="Y12" s="245">
        <v>185</v>
      </c>
      <c r="Z12" s="245">
        <v>58015</v>
      </c>
      <c r="AA12" s="245">
        <v>56207</v>
      </c>
      <c r="AB12" s="245">
        <v>0</v>
      </c>
      <c r="AC12" s="245">
        <v>0</v>
      </c>
      <c r="AD12" s="245">
        <v>0</v>
      </c>
      <c r="AE12" s="245">
        <v>1808</v>
      </c>
      <c r="AF12" s="245">
        <v>45672</v>
      </c>
      <c r="AG12" s="245">
        <v>0</v>
      </c>
      <c r="AH12" s="245">
        <v>0</v>
      </c>
      <c r="AI12" s="245">
        <v>0</v>
      </c>
      <c r="AJ12" s="245"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45672</v>
      </c>
      <c r="AP12" s="245">
        <v>0</v>
      </c>
      <c r="AQ12" s="245">
        <v>167576</v>
      </c>
      <c r="AR12" s="245">
        <v>213248</v>
      </c>
      <c r="AS12" s="245">
        <f t="shared" si="2"/>
        <v>694595</v>
      </c>
      <c r="AT12" s="369">
        <f t="shared" si="3"/>
        <v>648923</v>
      </c>
    </row>
    <row r="13" spans="1:46" s="368" customFormat="1" ht="30" customHeight="1">
      <c r="A13" s="366" t="s">
        <v>73</v>
      </c>
      <c r="B13" s="245">
        <f t="shared" si="0"/>
        <v>2040886</v>
      </c>
      <c r="C13" s="245">
        <v>2015528</v>
      </c>
      <c r="D13" s="245">
        <v>1927003</v>
      </c>
      <c r="E13" s="245">
        <v>0</v>
      </c>
      <c r="F13" s="245">
        <v>88525</v>
      </c>
      <c r="G13" s="245">
        <v>2639</v>
      </c>
      <c r="H13" s="245">
        <v>85886</v>
      </c>
      <c r="I13" s="245">
        <v>25358</v>
      </c>
      <c r="J13" s="245">
        <v>1592</v>
      </c>
      <c r="K13" s="245">
        <v>0</v>
      </c>
      <c r="L13" s="245">
        <v>0</v>
      </c>
      <c r="M13" s="245">
        <v>0</v>
      </c>
      <c r="N13" s="245">
        <v>4326</v>
      </c>
      <c r="O13" s="245">
        <v>19440</v>
      </c>
      <c r="P13" s="245">
        <f t="shared" si="1"/>
        <v>1758954</v>
      </c>
      <c r="Q13" s="245">
        <v>1474389</v>
      </c>
      <c r="R13" s="245">
        <v>191234</v>
      </c>
      <c r="S13" s="245">
        <v>278788</v>
      </c>
      <c r="T13" s="245">
        <v>0</v>
      </c>
      <c r="U13" s="245">
        <v>95270</v>
      </c>
      <c r="V13" s="245">
        <v>144989</v>
      </c>
      <c r="W13" s="245">
        <v>750757</v>
      </c>
      <c r="X13" s="245">
        <v>13351</v>
      </c>
      <c r="Y13" s="245">
        <v>0</v>
      </c>
      <c r="Z13" s="245">
        <v>283328</v>
      </c>
      <c r="AA13" s="245">
        <v>280834</v>
      </c>
      <c r="AB13" s="245">
        <v>0</v>
      </c>
      <c r="AC13" s="245">
        <v>0</v>
      </c>
      <c r="AD13" s="245">
        <v>0</v>
      </c>
      <c r="AE13" s="245">
        <v>2494</v>
      </c>
      <c r="AF13" s="245">
        <v>283169</v>
      </c>
      <c r="AG13" s="245">
        <v>0</v>
      </c>
      <c r="AH13" s="245">
        <v>0</v>
      </c>
      <c r="AI13" s="245">
        <v>0</v>
      </c>
      <c r="AJ13" s="245">
        <v>0</v>
      </c>
      <c r="AK13" s="245">
        <v>0</v>
      </c>
      <c r="AL13" s="245">
        <v>1237</v>
      </c>
      <c r="AM13" s="245">
        <v>0</v>
      </c>
      <c r="AN13" s="245">
        <v>1237</v>
      </c>
      <c r="AO13" s="245">
        <v>281932</v>
      </c>
      <c r="AP13" s="245">
        <v>0</v>
      </c>
      <c r="AQ13" s="245">
        <v>200000</v>
      </c>
      <c r="AR13" s="245">
        <v>481932</v>
      </c>
      <c r="AS13" s="245">
        <f t="shared" si="2"/>
        <v>2040886</v>
      </c>
      <c r="AT13" s="369">
        <f t="shared" si="3"/>
        <v>1757717</v>
      </c>
    </row>
    <row r="14" spans="1:46" s="368" customFormat="1" ht="30" customHeight="1">
      <c r="A14" s="366" t="s">
        <v>75</v>
      </c>
      <c r="B14" s="245">
        <f t="shared" si="0"/>
        <v>1230316</v>
      </c>
      <c r="C14" s="245">
        <v>1071085</v>
      </c>
      <c r="D14" s="245">
        <v>1070210</v>
      </c>
      <c r="E14" s="245">
        <v>0</v>
      </c>
      <c r="F14" s="245">
        <v>875</v>
      </c>
      <c r="G14" s="245">
        <v>0</v>
      </c>
      <c r="H14" s="245">
        <v>875</v>
      </c>
      <c r="I14" s="245">
        <v>159231</v>
      </c>
      <c r="J14" s="245">
        <v>1767</v>
      </c>
      <c r="K14" s="245">
        <v>0</v>
      </c>
      <c r="L14" s="245">
        <v>0</v>
      </c>
      <c r="M14" s="245">
        <v>0</v>
      </c>
      <c r="N14" s="245">
        <v>30495</v>
      </c>
      <c r="O14" s="245">
        <v>126969</v>
      </c>
      <c r="P14" s="245">
        <f t="shared" si="1"/>
        <v>984430</v>
      </c>
      <c r="Q14" s="245">
        <v>839582</v>
      </c>
      <c r="R14" s="245">
        <v>157109</v>
      </c>
      <c r="S14" s="245">
        <v>119138</v>
      </c>
      <c r="T14" s="245">
        <v>0</v>
      </c>
      <c r="U14" s="245">
        <v>72989</v>
      </c>
      <c r="V14" s="245">
        <v>96809</v>
      </c>
      <c r="W14" s="245">
        <v>386743</v>
      </c>
      <c r="X14" s="245">
        <v>6794</v>
      </c>
      <c r="Y14" s="245">
        <v>0</v>
      </c>
      <c r="Z14" s="245">
        <v>144336</v>
      </c>
      <c r="AA14" s="245">
        <v>132521</v>
      </c>
      <c r="AB14" s="245">
        <v>0</v>
      </c>
      <c r="AC14" s="245">
        <v>0</v>
      </c>
      <c r="AD14" s="245">
        <v>11725</v>
      </c>
      <c r="AE14" s="245">
        <v>90</v>
      </c>
      <c r="AF14" s="245">
        <v>246398</v>
      </c>
      <c r="AG14" s="245">
        <v>0</v>
      </c>
      <c r="AH14" s="245">
        <v>0</v>
      </c>
      <c r="AI14" s="245">
        <v>0</v>
      </c>
      <c r="AJ14" s="245">
        <v>0</v>
      </c>
      <c r="AK14" s="245">
        <v>0</v>
      </c>
      <c r="AL14" s="245">
        <v>512</v>
      </c>
      <c r="AM14" s="245">
        <v>0</v>
      </c>
      <c r="AN14" s="245">
        <v>512</v>
      </c>
      <c r="AO14" s="245">
        <v>245886</v>
      </c>
      <c r="AP14" s="245">
        <v>0</v>
      </c>
      <c r="AQ14" s="245">
        <v>0</v>
      </c>
      <c r="AR14" s="245">
        <v>245886</v>
      </c>
      <c r="AS14" s="245">
        <f t="shared" si="2"/>
        <v>1230316</v>
      </c>
      <c r="AT14" s="369">
        <f t="shared" si="3"/>
        <v>983918</v>
      </c>
    </row>
    <row r="15" spans="1:46" s="368" customFormat="1" ht="30" customHeight="1">
      <c r="A15" s="366" t="s">
        <v>76</v>
      </c>
      <c r="B15" s="245">
        <f t="shared" si="0"/>
        <v>2086078</v>
      </c>
      <c r="C15" s="245">
        <v>1884312</v>
      </c>
      <c r="D15" s="245">
        <v>1854510</v>
      </c>
      <c r="E15" s="245">
        <v>0</v>
      </c>
      <c r="F15" s="245">
        <v>29802</v>
      </c>
      <c r="G15" s="245">
        <v>0</v>
      </c>
      <c r="H15" s="245">
        <v>29802</v>
      </c>
      <c r="I15" s="245">
        <v>201761</v>
      </c>
      <c r="J15" s="245">
        <v>456</v>
      </c>
      <c r="K15" s="245">
        <v>0</v>
      </c>
      <c r="L15" s="245">
        <v>0</v>
      </c>
      <c r="M15" s="245">
        <v>0</v>
      </c>
      <c r="N15" s="245">
        <v>20340</v>
      </c>
      <c r="O15" s="245">
        <v>180965</v>
      </c>
      <c r="P15" s="245">
        <f t="shared" si="1"/>
        <v>1812802</v>
      </c>
      <c r="Q15" s="245">
        <v>1737496</v>
      </c>
      <c r="R15" s="245">
        <v>365583</v>
      </c>
      <c r="S15" s="245">
        <v>317858</v>
      </c>
      <c r="T15" s="245">
        <v>0</v>
      </c>
      <c r="U15" s="245">
        <v>160679</v>
      </c>
      <c r="V15" s="245">
        <v>367398</v>
      </c>
      <c r="W15" s="245">
        <v>517825</v>
      </c>
      <c r="X15" s="245">
        <v>8153</v>
      </c>
      <c r="Y15" s="245">
        <v>0</v>
      </c>
      <c r="Z15" s="245">
        <v>74882</v>
      </c>
      <c r="AA15" s="245">
        <v>73081</v>
      </c>
      <c r="AB15" s="245">
        <v>0</v>
      </c>
      <c r="AC15" s="245">
        <v>0</v>
      </c>
      <c r="AD15" s="245">
        <v>0</v>
      </c>
      <c r="AE15" s="245">
        <v>1801</v>
      </c>
      <c r="AF15" s="245">
        <v>273695</v>
      </c>
      <c r="AG15" s="245">
        <v>0</v>
      </c>
      <c r="AH15" s="245">
        <v>5</v>
      </c>
      <c r="AI15" s="245">
        <v>0</v>
      </c>
      <c r="AJ15" s="245">
        <v>0</v>
      </c>
      <c r="AK15" s="245">
        <v>5</v>
      </c>
      <c r="AL15" s="245">
        <v>424</v>
      </c>
      <c r="AM15" s="245">
        <v>0</v>
      </c>
      <c r="AN15" s="245">
        <v>424</v>
      </c>
      <c r="AO15" s="245">
        <v>273276</v>
      </c>
      <c r="AP15" s="245">
        <v>0</v>
      </c>
      <c r="AQ15" s="245">
        <v>53669</v>
      </c>
      <c r="AR15" s="245">
        <v>326945</v>
      </c>
      <c r="AS15" s="245">
        <f t="shared" si="2"/>
        <v>2086073</v>
      </c>
      <c r="AT15" s="369">
        <f t="shared" si="3"/>
        <v>1812378</v>
      </c>
    </row>
    <row r="16" spans="1:46" s="368" customFormat="1" ht="30" customHeight="1">
      <c r="A16" s="366" t="s">
        <v>78</v>
      </c>
      <c r="B16" s="245">
        <f t="shared" si="0"/>
        <v>1506439</v>
      </c>
      <c r="C16" s="245">
        <v>1491498</v>
      </c>
      <c r="D16" s="245">
        <v>1050195</v>
      </c>
      <c r="E16" s="245">
        <v>387353</v>
      </c>
      <c r="F16" s="245">
        <v>53950</v>
      </c>
      <c r="G16" s="245">
        <v>26</v>
      </c>
      <c r="H16" s="245">
        <v>53924</v>
      </c>
      <c r="I16" s="245">
        <v>14941</v>
      </c>
      <c r="J16" s="245">
        <v>108</v>
      </c>
      <c r="K16" s="245">
        <v>0</v>
      </c>
      <c r="L16" s="245">
        <v>0</v>
      </c>
      <c r="M16" s="245">
        <v>0</v>
      </c>
      <c r="N16" s="245">
        <v>10847</v>
      </c>
      <c r="O16" s="245">
        <v>3986</v>
      </c>
      <c r="P16" s="245">
        <f t="shared" si="1"/>
        <v>1435787</v>
      </c>
      <c r="Q16" s="245">
        <v>1245678</v>
      </c>
      <c r="R16" s="245">
        <v>175318</v>
      </c>
      <c r="S16" s="245">
        <v>86090</v>
      </c>
      <c r="T16" s="245">
        <v>369733</v>
      </c>
      <c r="U16" s="245">
        <v>116879</v>
      </c>
      <c r="V16" s="245">
        <v>149038</v>
      </c>
      <c r="W16" s="245">
        <v>340102</v>
      </c>
      <c r="X16" s="245">
        <v>8438</v>
      </c>
      <c r="Y16" s="245">
        <v>80</v>
      </c>
      <c r="Z16" s="245">
        <v>164364</v>
      </c>
      <c r="AA16" s="245">
        <v>127817</v>
      </c>
      <c r="AB16" s="245">
        <v>0</v>
      </c>
      <c r="AC16" s="245">
        <v>0</v>
      </c>
      <c r="AD16" s="245">
        <v>18156</v>
      </c>
      <c r="AE16" s="245">
        <v>18391</v>
      </c>
      <c r="AF16" s="245">
        <v>96397</v>
      </c>
      <c r="AG16" s="245">
        <v>0</v>
      </c>
      <c r="AH16" s="245">
        <v>0</v>
      </c>
      <c r="AI16" s="245">
        <v>0</v>
      </c>
      <c r="AJ16" s="245">
        <v>0</v>
      </c>
      <c r="AK16" s="245">
        <v>0</v>
      </c>
      <c r="AL16" s="245">
        <v>25745</v>
      </c>
      <c r="AM16" s="245">
        <v>0</v>
      </c>
      <c r="AN16" s="245">
        <v>25745</v>
      </c>
      <c r="AO16" s="245">
        <v>70652</v>
      </c>
      <c r="AP16" s="245">
        <v>0</v>
      </c>
      <c r="AQ16" s="245">
        <v>0</v>
      </c>
      <c r="AR16" s="245">
        <v>70652</v>
      </c>
      <c r="AS16" s="245">
        <f t="shared" si="2"/>
        <v>1506439</v>
      </c>
      <c r="AT16" s="369">
        <f t="shared" si="3"/>
        <v>1410042</v>
      </c>
    </row>
    <row r="17" spans="1:46" s="368" customFormat="1" ht="30" customHeight="1">
      <c r="A17" s="366" t="s">
        <v>80</v>
      </c>
      <c r="B17" s="245">
        <f t="shared" si="0"/>
        <v>707208</v>
      </c>
      <c r="C17" s="245">
        <v>552357</v>
      </c>
      <c r="D17" s="245">
        <v>551115</v>
      </c>
      <c r="E17" s="245">
        <v>0</v>
      </c>
      <c r="F17" s="245">
        <v>1242</v>
      </c>
      <c r="G17" s="245">
        <v>0</v>
      </c>
      <c r="H17" s="245">
        <v>1242</v>
      </c>
      <c r="I17" s="245">
        <v>154851</v>
      </c>
      <c r="J17" s="245">
        <v>378</v>
      </c>
      <c r="K17" s="245">
        <v>0</v>
      </c>
      <c r="L17" s="245">
        <v>0</v>
      </c>
      <c r="M17" s="245">
        <v>0</v>
      </c>
      <c r="N17" s="245">
        <v>142151</v>
      </c>
      <c r="O17" s="245">
        <v>12322</v>
      </c>
      <c r="P17" s="245">
        <f t="shared" si="1"/>
        <v>689044</v>
      </c>
      <c r="Q17" s="245">
        <v>594791</v>
      </c>
      <c r="R17" s="245">
        <v>88890</v>
      </c>
      <c r="S17" s="245">
        <v>63391</v>
      </c>
      <c r="T17" s="245">
        <v>0</v>
      </c>
      <c r="U17" s="245">
        <v>99286</v>
      </c>
      <c r="V17" s="245">
        <v>56328</v>
      </c>
      <c r="W17" s="245">
        <v>281782</v>
      </c>
      <c r="X17" s="245">
        <v>5114</v>
      </c>
      <c r="Y17" s="245">
        <v>0</v>
      </c>
      <c r="Z17" s="245">
        <v>91639</v>
      </c>
      <c r="AA17" s="245">
        <v>91502</v>
      </c>
      <c r="AB17" s="245">
        <v>0</v>
      </c>
      <c r="AC17" s="245">
        <v>0</v>
      </c>
      <c r="AD17" s="245">
        <v>0</v>
      </c>
      <c r="AE17" s="245">
        <v>137</v>
      </c>
      <c r="AF17" s="245">
        <v>20778</v>
      </c>
      <c r="AG17" s="245">
        <v>0</v>
      </c>
      <c r="AH17" s="245">
        <v>0</v>
      </c>
      <c r="AI17" s="245">
        <v>0</v>
      </c>
      <c r="AJ17" s="245">
        <v>0</v>
      </c>
      <c r="AK17" s="245">
        <v>0</v>
      </c>
      <c r="AL17" s="245">
        <v>2614</v>
      </c>
      <c r="AM17" s="245">
        <v>0</v>
      </c>
      <c r="AN17" s="245">
        <v>2614</v>
      </c>
      <c r="AO17" s="245">
        <v>18164</v>
      </c>
      <c r="AP17" s="245">
        <v>0</v>
      </c>
      <c r="AQ17" s="245">
        <v>128958</v>
      </c>
      <c r="AR17" s="245">
        <v>147122</v>
      </c>
      <c r="AS17" s="245">
        <f t="shared" si="2"/>
        <v>707208</v>
      </c>
      <c r="AT17" s="369">
        <f t="shared" si="3"/>
        <v>686430</v>
      </c>
    </row>
    <row r="18" spans="1:46" s="368" customFormat="1" ht="30" customHeight="1">
      <c r="A18" s="366" t="s">
        <v>81</v>
      </c>
      <c r="B18" s="245">
        <f t="shared" si="0"/>
        <v>848164</v>
      </c>
      <c r="C18" s="245">
        <v>667791</v>
      </c>
      <c r="D18" s="245">
        <v>599765</v>
      </c>
      <c r="E18" s="245">
        <v>0</v>
      </c>
      <c r="F18" s="245">
        <v>68026</v>
      </c>
      <c r="G18" s="245">
        <v>0</v>
      </c>
      <c r="H18" s="245">
        <v>68026</v>
      </c>
      <c r="I18" s="245">
        <v>180049</v>
      </c>
      <c r="J18" s="245">
        <v>303</v>
      </c>
      <c r="K18" s="245">
        <v>0</v>
      </c>
      <c r="L18" s="245">
        <v>0</v>
      </c>
      <c r="M18" s="245">
        <v>0</v>
      </c>
      <c r="N18" s="245">
        <v>178878</v>
      </c>
      <c r="O18" s="245">
        <v>868</v>
      </c>
      <c r="P18" s="245">
        <f t="shared" si="1"/>
        <v>903590</v>
      </c>
      <c r="Q18" s="245">
        <v>807399</v>
      </c>
      <c r="R18" s="245">
        <v>477511</v>
      </c>
      <c r="S18" s="245">
        <v>112218</v>
      </c>
      <c r="T18" s="245">
        <v>0</v>
      </c>
      <c r="U18" s="245">
        <v>0</v>
      </c>
      <c r="V18" s="245">
        <v>102626</v>
      </c>
      <c r="W18" s="245">
        <v>114719</v>
      </c>
      <c r="X18" s="245">
        <v>325</v>
      </c>
      <c r="Y18" s="245">
        <v>0</v>
      </c>
      <c r="Z18" s="245">
        <v>55646</v>
      </c>
      <c r="AA18" s="245">
        <v>54147</v>
      </c>
      <c r="AB18" s="245">
        <v>0</v>
      </c>
      <c r="AC18" s="245">
        <v>0</v>
      </c>
      <c r="AD18" s="245">
        <v>0</v>
      </c>
      <c r="AE18" s="245">
        <v>1499</v>
      </c>
      <c r="AF18" s="245">
        <v>0</v>
      </c>
      <c r="AG18" s="245">
        <v>15205</v>
      </c>
      <c r="AH18" s="245">
        <v>324</v>
      </c>
      <c r="AI18" s="245">
        <v>0</v>
      </c>
      <c r="AJ18" s="245">
        <v>0</v>
      </c>
      <c r="AK18" s="245">
        <v>324</v>
      </c>
      <c r="AL18" s="245">
        <v>40545</v>
      </c>
      <c r="AM18" s="245">
        <v>0</v>
      </c>
      <c r="AN18" s="245">
        <v>40545</v>
      </c>
      <c r="AO18" s="245">
        <v>0</v>
      </c>
      <c r="AP18" s="245">
        <v>55426</v>
      </c>
      <c r="AQ18" s="245">
        <v>-32536</v>
      </c>
      <c r="AR18" s="245">
        <v>-87962</v>
      </c>
      <c r="AS18" s="245">
        <f t="shared" si="2"/>
        <v>847840</v>
      </c>
      <c r="AT18" s="369">
        <f t="shared" si="3"/>
        <v>863045</v>
      </c>
    </row>
    <row r="19" spans="1:46" s="368" customFormat="1" ht="30" customHeight="1">
      <c r="A19" s="366" t="s">
        <v>82</v>
      </c>
      <c r="B19" s="245">
        <f t="shared" si="0"/>
        <v>586673</v>
      </c>
      <c r="C19" s="245">
        <v>419094</v>
      </c>
      <c r="D19" s="245">
        <v>411613</v>
      </c>
      <c r="E19" s="245">
        <v>0</v>
      </c>
      <c r="F19" s="245">
        <v>7481</v>
      </c>
      <c r="G19" s="245">
        <v>3207</v>
      </c>
      <c r="H19" s="245">
        <v>4274</v>
      </c>
      <c r="I19" s="245">
        <v>167579</v>
      </c>
      <c r="J19" s="245">
        <v>62</v>
      </c>
      <c r="K19" s="245">
        <v>0</v>
      </c>
      <c r="L19" s="245">
        <v>0</v>
      </c>
      <c r="M19" s="245">
        <v>0</v>
      </c>
      <c r="N19" s="245">
        <v>161695</v>
      </c>
      <c r="O19" s="245">
        <v>5822</v>
      </c>
      <c r="P19" s="245">
        <f t="shared" si="1"/>
        <v>582173</v>
      </c>
      <c r="Q19" s="245">
        <v>514289</v>
      </c>
      <c r="R19" s="245">
        <v>56414</v>
      </c>
      <c r="S19" s="245">
        <v>33403</v>
      </c>
      <c r="T19" s="245">
        <v>0</v>
      </c>
      <c r="U19" s="245">
        <v>144475</v>
      </c>
      <c r="V19" s="245">
        <v>31205</v>
      </c>
      <c r="W19" s="245">
        <v>244992</v>
      </c>
      <c r="X19" s="245">
        <v>3800</v>
      </c>
      <c r="Y19" s="245">
        <v>0</v>
      </c>
      <c r="Z19" s="245">
        <v>65415</v>
      </c>
      <c r="AA19" s="245">
        <v>64966</v>
      </c>
      <c r="AB19" s="245">
        <v>0</v>
      </c>
      <c r="AC19" s="245">
        <v>0</v>
      </c>
      <c r="AD19" s="245">
        <v>0</v>
      </c>
      <c r="AE19" s="245">
        <v>449</v>
      </c>
      <c r="AF19" s="245">
        <v>6969</v>
      </c>
      <c r="AG19" s="245">
        <v>0</v>
      </c>
      <c r="AH19" s="245">
        <v>0</v>
      </c>
      <c r="AI19" s="245">
        <v>0</v>
      </c>
      <c r="AJ19" s="245">
        <v>0</v>
      </c>
      <c r="AK19" s="245">
        <v>0</v>
      </c>
      <c r="AL19" s="245">
        <v>2469</v>
      </c>
      <c r="AM19" s="245">
        <v>0</v>
      </c>
      <c r="AN19" s="245">
        <v>2469</v>
      </c>
      <c r="AO19" s="245">
        <v>4500</v>
      </c>
      <c r="AP19" s="245">
        <v>0</v>
      </c>
      <c r="AQ19" s="245">
        <v>9764</v>
      </c>
      <c r="AR19" s="245">
        <v>14264</v>
      </c>
      <c r="AS19" s="245">
        <f t="shared" si="2"/>
        <v>586673</v>
      </c>
      <c r="AT19" s="369">
        <f t="shared" si="3"/>
        <v>579704</v>
      </c>
    </row>
    <row r="20" spans="1:46" s="368" customFormat="1" ht="30" customHeight="1">
      <c r="A20" s="366" t="s">
        <v>98</v>
      </c>
      <c r="B20" s="245">
        <f t="shared" si="0"/>
        <v>2932688</v>
      </c>
      <c r="C20" s="245">
        <v>2673349</v>
      </c>
      <c r="D20" s="245">
        <v>2566633</v>
      </c>
      <c r="E20" s="245">
        <v>0</v>
      </c>
      <c r="F20" s="245">
        <v>106716</v>
      </c>
      <c r="G20" s="245">
        <v>1222</v>
      </c>
      <c r="H20" s="245">
        <v>105494</v>
      </c>
      <c r="I20" s="245">
        <v>258833</v>
      </c>
      <c r="J20" s="245">
        <v>3437</v>
      </c>
      <c r="K20" s="245">
        <v>92222</v>
      </c>
      <c r="L20" s="245">
        <v>0</v>
      </c>
      <c r="M20" s="245">
        <v>0</v>
      </c>
      <c r="N20" s="245">
        <v>82748</v>
      </c>
      <c r="O20" s="245">
        <v>80426</v>
      </c>
      <c r="P20" s="245">
        <f t="shared" si="1"/>
        <v>2604702</v>
      </c>
      <c r="Q20" s="245">
        <v>2255910</v>
      </c>
      <c r="R20" s="245">
        <v>604498</v>
      </c>
      <c r="S20" s="245">
        <v>172412</v>
      </c>
      <c r="T20" s="245">
        <v>0</v>
      </c>
      <c r="U20" s="245">
        <v>190105</v>
      </c>
      <c r="V20" s="245">
        <v>264841</v>
      </c>
      <c r="W20" s="245">
        <v>996358</v>
      </c>
      <c r="X20" s="245">
        <v>27696</v>
      </c>
      <c r="Y20" s="245">
        <v>0</v>
      </c>
      <c r="Z20" s="245">
        <v>328488</v>
      </c>
      <c r="AA20" s="245">
        <v>242057</v>
      </c>
      <c r="AB20" s="245">
        <v>0</v>
      </c>
      <c r="AC20" s="245">
        <v>86283</v>
      </c>
      <c r="AD20" s="245">
        <v>0</v>
      </c>
      <c r="AE20" s="245">
        <v>148</v>
      </c>
      <c r="AF20" s="245">
        <v>347784</v>
      </c>
      <c r="AG20" s="245">
        <v>0</v>
      </c>
      <c r="AH20" s="245">
        <v>506</v>
      </c>
      <c r="AI20" s="245">
        <v>0</v>
      </c>
      <c r="AJ20" s="245">
        <v>0</v>
      </c>
      <c r="AK20" s="245">
        <v>506</v>
      </c>
      <c r="AL20" s="245">
        <v>20304</v>
      </c>
      <c r="AM20" s="245">
        <v>418</v>
      </c>
      <c r="AN20" s="245">
        <v>19886</v>
      </c>
      <c r="AO20" s="245">
        <v>327986</v>
      </c>
      <c r="AP20" s="245">
        <v>0</v>
      </c>
      <c r="AQ20" s="245">
        <v>636626</v>
      </c>
      <c r="AR20" s="245">
        <v>964612</v>
      </c>
      <c r="AS20" s="245">
        <f t="shared" si="2"/>
        <v>2932182</v>
      </c>
      <c r="AT20" s="369">
        <f t="shared" si="3"/>
        <v>2584398</v>
      </c>
    </row>
    <row r="21" spans="1:46" s="368" customFormat="1" ht="30" customHeight="1">
      <c r="A21" s="370" t="s">
        <v>100</v>
      </c>
      <c r="B21" s="371">
        <f t="shared" si="0"/>
        <v>1423522</v>
      </c>
      <c r="C21" s="371">
        <v>1400495</v>
      </c>
      <c r="D21" s="371">
        <v>1355906</v>
      </c>
      <c r="E21" s="371">
        <v>518</v>
      </c>
      <c r="F21" s="371">
        <v>44071</v>
      </c>
      <c r="G21" s="371">
        <v>1600</v>
      </c>
      <c r="H21" s="371">
        <v>42471</v>
      </c>
      <c r="I21" s="371">
        <v>23020</v>
      </c>
      <c r="J21" s="371">
        <v>2652</v>
      </c>
      <c r="K21" s="371">
        <v>0</v>
      </c>
      <c r="L21" s="371">
        <v>0</v>
      </c>
      <c r="M21" s="371">
        <v>0</v>
      </c>
      <c r="N21" s="371">
        <v>14323</v>
      </c>
      <c r="O21" s="371">
        <v>6045</v>
      </c>
      <c r="P21" s="371">
        <f t="shared" si="1"/>
        <v>1267452</v>
      </c>
      <c r="Q21" s="371">
        <v>1174575</v>
      </c>
      <c r="R21" s="371">
        <v>312128</v>
      </c>
      <c r="S21" s="371">
        <v>149112</v>
      </c>
      <c r="T21" s="371">
        <v>505</v>
      </c>
      <c r="U21" s="371">
        <v>113677</v>
      </c>
      <c r="V21" s="371">
        <v>203510</v>
      </c>
      <c r="W21" s="371">
        <v>387917</v>
      </c>
      <c r="X21" s="371">
        <v>7678</v>
      </c>
      <c r="Y21" s="371">
        <v>48</v>
      </c>
      <c r="Z21" s="371">
        <v>90169</v>
      </c>
      <c r="AA21" s="371">
        <v>90164</v>
      </c>
      <c r="AB21" s="371">
        <v>0</v>
      </c>
      <c r="AC21" s="371">
        <v>0</v>
      </c>
      <c r="AD21" s="371">
        <v>0</v>
      </c>
      <c r="AE21" s="371">
        <v>5</v>
      </c>
      <c r="AF21" s="371">
        <v>158771</v>
      </c>
      <c r="AG21" s="371">
        <v>0</v>
      </c>
      <c r="AH21" s="371">
        <v>7</v>
      </c>
      <c r="AI21" s="371">
        <v>0</v>
      </c>
      <c r="AJ21" s="371">
        <v>0</v>
      </c>
      <c r="AK21" s="371">
        <v>7</v>
      </c>
      <c r="AL21" s="371">
        <v>2708</v>
      </c>
      <c r="AM21" s="371">
        <v>0</v>
      </c>
      <c r="AN21" s="371">
        <v>2708</v>
      </c>
      <c r="AO21" s="371">
        <v>156070</v>
      </c>
      <c r="AP21" s="371">
        <v>0</v>
      </c>
      <c r="AQ21" s="371">
        <v>0</v>
      </c>
      <c r="AR21" s="371">
        <v>156070</v>
      </c>
      <c r="AS21" s="371">
        <f t="shared" si="2"/>
        <v>1423515</v>
      </c>
      <c r="AT21" s="372">
        <f t="shared" si="3"/>
        <v>1264744</v>
      </c>
    </row>
    <row r="22" spans="1:46" s="368" customFormat="1" ht="30" customHeight="1">
      <c r="A22" s="373" t="s">
        <v>93</v>
      </c>
      <c r="B22" s="260">
        <f t="shared" si="0"/>
        <v>740555</v>
      </c>
      <c r="C22" s="260">
        <v>538673</v>
      </c>
      <c r="D22" s="260">
        <v>519660</v>
      </c>
      <c r="E22" s="260">
        <v>0</v>
      </c>
      <c r="F22" s="260">
        <v>19013</v>
      </c>
      <c r="G22" s="260">
        <v>0</v>
      </c>
      <c r="H22" s="260">
        <v>19013</v>
      </c>
      <c r="I22" s="260">
        <v>201726</v>
      </c>
      <c r="J22" s="260">
        <v>10</v>
      </c>
      <c r="K22" s="260">
        <v>0</v>
      </c>
      <c r="L22" s="260">
        <v>0</v>
      </c>
      <c r="M22" s="260">
        <v>0</v>
      </c>
      <c r="N22" s="260">
        <v>191096</v>
      </c>
      <c r="O22" s="260">
        <v>10620</v>
      </c>
      <c r="P22" s="260">
        <f t="shared" si="1"/>
        <v>708753</v>
      </c>
      <c r="Q22" s="260">
        <v>633951</v>
      </c>
      <c r="R22" s="260">
        <v>302283</v>
      </c>
      <c r="S22" s="260">
        <v>42347</v>
      </c>
      <c r="T22" s="260">
        <v>0</v>
      </c>
      <c r="U22" s="260">
        <v>0</v>
      </c>
      <c r="V22" s="260">
        <v>86472</v>
      </c>
      <c r="W22" s="260">
        <v>195854</v>
      </c>
      <c r="X22" s="260">
        <v>6995</v>
      </c>
      <c r="Y22" s="260">
        <v>0</v>
      </c>
      <c r="Z22" s="260">
        <v>74263</v>
      </c>
      <c r="AA22" s="260">
        <v>72367</v>
      </c>
      <c r="AB22" s="260">
        <v>0</v>
      </c>
      <c r="AC22" s="260">
        <v>0</v>
      </c>
      <c r="AD22" s="260">
        <v>0</v>
      </c>
      <c r="AE22" s="260">
        <v>1896</v>
      </c>
      <c r="AF22" s="260">
        <v>32185</v>
      </c>
      <c r="AG22" s="260">
        <v>0</v>
      </c>
      <c r="AH22" s="260">
        <v>156</v>
      </c>
      <c r="AI22" s="260">
        <v>0</v>
      </c>
      <c r="AJ22" s="260">
        <v>0</v>
      </c>
      <c r="AK22" s="260">
        <v>156</v>
      </c>
      <c r="AL22" s="260">
        <v>539</v>
      </c>
      <c r="AM22" s="260">
        <v>0</v>
      </c>
      <c r="AN22" s="260">
        <v>539</v>
      </c>
      <c r="AO22" s="260">
        <v>31802</v>
      </c>
      <c r="AP22" s="260">
        <v>0</v>
      </c>
      <c r="AQ22" s="260">
        <v>-690894</v>
      </c>
      <c r="AR22" s="260">
        <v>-659092</v>
      </c>
      <c r="AS22" s="260">
        <f t="shared" si="2"/>
        <v>740399</v>
      </c>
      <c r="AT22" s="374">
        <f t="shared" si="3"/>
        <v>708214</v>
      </c>
    </row>
    <row r="23" spans="1:46" s="368" customFormat="1" ht="30" customHeight="1">
      <c r="A23" s="375" t="s">
        <v>94</v>
      </c>
      <c r="B23" s="245">
        <f t="shared" si="0"/>
        <v>1301939</v>
      </c>
      <c r="C23" s="245">
        <v>1196645</v>
      </c>
      <c r="D23" s="245">
        <v>1182162</v>
      </c>
      <c r="E23" s="245">
        <v>0</v>
      </c>
      <c r="F23" s="245">
        <v>14483</v>
      </c>
      <c r="G23" s="245">
        <v>0</v>
      </c>
      <c r="H23" s="245">
        <v>14483</v>
      </c>
      <c r="I23" s="245">
        <v>105294</v>
      </c>
      <c r="J23" s="245">
        <v>717</v>
      </c>
      <c r="K23" s="245">
        <v>0</v>
      </c>
      <c r="L23" s="245">
        <v>0</v>
      </c>
      <c r="M23" s="245">
        <v>92057</v>
      </c>
      <c r="N23" s="245">
        <v>12390</v>
      </c>
      <c r="O23" s="245">
        <v>130</v>
      </c>
      <c r="P23" s="245">
        <f t="shared" si="1"/>
        <v>1316672</v>
      </c>
      <c r="Q23" s="245">
        <v>1042184</v>
      </c>
      <c r="R23" s="245">
        <v>257580</v>
      </c>
      <c r="S23" s="245">
        <v>34497</v>
      </c>
      <c r="T23" s="245">
        <v>0</v>
      </c>
      <c r="U23" s="245">
        <v>0</v>
      </c>
      <c r="V23" s="245">
        <v>26561</v>
      </c>
      <c r="W23" s="245">
        <v>719950</v>
      </c>
      <c r="X23" s="245">
        <v>3596</v>
      </c>
      <c r="Y23" s="245">
        <v>0</v>
      </c>
      <c r="Z23" s="245">
        <v>274488</v>
      </c>
      <c r="AA23" s="245">
        <v>274481</v>
      </c>
      <c r="AB23" s="245">
        <v>0</v>
      </c>
      <c r="AC23" s="245">
        <v>0</v>
      </c>
      <c r="AD23" s="245">
        <v>0</v>
      </c>
      <c r="AE23" s="245">
        <v>7</v>
      </c>
      <c r="AF23" s="245">
        <v>0</v>
      </c>
      <c r="AG23" s="245">
        <v>14733</v>
      </c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14733</v>
      </c>
      <c r="AQ23" s="245">
        <v>-30896</v>
      </c>
      <c r="AR23" s="245">
        <v>-45629</v>
      </c>
      <c r="AS23" s="245">
        <f t="shared" si="2"/>
        <v>1301939</v>
      </c>
      <c r="AT23" s="369">
        <f t="shared" si="3"/>
        <v>1316672</v>
      </c>
    </row>
    <row r="24" spans="1:46" s="368" customFormat="1" ht="30" customHeight="1">
      <c r="A24" s="375" t="s">
        <v>95</v>
      </c>
      <c r="B24" s="245">
        <f t="shared" si="0"/>
        <v>29411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29411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29411</v>
      </c>
      <c r="P24" s="245">
        <f t="shared" si="1"/>
        <v>29411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29411</v>
      </c>
      <c r="AA24" s="245">
        <v>29411</v>
      </c>
      <c r="AB24" s="245"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245">
        <v>0</v>
      </c>
      <c r="AS24" s="245">
        <f t="shared" si="2"/>
        <v>29411</v>
      </c>
      <c r="AT24" s="369">
        <f t="shared" si="3"/>
        <v>29411</v>
      </c>
    </row>
    <row r="25" spans="1:46" s="368" customFormat="1" ht="30" customHeight="1" thickBot="1">
      <c r="A25" s="376" t="s">
        <v>43</v>
      </c>
      <c r="B25" s="377">
        <f aca="true" t="shared" si="4" ref="B25:AT25">SUM(B9:B24)</f>
        <v>29660381</v>
      </c>
      <c r="C25" s="377">
        <f t="shared" si="4"/>
        <v>27262525</v>
      </c>
      <c r="D25" s="377">
        <f t="shared" si="4"/>
        <v>26241663</v>
      </c>
      <c r="E25" s="377">
        <f t="shared" si="4"/>
        <v>407813</v>
      </c>
      <c r="F25" s="377">
        <f t="shared" si="4"/>
        <v>613049</v>
      </c>
      <c r="G25" s="377">
        <f t="shared" si="4"/>
        <v>32201</v>
      </c>
      <c r="H25" s="377">
        <f t="shared" si="4"/>
        <v>580848</v>
      </c>
      <c r="I25" s="377">
        <f t="shared" si="4"/>
        <v>2236575</v>
      </c>
      <c r="J25" s="377">
        <f t="shared" si="4"/>
        <v>13668</v>
      </c>
      <c r="K25" s="377">
        <f t="shared" si="4"/>
        <v>94005</v>
      </c>
      <c r="L25" s="377">
        <f t="shared" si="4"/>
        <v>0</v>
      </c>
      <c r="M25" s="377">
        <f t="shared" si="4"/>
        <v>92057</v>
      </c>
      <c r="N25" s="377">
        <f t="shared" si="4"/>
        <v>1079886</v>
      </c>
      <c r="O25" s="377">
        <f t="shared" si="4"/>
        <v>956959</v>
      </c>
      <c r="P25" s="377">
        <f t="shared" si="4"/>
        <v>26604027</v>
      </c>
      <c r="Q25" s="377">
        <f t="shared" si="4"/>
        <v>23464731</v>
      </c>
      <c r="R25" s="377">
        <f t="shared" si="4"/>
        <v>5697172</v>
      </c>
      <c r="S25" s="377">
        <f t="shared" si="4"/>
        <v>3198485</v>
      </c>
      <c r="T25" s="377">
        <f t="shared" si="4"/>
        <v>394559</v>
      </c>
      <c r="U25" s="377">
        <f t="shared" si="4"/>
        <v>1916077</v>
      </c>
      <c r="V25" s="377">
        <f t="shared" si="4"/>
        <v>2776765</v>
      </c>
      <c r="W25" s="377">
        <f t="shared" si="4"/>
        <v>9196677</v>
      </c>
      <c r="X25" s="377">
        <f t="shared" si="4"/>
        <v>284682</v>
      </c>
      <c r="Y25" s="377">
        <f t="shared" si="4"/>
        <v>314</v>
      </c>
      <c r="Z25" s="377">
        <f t="shared" si="4"/>
        <v>2816152</v>
      </c>
      <c r="AA25" s="377">
        <f t="shared" si="4"/>
        <v>2596887</v>
      </c>
      <c r="AB25" s="377">
        <f t="shared" si="4"/>
        <v>0</v>
      </c>
      <c r="AC25" s="377">
        <f t="shared" si="4"/>
        <v>87076</v>
      </c>
      <c r="AD25" s="377">
        <f t="shared" si="4"/>
        <v>72947</v>
      </c>
      <c r="AE25" s="377">
        <f t="shared" si="4"/>
        <v>59242</v>
      </c>
      <c r="AF25" s="377">
        <f t="shared" si="4"/>
        <v>3248155</v>
      </c>
      <c r="AG25" s="377">
        <f t="shared" si="4"/>
        <v>29938</v>
      </c>
      <c r="AH25" s="377">
        <f t="shared" si="4"/>
        <v>161281</v>
      </c>
      <c r="AI25" s="377">
        <f t="shared" si="4"/>
        <v>0</v>
      </c>
      <c r="AJ25" s="377">
        <f t="shared" si="4"/>
        <v>1384</v>
      </c>
      <c r="AK25" s="377">
        <f t="shared" si="4"/>
        <v>159897</v>
      </c>
      <c r="AL25" s="377">
        <f t="shared" si="4"/>
        <v>323144</v>
      </c>
      <c r="AM25" s="377">
        <f t="shared" si="4"/>
        <v>418</v>
      </c>
      <c r="AN25" s="377">
        <f t="shared" si="4"/>
        <v>322726</v>
      </c>
      <c r="AO25" s="377">
        <f t="shared" si="4"/>
        <v>3126513</v>
      </c>
      <c r="AP25" s="377">
        <f t="shared" si="4"/>
        <v>70159</v>
      </c>
      <c r="AQ25" s="377">
        <f t="shared" si="4"/>
        <v>491471</v>
      </c>
      <c r="AR25" s="377">
        <f t="shared" si="4"/>
        <v>3547825</v>
      </c>
      <c r="AS25" s="378">
        <f t="shared" si="4"/>
        <v>29499100</v>
      </c>
      <c r="AT25" s="379">
        <f t="shared" si="4"/>
        <v>26280883</v>
      </c>
    </row>
    <row r="26" spans="1:46" s="368" customFormat="1" ht="23.25" customHeight="1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2"/>
      <c r="N26" s="381"/>
      <c r="O26" s="381"/>
      <c r="P26" s="381"/>
      <c r="Q26" s="381"/>
      <c r="R26" s="381"/>
      <c r="S26" s="381"/>
      <c r="T26" s="381"/>
      <c r="U26" s="382"/>
      <c r="V26" s="381"/>
      <c r="W26" s="381"/>
      <c r="X26" s="381"/>
      <c r="Y26" s="381"/>
      <c r="Z26" s="383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2"/>
      <c r="AO26" s="381"/>
      <c r="AP26" s="381"/>
      <c r="AQ26" s="381"/>
      <c r="AR26" s="381"/>
      <c r="AS26" s="384"/>
      <c r="AT26" s="384"/>
    </row>
    <row r="27" spans="1:46" s="368" customFormat="1" ht="23.25" customHeight="1" thickBot="1">
      <c r="A27" s="385"/>
      <c r="B27" s="386" t="s">
        <v>96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8"/>
      <c r="N27" s="387"/>
      <c r="O27" s="387"/>
      <c r="P27" s="387"/>
      <c r="Q27" s="387"/>
      <c r="R27" s="387"/>
      <c r="S27" s="387"/>
      <c r="T27" s="387"/>
      <c r="U27" s="388"/>
      <c r="V27" s="387"/>
      <c r="W27" s="387"/>
      <c r="X27" s="387"/>
      <c r="Y27" s="387"/>
      <c r="Z27" s="389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8"/>
      <c r="AO27" s="387"/>
      <c r="AP27" s="387"/>
      <c r="AQ27" s="387"/>
      <c r="AR27" s="387"/>
      <c r="AS27" s="390"/>
      <c r="AT27" s="390"/>
    </row>
    <row r="28" spans="1:46" s="368" customFormat="1" ht="30" customHeight="1">
      <c r="A28" s="391" t="s">
        <v>75</v>
      </c>
      <c r="B28" s="292">
        <f>C28+I28+AH28</f>
        <v>23368</v>
      </c>
      <c r="C28" s="292">
        <v>2790</v>
      </c>
      <c r="D28" s="292">
        <v>2789</v>
      </c>
      <c r="E28" s="292">
        <v>0</v>
      </c>
      <c r="F28" s="292">
        <v>1</v>
      </c>
      <c r="G28" s="292">
        <v>0</v>
      </c>
      <c r="H28" s="292">
        <v>1</v>
      </c>
      <c r="I28" s="292">
        <v>20578</v>
      </c>
      <c r="J28" s="292">
        <v>22</v>
      </c>
      <c r="K28" s="292">
        <v>0</v>
      </c>
      <c r="L28" s="292">
        <v>0</v>
      </c>
      <c r="M28" s="292">
        <v>0</v>
      </c>
      <c r="N28" s="292">
        <v>20545</v>
      </c>
      <c r="O28" s="292">
        <v>11</v>
      </c>
      <c r="P28" s="292">
        <f>Q28+Z28+AL28</f>
        <v>21869</v>
      </c>
      <c r="Q28" s="292">
        <v>20794</v>
      </c>
      <c r="R28" s="292">
        <v>7804</v>
      </c>
      <c r="S28" s="292">
        <v>0</v>
      </c>
      <c r="T28" s="292">
        <v>0</v>
      </c>
      <c r="U28" s="292">
        <v>0</v>
      </c>
      <c r="V28" s="292">
        <v>0</v>
      </c>
      <c r="W28" s="292">
        <v>3052</v>
      </c>
      <c r="X28" s="292">
        <v>9938</v>
      </c>
      <c r="Y28" s="292">
        <v>0</v>
      </c>
      <c r="Z28" s="292">
        <v>1075</v>
      </c>
      <c r="AA28" s="292">
        <v>601</v>
      </c>
      <c r="AB28" s="292">
        <v>0</v>
      </c>
      <c r="AC28" s="292">
        <v>0</v>
      </c>
      <c r="AD28" s="292">
        <v>0</v>
      </c>
      <c r="AE28" s="292">
        <v>474</v>
      </c>
      <c r="AF28" s="292">
        <v>1499</v>
      </c>
      <c r="AG28" s="292">
        <v>0</v>
      </c>
      <c r="AH28" s="292">
        <v>0</v>
      </c>
      <c r="AI28" s="292">
        <v>0</v>
      </c>
      <c r="AJ28" s="292"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1499</v>
      </c>
      <c r="AP28" s="292">
        <v>0</v>
      </c>
      <c r="AQ28" s="292">
        <v>0</v>
      </c>
      <c r="AR28" s="292">
        <v>1499</v>
      </c>
      <c r="AS28" s="292">
        <f>C28+I28</f>
        <v>23368</v>
      </c>
      <c r="AT28" s="392">
        <f>Q28+Z28</f>
        <v>21869</v>
      </c>
    </row>
    <row r="29" spans="1:46" s="368" customFormat="1" ht="30" customHeight="1" thickBot="1">
      <c r="A29" s="393" t="s">
        <v>195</v>
      </c>
      <c r="B29" s="378">
        <f aca="true" t="shared" si="5" ref="B29:AT29">B28</f>
        <v>23368</v>
      </c>
      <c r="C29" s="378">
        <f t="shared" si="5"/>
        <v>2790</v>
      </c>
      <c r="D29" s="378">
        <f t="shared" si="5"/>
        <v>2789</v>
      </c>
      <c r="E29" s="378">
        <f t="shared" si="5"/>
        <v>0</v>
      </c>
      <c r="F29" s="378">
        <f t="shared" si="5"/>
        <v>1</v>
      </c>
      <c r="G29" s="378">
        <f t="shared" si="5"/>
        <v>0</v>
      </c>
      <c r="H29" s="378">
        <f t="shared" si="5"/>
        <v>1</v>
      </c>
      <c r="I29" s="378">
        <f t="shared" si="5"/>
        <v>20578</v>
      </c>
      <c r="J29" s="378">
        <f t="shared" si="5"/>
        <v>22</v>
      </c>
      <c r="K29" s="378">
        <f t="shared" si="5"/>
        <v>0</v>
      </c>
      <c r="L29" s="378">
        <f t="shared" si="5"/>
        <v>0</v>
      </c>
      <c r="M29" s="378">
        <f t="shared" si="5"/>
        <v>0</v>
      </c>
      <c r="N29" s="378">
        <f t="shared" si="5"/>
        <v>20545</v>
      </c>
      <c r="O29" s="378">
        <f t="shared" si="5"/>
        <v>11</v>
      </c>
      <c r="P29" s="378">
        <f t="shared" si="5"/>
        <v>21869</v>
      </c>
      <c r="Q29" s="378">
        <f t="shared" si="5"/>
        <v>20794</v>
      </c>
      <c r="R29" s="378">
        <f t="shared" si="5"/>
        <v>7804</v>
      </c>
      <c r="S29" s="378">
        <f t="shared" si="5"/>
        <v>0</v>
      </c>
      <c r="T29" s="378">
        <f t="shared" si="5"/>
        <v>0</v>
      </c>
      <c r="U29" s="378">
        <f t="shared" si="5"/>
        <v>0</v>
      </c>
      <c r="V29" s="378">
        <f t="shared" si="5"/>
        <v>0</v>
      </c>
      <c r="W29" s="378">
        <f t="shared" si="5"/>
        <v>3052</v>
      </c>
      <c r="X29" s="378">
        <f t="shared" si="5"/>
        <v>9938</v>
      </c>
      <c r="Y29" s="378">
        <f t="shared" si="5"/>
        <v>0</v>
      </c>
      <c r="Z29" s="378">
        <f t="shared" si="5"/>
        <v>1075</v>
      </c>
      <c r="AA29" s="378">
        <f t="shared" si="5"/>
        <v>601</v>
      </c>
      <c r="AB29" s="378">
        <f t="shared" si="5"/>
        <v>0</v>
      </c>
      <c r="AC29" s="378">
        <f t="shared" si="5"/>
        <v>0</v>
      </c>
      <c r="AD29" s="378">
        <f t="shared" si="5"/>
        <v>0</v>
      </c>
      <c r="AE29" s="378">
        <f t="shared" si="5"/>
        <v>474</v>
      </c>
      <c r="AF29" s="378">
        <f t="shared" si="5"/>
        <v>1499</v>
      </c>
      <c r="AG29" s="378">
        <f t="shared" si="5"/>
        <v>0</v>
      </c>
      <c r="AH29" s="378">
        <f t="shared" si="5"/>
        <v>0</v>
      </c>
      <c r="AI29" s="378">
        <f t="shared" si="5"/>
        <v>0</v>
      </c>
      <c r="AJ29" s="378">
        <f t="shared" si="5"/>
        <v>0</v>
      </c>
      <c r="AK29" s="378">
        <f t="shared" si="5"/>
        <v>0</v>
      </c>
      <c r="AL29" s="378">
        <f t="shared" si="5"/>
        <v>0</v>
      </c>
      <c r="AM29" s="378">
        <f t="shared" si="5"/>
        <v>0</v>
      </c>
      <c r="AN29" s="378">
        <f t="shared" si="5"/>
        <v>0</v>
      </c>
      <c r="AO29" s="378">
        <f t="shared" si="5"/>
        <v>1499</v>
      </c>
      <c r="AP29" s="378">
        <f t="shared" si="5"/>
        <v>0</v>
      </c>
      <c r="AQ29" s="378">
        <f t="shared" si="5"/>
        <v>0</v>
      </c>
      <c r="AR29" s="378">
        <f t="shared" si="5"/>
        <v>1499</v>
      </c>
      <c r="AS29" s="378">
        <f t="shared" si="5"/>
        <v>23368</v>
      </c>
      <c r="AT29" s="379">
        <f t="shared" si="5"/>
        <v>21869</v>
      </c>
    </row>
    <row r="31" s="394" customFormat="1" ht="12"/>
  </sheetData>
  <sheetProtection/>
  <mergeCells count="3">
    <mergeCell ref="R6:R7"/>
    <mergeCell ref="I5:J5"/>
    <mergeCell ref="AL4:AN5"/>
  </mergeCells>
  <printOptions/>
  <pageMargins left="0.7874015748031497" right="0.4724409448818898" top="0.7874015748031497" bottom="0.7874015748031497" header="0.5118110236220472" footer="0.5118110236220472"/>
  <pageSetup fitToWidth="3" horizontalDpi="300" verticalDpi="300" orientation="landscape" paperSize="9" scale="61" r:id="rId1"/>
  <colBreaks count="2" manualBreakCount="2">
    <brk id="15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8"/>
  <sheetViews>
    <sheetView showGridLines="0" view="pageBreakPreview" zoomScale="70" zoomScaleSheetLayoutView="70" zoomScalePageLayoutView="0" workbookViewId="0" topLeftCell="A1">
      <selection activeCell="C23" sqref="C23"/>
    </sheetView>
  </sheetViews>
  <sheetFormatPr defaultColWidth="9.00390625" defaultRowHeight="12.75"/>
  <cols>
    <col min="1" max="1" width="19.875" style="444" customWidth="1"/>
    <col min="2" max="4" width="12.00390625" style="444" customWidth="1"/>
    <col min="5" max="6" width="12.625" style="444" customWidth="1"/>
    <col min="7" max="7" width="14.25390625" style="444" customWidth="1"/>
    <col min="8" max="8" width="14.00390625" style="444" customWidth="1"/>
    <col min="9" max="9" width="13.875" style="444" customWidth="1"/>
    <col min="10" max="10" width="11.125" style="444" customWidth="1"/>
    <col min="11" max="11" width="13.875" style="444" customWidth="1"/>
    <col min="12" max="12" width="12.625" style="444" customWidth="1"/>
    <col min="13" max="14" width="11.625" style="444" customWidth="1"/>
    <col min="15" max="20" width="11.875" style="444" customWidth="1"/>
    <col min="21" max="21" width="15.125" style="444" customWidth="1"/>
    <col min="22" max="22" width="12.375" style="444" customWidth="1"/>
    <col min="23" max="23" width="12.00390625" style="444" customWidth="1"/>
    <col min="24" max="24" width="13.625" style="444" customWidth="1"/>
    <col min="25" max="27" width="11.625" style="444" customWidth="1"/>
    <col min="28" max="28" width="12.75390625" style="444" customWidth="1"/>
    <col min="29" max="29" width="15.75390625" style="444" customWidth="1"/>
    <col min="30" max="16384" width="9.125" style="444" customWidth="1"/>
  </cols>
  <sheetData>
    <row r="1" spans="1:2" s="397" customFormat="1" ht="21" customHeight="1">
      <c r="A1" s="395"/>
      <c r="B1" s="396" t="s">
        <v>85</v>
      </c>
    </row>
    <row r="2" spans="1:2" s="397" customFormat="1" ht="21" customHeight="1">
      <c r="A2" s="395"/>
      <c r="B2" s="398" t="s">
        <v>294</v>
      </c>
    </row>
    <row r="3" spans="2:29" s="397" customFormat="1" ht="19.5" customHeight="1" thickBot="1">
      <c r="B3" s="396" t="s">
        <v>86</v>
      </c>
      <c r="O3" s="399"/>
      <c r="AC3" s="399" t="s">
        <v>691</v>
      </c>
    </row>
    <row r="4" spans="1:29" s="90" customFormat="1" ht="14.25" customHeight="1">
      <c r="A4" s="400"/>
      <c r="B4" s="401" t="s">
        <v>295</v>
      </c>
      <c r="C4" s="402"/>
      <c r="D4" s="401"/>
      <c r="E4" s="401"/>
      <c r="F4" s="401"/>
      <c r="G4" s="403"/>
      <c r="H4" s="404" t="s">
        <v>248</v>
      </c>
      <c r="I4" s="405"/>
      <c r="J4" s="405"/>
      <c r="K4" s="406"/>
      <c r="L4" s="407" t="s">
        <v>249</v>
      </c>
      <c r="M4" s="407" t="s">
        <v>250</v>
      </c>
      <c r="N4" s="407" t="s">
        <v>251</v>
      </c>
      <c r="O4" s="408" t="s">
        <v>252</v>
      </c>
      <c r="P4" s="408" t="s">
        <v>253</v>
      </c>
      <c r="Q4" s="407" t="s">
        <v>254</v>
      </c>
      <c r="R4" s="407" t="s">
        <v>255</v>
      </c>
      <c r="S4" s="407" t="s">
        <v>256</v>
      </c>
      <c r="T4" s="407" t="s">
        <v>257</v>
      </c>
      <c r="U4" s="409" t="s">
        <v>258</v>
      </c>
      <c r="V4" s="410"/>
      <c r="W4" s="407" t="s">
        <v>259</v>
      </c>
      <c r="X4" s="407" t="s">
        <v>260</v>
      </c>
      <c r="Y4" s="407" t="s">
        <v>261</v>
      </c>
      <c r="Z4" s="407" t="s">
        <v>262</v>
      </c>
      <c r="AA4" s="407" t="s">
        <v>263</v>
      </c>
      <c r="AB4" s="407" t="s">
        <v>264</v>
      </c>
      <c r="AC4" s="411" t="s">
        <v>265</v>
      </c>
    </row>
    <row r="5" spans="1:29" s="90" customFormat="1" ht="14.25" customHeight="1">
      <c r="A5" s="412" t="s">
        <v>266</v>
      </c>
      <c r="B5" s="641" t="s">
        <v>267</v>
      </c>
      <c r="C5" s="641" t="s">
        <v>268</v>
      </c>
      <c r="D5" s="641" t="s">
        <v>269</v>
      </c>
      <c r="E5" s="639" t="s">
        <v>270</v>
      </c>
      <c r="F5" s="639" t="s">
        <v>271</v>
      </c>
      <c r="G5" s="641" t="s">
        <v>43</v>
      </c>
      <c r="H5" s="413" t="s">
        <v>181</v>
      </c>
      <c r="I5" s="639" t="s">
        <v>272</v>
      </c>
      <c r="J5" s="414" t="s">
        <v>273</v>
      </c>
      <c r="K5" s="414" t="s">
        <v>168</v>
      </c>
      <c r="L5" s="414" t="s">
        <v>177</v>
      </c>
      <c r="M5" s="414" t="s">
        <v>274</v>
      </c>
      <c r="N5" s="414" t="s">
        <v>275</v>
      </c>
      <c r="O5" s="415" t="s">
        <v>276</v>
      </c>
      <c r="P5" s="415" t="s">
        <v>277</v>
      </c>
      <c r="Q5" s="414" t="s">
        <v>278</v>
      </c>
      <c r="R5" s="414" t="s">
        <v>279</v>
      </c>
      <c r="S5" s="414" t="s">
        <v>280</v>
      </c>
      <c r="T5" s="414" t="s">
        <v>281</v>
      </c>
      <c r="U5" s="414" t="s">
        <v>282</v>
      </c>
      <c r="V5" s="416" t="s">
        <v>283</v>
      </c>
      <c r="W5" s="414" t="s">
        <v>168</v>
      </c>
      <c r="X5" s="414" t="s">
        <v>284</v>
      </c>
      <c r="Y5" s="414" t="s">
        <v>285</v>
      </c>
      <c r="Z5" s="414" t="s">
        <v>174</v>
      </c>
      <c r="AA5" s="414" t="s">
        <v>286</v>
      </c>
      <c r="AB5" s="414" t="s">
        <v>287</v>
      </c>
      <c r="AC5" s="417" t="s">
        <v>160</v>
      </c>
    </row>
    <row r="6" spans="1:29" s="90" customFormat="1" ht="12.75" customHeight="1">
      <c r="A6" s="418"/>
      <c r="B6" s="642"/>
      <c r="C6" s="642"/>
      <c r="D6" s="642"/>
      <c r="E6" s="640"/>
      <c r="F6" s="640"/>
      <c r="G6" s="642"/>
      <c r="H6" s="150"/>
      <c r="I6" s="640"/>
      <c r="J6" s="153" t="s">
        <v>288</v>
      </c>
      <c r="K6" s="419" t="s">
        <v>289</v>
      </c>
      <c r="L6" s="153"/>
      <c r="M6" s="153"/>
      <c r="N6" s="153"/>
      <c r="O6" s="150"/>
      <c r="P6" s="150"/>
      <c r="Q6" s="153"/>
      <c r="R6" s="153"/>
      <c r="S6" s="153"/>
      <c r="T6" s="153"/>
      <c r="U6" s="153"/>
      <c r="V6" s="134" t="s">
        <v>290</v>
      </c>
      <c r="W6" s="152"/>
      <c r="X6" s="420" t="s">
        <v>291</v>
      </c>
      <c r="Y6" s="420"/>
      <c r="Z6" s="420"/>
      <c r="AA6" s="420"/>
      <c r="AB6" s="419" t="s">
        <v>292</v>
      </c>
      <c r="AC6" s="421"/>
    </row>
    <row r="7" spans="1:29" s="90" customFormat="1" ht="19.5" customHeight="1" hidden="1">
      <c r="A7" s="422"/>
      <c r="B7" s="423" t="s">
        <v>296</v>
      </c>
      <c r="C7" s="423" t="s">
        <v>297</v>
      </c>
      <c r="D7" s="423" t="s">
        <v>298</v>
      </c>
      <c r="E7" s="423" t="s">
        <v>299</v>
      </c>
      <c r="F7" s="423" t="s">
        <v>300</v>
      </c>
      <c r="G7" s="423" t="s">
        <v>301</v>
      </c>
      <c r="H7" s="424" t="s">
        <v>302</v>
      </c>
      <c r="I7" s="423" t="s">
        <v>303</v>
      </c>
      <c r="J7" s="425" t="s">
        <v>304</v>
      </c>
      <c r="K7" s="425" t="s">
        <v>305</v>
      </c>
      <c r="L7" s="423" t="s">
        <v>306</v>
      </c>
      <c r="M7" s="423" t="s">
        <v>307</v>
      </c>
      <c r="N7" s="423" t="s">
        <v>308</v>
      </c>
      <c r="O7" s="426" t="s">
        <v>309</v>
      </c>
      <c r="P7" s="424" t="s">
        <v>310</v>
      </c>
      <c r="Q7" s="423" t="s">
        <v>311</v>
      </c>
      <c r="R7" s="423" t="s">
        <v>312</v>
      </c>
      <c r="S7" s="423" t="s">
        <v>313</v>
      </c>
      <c r="T7" s="423" t="s">
        <v>314</v>
      </c>
      <c r="U7" s="423" t="s">
        <v>315</v>
      </c>
      <c r="V7" s="427" t="s">
        <v>316</v>
      </c>
      <c r="W7" s="425" t="s">
        <v>317</v>
      </c>
      <c r="X7" s="425" t="s">
        <v>318</v>
      </c>
      <c r="Y7" s="425" t="s">
        <v>319</v>
      </c>
      <c r="Z7" s="425" t="s">
        <v>320</v>
      </c>
      <c r="AA7" s="425" t="s">
        <v>321</v>
      </c>
      <c r="AB7" s="425" t="s">
        <v>322</v>
      </c>
      <c r="AC7" s="428" t="s">
        <v>323</v>
      </c>
    </row>
    <row r="8" spans="1:29" s="90" customFormat="1" ht="26.25" customHeight="1">
      <c r="A8" s="412" t="s">
        <v>65</v>
      </c>
      <c r="B8" s="429">
        <v>493160</v>
      </c>
      <c r="C8" s="429">
        <v>241169</v>
      </c>
      <c r="D8" s="429">
        <v>0</v>
      </c>
      <c r="E8" s="429">
        <v>166884</v>
      </c>
      <c r="F8" s="429">
        <v>164294</v>
      </c>
      <c r="G8" s="429">
        <v>1065507</v>
      </c>
      <c r="H8" s="429">
        <v>344543</v>
      </c>
      <c r="I8" s="429">
        <v>344543</v>
      </c>
      <c r="J8" s="429">
        <v>0</v>
      </c>
      <c r="K8" s="429">
        <v>0</v>
      </c>
      <c r="L8" s="429">
        <v>2034154</v>
      </c>
      <c r="M8" s="429">
        <v>293945</v>
      </c>
      <c r="N8" s="429">
        <v>13643</v>
      </c>
      <c r="O8" s="429">
        <v>39976</v>
      </c>
      <c r="P8" s="429">
        <v>366069</v>
      </c>
      <c r="Q8" s="429">
        <v>50293</v>
      </c>
      <c r="R8" s="429">
        <v>59958</v>
      </c>
      <c r="S8" s="429">
        <v>0</v>
      </c>
      <c r="T8" s="429">
        <v>565074</v>
      </c>
      <c r="U8" s="429">
        <v>339647</v>
      </c>
      <c r="V8" s="429">
        <v>203788</v>
      </c>
      <c r="W8" s="429">
        <v>302895</v>
      </c>
      <c r="X8" s="429">
        <v>5515865</v>
      </c>
      <c r="Y8" s="429">
        <v>9886</v>
      </c>
      <c r="Z8" s="429">
        <v>7653</v>
      </c>
      <c r="AA8" s="429">
        <v>0</v>
      </c>
      <c r="AB8" s="429">
        <v>3795</v>
      </c>
      <c r="AC8" s="430">
        <v>5527313</v>
      </c>
    </row>
    <row r="9" spans="1:29" s="90" customFormat="1" ht="26.25" customHeight="1">
      <c r="A9" s="412" t="s">
        <v>67</v>
      </c>
      <c r="B9" s="1">
        <v>457229</v>
      </c>
      <c r="C9" s="1">
        <v>222910</v>
      </c>
      <c r="D9" s="1">
        <v>5841</v>
      </c>
      <c r="E9" s="1">
        <v>35000</v>
      </c>
      <c r="F9" s="1">
        <v>152286</v>
      </c>
      <c r="G9" s="1">
        <v>873266</v>
      </c>
      <c r="H9" s="1">
        <v>313105</v>
      </c>
      <c r="I9" s="1">
        <v>313105</v>
      </c>
      <c r="J9" s="1">
        <v>0</v>
      </c>
      <c r="K9" s="1">
        <v>0</v>
      </c>
      <c r="L9" s="1">
        <v>912734</v>
      </c>
      <c r="M9" s="1">
        <v>130891</v>
      </c>
      <c r="N9" s="1">
        <v>6087</v>
      </c>
      <c r="O9" s="1">
        <v>12851</v>
      </c>
      <c r="P9" s="1">
        <v>127871</v>
      </c>
      <c r="Q9" s="1">
        <v>9459</v>
      </c>
      <c r="R9" s="1">
        <v>41948</v>
      </c>
      <c r="S9" s="1">
        <v>0</v>
      </c>
      <c r="T9" s="1">
        <v>354031</v>
      </c>
      <c r="U9" s="1">
        <v>136983</v>
      </c>
      <c r="V9" s="1">
        <v>82190</v>
      </c>
      <c r="W9" s="1">
        <v>150716</v>
      </c>
      <c r="X9" s="1">
        <v>3095653</v>
      </c>
      <c r="Y9" s="1">
        <v>690</v>
      </c>
      <c r="Z9" s="1">
        <v>0</v>
      </c>
      <c r="AA9" s="1">
        <v>0</v>
      </c>
      <c r="AB9" s="1">
        <v>2020</v>
      </c>
      <c r="AC9" s="431">
        <v>3097673</v>
      </c>
    </row>
    <row r="10" spans="1:29" s="90" customFormat="1" ht="26.25" customHeight="1">
      <c r="A10" s="412" t="s">
        <v>69</v>
      </c>
      <c r="B10" s="1">
        <v>210460</v>
      </c>
      <c r="C10" s="1">
        <v>113970</v>
      </c>
      <c r="D10" s="1">
        <v>0</v>
      </c>
      <c r="E10" s="1">
        <v>0</v>
      </c>
      <c r="F10" s="1">
        <v>67579</v>
      </c>
      <c r="G10" s="1">
        <v>392009</v>
      </c>
      <c r="H10" s="1">
        <v>349684</v>
      </c>
      <c r="I10" s="1">
        <v>349684</v>
      </c>
      <c r="J10" s="1">
        <v>0</v>
      </c>
      <c r="K10" s="1">
        <v>0</v>
      </c>
      <c r="L10" s="1">
        <v>1124392</v>
      </c>
      <c r="M10" s="1">
        <v>160793</v>
      </c>
      <c r="N10" s="1">
        <v>7952</v>
      </c>
      <c r="O10" s="1">
        <v>20325</v>
      </c>
      <c r="P10" s="1">
        <v>249899</v>
      </c>
      <c r="Q10" s="1">
        <v>225</v>
      </c>
      <c r="R10" s="1">
        <v>41012</v>
      </c>
      <c r="S10" s="1">
        <v>0</v>
      </c>
      <c r="T10" s="1">
        <v>442798</v>
      </c>
      <c r="U10" s="1">
        <v>0</v>
      </c>
      <c r="V10" s="1">
        <v>0</v>
      </c>
      <c r="W10" s="1">
        <v>193570</v>
      </c>
      <c r="X10" s="1">
        <v>2992911</v>
      </c>
      <c r="Y10" s="1">
        <v>0</v>
      </c>
      <c r="Z10" s="1">
        <v>17390</v>
      </c>
      <c r="AA10" s="1">
        <v>0</v>
      </c>
      <c r="AB10" s="1">
        <v>0</v>
      </c>
      <c r="AC10" s="431">
        <v>3010301</v>
      </c>
    </row>
    <row r="11" spans="1:29" s="90" customFormat="1" ht="26.25" customHeight="1">
      <c r="A11" s="412" t="s">
        <v>71</v>
      </c>
      <c r="B11" s="1">
        <v>94818</v>
      </c>
      <c r="C11" s="1">
        <v>42848</v>
      </c>
      <c r="D11" s="1">
        <v>0</v>
      </c>
      <c r="E11" s="1">
        <v>26248</v>
      </c>
      <c r="F11" s="1">
        <v>30634</v>
      </c>
      <c r="G11" s="1">
        <v>194548</v>
      </c>
      <c r="H11" s="1">
        <v>56207</v>
      </c>
      <c r="I11" s="1">
        <v>56207</v>
      </c>
      <c r="J11" s="1">
        <v>0</v>
      </c>
      <c r="K11" s="1">
        <v>0</v>
      </c>
      <c r="L11" s="1">
        <v>188398</v>
      </c>
      <c r="M11" s="1">
        <v>41920</v>
      </c>
      <c r="N11" s="1">
        <v>2186</v>
      </c>
      <c r="O11" s="1">
        <v>5819</v>
      </c>
      <c r="P11" s="1">
        <v>38785</v>
      </c>
      <c r="Q11" s="1">
        <v>1778</v>
      </c>
      <c r="R11" s="1">
        <v>2115</v>
      </c>
      <c r="S11" s="1">
        <v>2139</v>
      </c>
      <c r="T11" s="1">
        <v>60537</v>
      </c>
      <c r="U11" s="1">
        <v>0</v>
      </c>
      <c r="V11" s="1">
        <v>0</v>
      </c>
      <c r="W11" s="1">
        <v>47595</v>
      </c>
      <c r="X11" s="1">
        <v>648667</v>
      </c>
      <c r="Y11" s="1">
        <v>211</v>
      </c>
      <c r="Z11" s="1">
        <v>71</v>
      </c>
      <c r="AA11" s="1">
        <v>0</v>
      </c>
      <c r="AB11" s="1">
        <v>185</v>
      </c>
      <c r="AC11" s="431">
        <v>648923</v>
      </c>
    </row>
    <row r="12" spans="1:29" s="90" customFormat="1" ht="26.25" customHeight="1">
      <c r="A12" s="412" t="s">
        <v>73</v>
      </c>
      <c r="B12" s="1">
        <v>119733</v>
      </c>
      <c r="C12" s="1">
        <v>61871</v>
      </c>
      <c r="D12" s="1">
        <v>0</v>
      </c>
      <c r="E12" s="1">
        <v>5891</v>
      </c>
      <c r="F12" s="1">
        <v>38644</v>
      </c>
      <c r="G12" s="1">
        <v>226139</v>
      </c>
      <c r="H12" s="1">
        <v>280834</v>
      </c>
      <c r="I12" s="1">
        <v>280834</v>
      </c>
      <c r="J12" s="1">
        <v>0</v>
      </c>
      <c r="K12" s="1">
        <v>0</v>
      </c>
      <c r="L12" s="1">
        <v>750757</v>
      </c>
      <c r="M12" s="1">
        <v>83207</v>
      </c>
      <c r="N12" s="1">
        <v>5690</v>
      </c>
      <c r="O12" s="1">
        <v>9019</v>
      </c>
      <c r="P12" s="1">
        <v>54817</v>
      </c>
      <c r="Q12" s="1">
        <v>25</v>
      </c>
      <c r="R12" s="1">
        <v>3312</v>
      </c>
      <c r="S12" s="1">
        <v>0</v>
      </c>
      <c r="T12" s="1">
        <v>230080</v>
      </c>
      <c r="U12" s="1">
        <v>0</v>
      </c>
      <c r="V12" s="1">
        <v>0</v>
      </c>
      <c r="W12" s="1">
        <v>60236</v>
      </c>
      <c r="X12" s="1">
        <v>1757610</v>
      </c>
      <c r="Y12" s="1">
        <v>995</v>
      </c>
      <c r="Z12" s="1">
        <v>0</v>
      </c>
      <c r="AA12" s="1">
        <v>0</v>
      </c>
      <c r="AB12" s="1">
        <v>107</v>
      </c>
      <c r="AC12" s="431">
        <v>1757717</v>
      </c>
    </row>
    <row r="13" spans="1:29" s="90" customFormat="1" ht="26.25" customHeight="1">
      <c r="A13" s="412" t="s">
        <v>75</v>
      </c>
      <c r="B13" s="1">
        <v>90718</v>
      </c>
      <c r="C13" s="1">
        <v>49418</v>
      </c>
      <c r="D13" s="1">
        <v>2127</v>
      </c>
      <c r="E13" s="1">
        <v>35120</v>
      </c>
      <c r="F13" s="1">
        <v>29543</v>
      </c>
      <c r="G13" s="1">
        <v>206926</v>
      </c>
      <c r="H13" s="1">
        <v>132521</v>
      </c>
      <c r="I13" s="1">
        <v>132521</v>
      </c>
      <c r="J13" s="1">
        <v>0</v>
      </c>
      <c r="K13" s="1">
        <v>0</v>
      </c>
      <c r="L13" s="1">
        <v>386743</v>
      </c>
      <c r="M13" s="1">
        <v>39171</v>
      </c>
      <c r="N13" s="1">
        <v>1182</v>
      </c>
      <c r="O13" s="1">
        <v>5635</v>
      </c>
      <c r="P13" s="1">
        <v>63749</v>
      </c>
      <c r="Q13" s="1">
        <v>0</v>
      </c>
      <c r="R13" s="1">
        <v>15358</v>
      </c>
      <c r="S13" s="1">
        <v>0</v>
      </c>
      <c r="T13" s="1">
        <v>65246</v>
      </c>
      <c r="U13" s="1">
        <v>0</v>
      </c>
      <c r="V13" s="1">
        <v>0</v>
      </c>
      <c r="W13" s="1">
        <v>38308</v>
      </c>
      <c r="X13" s="1">
        <v>983918</v>
      </c>
      <c r="Y13" s="1">
        <v>22</v>
      </c>
      <c r="Z13" s="1">
        <v>0</v>
      </c>
      <c r="AA13" s="1">
        <v>0</v>
      </c>
      <c r="AB13" s="1">
        <v>0</v>
      </c>
      <c r="AC13" s="431">
        <v>983918</v>
      </c>
    </row>
    <row r="14" spans="1:29" s="90" customFormat="1" ht="26.25" customHeight="1">
      <c r="A14" s="412" t="s">
        <v>76</v>
      </c>
      <c r="B14" s="1">
        <v>292517</v>
      </c>
      <c r="C14" s="1">
        <v>150341</v>
      </c>
      <c r="D14" s="1">
        <v>0</v>
      </c>
      <c r="E14" s="1">
        <v>78400</v>
      </c>
      <c r="F14" s="1">
        <v>103991</v>
      </c>
      <c r="G14" s="1">
        <v>625249</v>
      </c>
      <c r="H14" s="1">
        <v>73081</v>
      </c>
      <c r="I14" s="1">
        <v>73081</v>
      </c>
      <c r="J14" s="1">
        <v>0</v>
      </c>
      <c r="K14" s="1">
        <v>0</v>
      </c>
      <c r="L14" s="1">
        <v>517825</v>
      </c>
      <c r="M14" s="1">
        <v>124120</v>
      </c>
      <c r="N14" s="1">
        <v>4868</v>
      </c>
      <c r="O14" s="1">
        <v>15826</v>
      </c>
      <c r="P14" s="1">
        <v>67441</v>
      </c>
      <c r="Q14" s="1">
        <v>15164</v>
      </c>
      <c r="R14" s="1">
        <v>15329</v>
      </c>
      <c r="S14" s="1">
        <v>2060</v>
      </c>
      <c r="T14" s="1">
        <v>195629</v>
      </c>
      <c r="U14" s="1">
        <v>14454</v>
      </c>
      <c r="V14" s="1">
        <v>8672</v>
      </c>
      <c r="W14" s="1">
        <v>114951</v>
      </c>
      <c r="X14" s="1">
        <v>1812378</v>
      </c>
      <c r="Y14" s="1">
        <v>0</v>
      </c>
      <c r="Z14" s="1">
        <v>0</v>
      </c>
      <c r="AA14" s="1">
        <v>0</v>
      </c>
      <c r="AB14" s="1">
        <v>0</v>
      </c>
      <c r="AC14" s="431">
        <v>1812378</v>
      </c>
    </row>
    <row r="15" spans="1:29" s="90" customFormat="1" ht="26.25" customHeight="1">
      <c r="A15" s="412" t="s">
        <v>78</v>
      </c>
      <c r="B15" s="1">
        <v>121162</v>
      </c>
      <c r="C15" s="1">
        <v>65687</v>
      </c>
      <c r="D15" s="1">
        <v>0</v>
      </c>
      <c r="E15" s="1">
        <v>50000</v>
      </c>
      <c r="F15" s="1">
        <v>39448</v>
      </c>
      <c r="G15" s="1">
        <v>276297</v>
      </c>
      <c r="H15" s="1">
        <v>127817</v>
      </c>
      <c r="I15" s="1">
        <v>127817</v>
      </c>
      <c r="J15" s="1">
        <v>0</v>
      </c>
      <c r="K15" s="1">
        <v>0</v>
      </c>
      <c r="L15" s="1">
        <v>340102</v>
      </c>
      <c r="M15" s="1">
        <v>57121</v>
      </c>
      <c r="N15" s="1">
        <v>1970</v>
      </c>
      <c r="O15" s="1">
        <v>5199</v>
      </c>
      <c r="P15" s="1">
        <v>74379</v>
      </c>
      <c r="Q15" s="1">
        <v>1529</v>
      </c>
      <c r="R15" s="1">
        <v>3090</v>
      </c>
      <c r="S15" s="1">
        <v>3081</v>
      </c>
      <c r="T15" s="1">
        <v>43624</v>
      </c>
      <c r="U15" s="1">
        <v>0</v>
      </c>
      <c r="V15" s="1">
        <v>0</v>
      </c>
      <c r="W15" s="1">
        <v>96638</v>
      </c>
      <c r="X15" s="1">
        <v>1040229</v>
      </c>
      <c r="Y15" s="1">
        <v>0</v>
      </c>
      <c r="Z15" s="1">
        <v>369733</v>
      </c>
      <c r="AA15" s="1">
        <v>0</v>
      </c>
      <c r="AB15" s="1">
        <v>80</v>
      </c>
      <c r="AC15" s="431">
        <v>1410042</v>
      </c>
    </row>
    <row r="16" spans="1:29" s="90" customFormat="1" ht="26.25" customHeight="1">
      <c r="A16" s="412" t="s">
        <v>80</v>
      </c>
      <c r="B16" s="1">
        <v>63243</v>
      </c>
      <c r="C16" s="1">
        <v>28340</v>
      </c>
      <c r="D16" s="1">
        <v>0</v>
      </c>
      <c r="E16" s="1">
        <v>3171</v>
      </c>
      <c r="F16" s="1">
        <v>17398</v>
      </c>
      <c r="G16" s="1">
        <v>112152</v>
      </c>
      <c r="H16" s="1">
        <v>91502</v>
      </c>
      <c r="I16" s="1">
        <v>91502</v>
      </c>
      <c r="J16" s="1">
        <v>0</v>
      </c>
      <c r="K16" s="1">
        <v>0</v>
      </c>
      <c r="L16" s="1">
        <v>281782</v>
      </c>
      <c r="M16" s="1">
        <v>64436</v>
      </c>
      <c r="N16" s="1">
        <v>1702</v>
      </c>
      <c r="O16" s="1">
        <v>7734</v>
      </c>
      <c r="P16" s="1">
        <v>37795</v>
      </c>
      <c r="Q16" s="1">
        <v>1050</v>
      </c>
      <c r="R16" s="1">
        <v>5634</v>
      </c>
      <c r="S16" s="1">
        <v>0</v>
      </c>
      <c r="T16" s="1">
        <v>61772</v>
      </c>
      <c r="U16" s="1">
        <v>0</v>
      </c>
      <c r="V16" s="1">
        <v>0</v>
      </c>
      <c r="W16" s="1">
        <v>20871</v>
      </c>
      <c r="X16" s="1">
        <v>686430</v>
      </c>
      <c r="Y16" s="1">
        <v>0</v>
      </c>
      <c r="Z16" s="1">
        <v>0</v>
      </c>
      <c r="AA16" s="1">
        <v>0</v>
      </c>
      <c r="AB16" s="1">
        <v>0</v>
      </c>
      <c r="AC16" s="431">
        <v>686430</v>
      </c>
    </row>
    <row r="17" spans="1:29" s="90" customFormat="1" ht="26.25" customHeight="1">
      <c r="A17" s="412" t="s">
        <v>81</v>
      </c>
      <c r="B17" s="1">
        <v>65732</v>
      </c>
      <c r="C17" s="1">
        <v>35375</v>
      </c>
      <c r="D17" s="1">
        <v>0</v>
      </c>
      <c r="E17" s="1">
        <v>12000</v>
      </c>
      <c r="F17" s="1">
        <v>21258</v>
      </c>
      <c r="G17" s="1">
        <v>134365</v>
      </c>
      <c r="H17" s="1">
        <v>54147</v>
      </c>
      <c r="I17" s="1">
        <v>54147</v>
      </c>
      <c r="J17" s="1">
        <v>0</v>
      </c>
      <c r="K17" s="1">
        <v>0</v>
      </c>
      <c r="L17" s="1">
        <v>114719</v>
      </c>
      <c r="M17" s="1">
        <v>715</v>
      </c>
      <c r="N17" s="1">
        <v>45</v>
      </c>
      <c r="O17" s="1">
        <v>1245</v>
      </c>
      <c r="P17" s="1">
        <v>40771</v>
      </c>
      <c r="Q17" s="1">
        <v>0</v>
      </c>
      <c r="R17" s="1">
        <v>192</v>
      </c>
      <c r="S17" s="1">
        <v>0</v>
      </c>
      <c r="T17" s="1">
        <v>46473</v>
      </c>
      <c r="U17" s="1">
        <v>457272</v>
      </c>
      <c r="V17" s="1">
        <v>345240</v>
      </c>
      <c r="W17" s="1">
        <v>8857</v>
      </c>
      <c r="X17" s="1">
        <v>863045</v>
      </c>
      <c r="Y17" s="1">
        <v>0</v>
      </c>
      <c r="Z17" s="1">
        <v>0</v>
      </c>
      <c r="AA17" s="1">
        <v>0</v>
      </c>
      <c r="AB17" s="1">
        <v>0</v>
      </c>
      <c r="AC17" s="431">
        <v>863045</v>
      </c>
    </row>
    <row r="18" spans="1:29" s="90" customFormat="1" ht="26.25" customHeight="1">
      <c r="A18" s="412" t="s">
        <v>82</v>
      </c>
      <c r="B18" s="1">
        <v>38548</v>
      </c>
      <c r="C18" s="1">
        <v>18810</v>
      </c>
      <c r="D18" s="1">
        <v>0</v>
      </c>
      <c r="E18" s="1">
        <v>0</v>
      </c>
      <c r="F18" s="1">
        <v>12730</v>
      </c>
      <c r="G18" s="1">
        <v>70088</v>
      </c>
      <c r="H18" s="1">
        <v>64966</v>
      </c>
      <c r="I18" s="1">
        <v>64966</v>
      </c>
      <c r="J18" s="1">
        <v>0</v>
      </c>
      <c r="K18" s="1">
        <v>0</v>
      </c>
      <c r="L18" s="1">
        <v>244992</v>
      </c>
      <c r="M18" s="1">
        <v>56542</v>
      </c>
      <c r="N18" s="1">
        <v>19</v>
      </c>
      <c r="O18" s="1">
        <v>4677</v>
      </c>
      <c r="P18" s="1">
        <v>43263</v>
      </c>
      <c r="Q18" s="1">
        <v>618</v>
      </c>
      <c r="R18" s="1">
        <v>20130</v>
      </c>
      <c r="S18" s="1">
        <v>0</v>
      </c>
      <c r="T18" s="1">
        <v>50133</v>
      </c>
      <c r="U18" s="1">
        <v>0</v>
      </c>
      <c r="V18" s="1">
        <v>0</v>
      </c>
      <c r="W18" s="1">
        <v>23817</v>
      </c>
      <c r="X18" s="1">
        <v>579704</v>
      </c>
      <c r="Y18" s="1">
        <v>0</v>
      </c>
      <c r="Z18" s="1">
        <v>0</v>
      </c>
      <c r="AA18" s="1">
        <v>0</v>
      </c>
      <c r="AB18" s="1">
        <v>0</v>
      </c>
      <c r="AC18" s="431">
        <v>579704</v>
      </c>
    </row>
    <row r="19" spans="1:29" s="90" customFormat="1" ht="26.25" customHeight="1">
      <c r="A19" s="412" t="s">
        <v>293</v>
      </c>
      <c r="B19" s="1">
        <v>241180</v>
      </c>
      <c r="C19" s="1">
        <v>121107</v>
      </c>
      <c r="D19" s="1">
        <v>0</v>
      </c>
      <c r="E19" s="1">
        <v>100000</v>
      </c>
      <c r="F19" s="1">
        <v>77036</v>
      </c>
      <c r="G19" s="1">
        <v>539323</v>
      </c>
      <c r="H19" s="1">
        <v>242057</v>
      </c>
      <c r="I19" s="1">
        <v>242057</v>
      </c>
      <c r="J19" s="1">
        <v>0</v>
      </c>
      <c r="K19" s="1">
        <v>0</v>
      </c>
      <c r="L19" s="1">
        <v>996358</v>
      </c>
      <c r="M19" s="1">
        <v>95413</v>
      </c>
      <c r="N19" s="1">
        <v>6194</v>
      </c>
      <c r="O19" s="1">
        <v>17109</v>
      </c>
      <c r="P19" s="1">
        <v>72765</v>
      </c>
      <c r="Q19" s="1">
        <v>2776</v>
      </c>
      <c r="R19" s="1">
        <v>24382</v>
      </c>
      <c r="S19" s="1">
        <v>0</v>
      </c>
      <c r="T19" s="1">
        <v>245877</v>
      </c>
      <c r="U19" s="1">
        <v>68551</v>
      </c>
      <c r="V19" s="1">
        <v>41130</v>
      </c>
      <c r="W19" s="1">
        <v>80306</v>
      </c>
      <c r="X19" s="1">
        <v>2498115</v>
      </c>
      <c r="Y19" s="1">
        <v>32</v>
      </c>
      <c r="Z19" s="1">
        <v>86283</v>
      </c>
      <c r="AA19" s="1">
        <v>0</v>
      </c>
      <c r="AB19" s="1">
        <v>0</v>
      </c>
      <c r="AC19" s="431">
        <v>2584398</v>
      </c>
    </row>
    <row r="20" spans="1:29" s="90" customFormat="1" ht="26.25" customHeight="1">
      <c r="A20" s="432" t="s">
        <v>100</v>
      </c>
      <c r="B20" s="433">
        <v>193329</v>
      </c>
      <c r="C20" s="433">
        <v>97309</v>
      </c>
      <c r="D20" s="433">
        <v>0</v>
      </c>
      <c r="E20" s="433">
        <v>93281</v>
      </c>
      <c r="F20" s="433">
        <v>62298</v>
      </c>
      <c r="G20" s="433">
        <v>446217</v>
      </c>
      <c r="H20" s="433">
        <v>90164</v>
      </c>
      <c r="I20" s="433">
        <v>90164</v>
      </c>
      <c r="J20" s="433">
        <v>0</v>
      </c>
      <c r="K20" s="433">
        <v>0</v>
      </c>
      <c r="L20" s="433">
        <v>387917</v>
      </c>
      <c r="M20" s="433">
        <v>51097</v>
      </c>
      <c r="N20" s="433">
        <v>1843</v>
      </c>
      <c r="O20" s="433">
        <v>5961</v>
      </c>
      <c r="P20" s="433">
        <v>79943</v>
      </c>
      <c r="Q20" s="433">
        <v>88</v>
      </c>
      <c r="R20" s="433">
        <v>16035</v>
      </c>
      <c r="S20" s="433">
        <v>0</v>
      </c>
      <c r="T20" s="433">
        <v>46960</v>
      </c>
      <c r="U20" s="433">
        <v>48239</v>
      </c>
      <c r="V20" s="433">
        <v>28943</v>
      </c>
      <c r="W20" s="433">
        <v>72337</v>
      </c>
      <c r="X20" s="433">
        <v>1264239</v>
      </c>
      <c r="Y20" s="433">
        <v>28</v>
      </c>
      <c r="Z20" s="433">
        <v>505</v>
      </c>
      <c r="AA20" s="433">
        <v>0</v>
      </c>
      <c r="AB20" s="433">
        <v>0</v>
      </c>
      <c r="AC20" s="434">
        <v>1264744</v>
      </c>
    </row>
    <row r="21" spans="1:29" s="90" customFormat="1" ht="26.25" customHeight="1">
      <c r="A21" s="435" t="s">
        <v>93</v>
      </c>
      <c r="B21" s="10">
        <v>25001</v>
      </c>
      <c r="C21" s="10">
        <v>13122</v>
      </c>
      <c r="D21" s="10">
        <v>0</v>
      </c>
      <c r="E21" s="10">
        <v>0</v>
      </c>
      <c r="F21" s="10">
        <v>8272</v>
      </c>
      <c r="G21" s="10">
        <v>46395</v>
      </c>
      <c r="H21" s="10">
        <v>72367</v>
      </c>
      <c r="I21" s="10">
        <v>72367</v>
      </c>
      <c r="J21" s="10">
        <v>0</v>
      </c>
      <c r="K21" s="10">
        <v>0</v>
      </c>
      <c r="L21" s="10">
        <v>195854</v>
      </c>
      <c r="M21" s="10">
        <v>19199</v>
      </c>
      <c r="N21" s="10">
        <v>13</v>
      </c>
      <c r="O21" s="10">
        <v>2181</v>
      </c>
      <c r="P21" s="10">
        <v>24401</v>
      </c>
      <c r="Q21" s="10">
        <v>310</v>
      </c>
      <c r="R21" s="10">
        <v>0</v>
      </c>
      <c r="S21" s="10">
        <v>2029</v>
      </c>
      <c r="T21" s="10">
        <v>77152</v>
      </c>
      <c r="U21" s="10">
        <v>243930</v>
      </c>
      <c r="V21" s="10">
        <v>184167</v>
      </c>
      <c r="W21" s="10">
        <v>24383</v>
      </c>
      <c r="X21" s="10">
        <v>708214</v>
      </c>
      <c r="Y21" s="10">
        <v>0</v>
      </c>
      <c r="Z21" s="10">
        <v>0</v>
      </c>
      <c r="AA21" s="10">
        <v>0</v>
      </c>
      <c r="AB21" s="10">
        <v>0</v>
      </c>
      <c r="AC21" s="436">
        <v>708214</v>
      </c>
    </row>
    <row r="22" spans="1:29" s="90" customFormat="1" ht="26.25" customHeight="1">
      <c r="A22" s="437" t="s">
        <v>94</v>
      </c>
      <c r="B22" s="1">
        <v>31737</v>
      </c>
      <c r="C22" s="1">
        <v>13737</v>
      </c>
      <c r="D22" s="1">
        <v>0</v>
      </c>
      <c r="E22" s="1">
        <v>0</v>
      </c>
      <c r="F22" s="1">
        <v>10025</v>
      </c>
      <c r="G22" s="1">
        <v>55499</v>
      </c>
      <c r="H22" s="1">
        <v>274481</v>
      </c>
      <c r="I22" s="1">
        <v>274481</v>
      </c>
      <c r="J22" s="1">
        <v>0</v>
      </c>
      <c r="K22" s="1">
        <v>0</v>
      </c>
      <c r="L22" s="1">
        <v>719950</v>
      </c>
      <c r="M22" s="1">
        <v>71537</v>
      </c>
      <c r="N22" s="1">
        <v>77</v>
      </c>
      <c r="O22" s="1">
        <v>9446</v>
      </c>
      <c r="P22" s="1">
        <v>11458</v>
      </c>
      <c r="Q22" s="1">
        <v>245</v>
      </c>
      <c r="R22" s="1">
        <v>9219</v>
      </c>
      <c r="S22" s="1">
        <v>0</v>
      </c>
      <c r="T22" s="1">
        <v>70954</v>
      </c>
      <c r="U22" s="1">
        <v>0</v>
      </c>
      <c r="V22" s="1">
        <v>0</v>
      </c>
      <c r="W22" s="1">
        <v>9892</v>
      </c>
      <c r="X22" s="1">
        <v>1316672</v>
      </c>
      <c r="Y22" s="1">
        <v>0</v>
      </c>
      <c r="Z22" s="1">
        <v>0</v>
      </c>
      <c r="AA22" s="1">
        <v>0</v>
      </c>
      <c r="AB22" s="1">
        <v>0</v>
      </c>
      <c r="AC22" s="431">
        <v>1316672</v>
      </c>
    </row>
    <row r="23" spans="1:29" s="90" customFormat="1" ht="26.25" customHeight="1">
      <c r="A23" s="438" t="s">
        <v>95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29411</v>
      </c>
      <c r="I23" s="6">
        <v>29411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29411</v>
      </c>
      <c r="Y23" s="6">
        <v>0</v>
      </c>
      <c r="Z23" s="6">
        <v>0</v>
      </c>
      <c r="AA23" s="6">
        <v>0</v>
      </c>
      <c r="AB23" s="6">
        <v>0</v>
      </c>
      <c r="AC23" s="439">
        <v>29411</v>
      </c>
    </row>
    <row r="24" spans="1:29" s="90" customFormat="1" ht="26.25" customHeight="1" thickBot="1">
      <c r="A24" s="28" t="s">
        <v>43</v>
      </c>
      <c r="B24" s="4">
        <f aca="true" t="shared" si="0" ref="B24:AC24">SUM(B8:B23)</f>
        <v>2538567</v>
      </c>
      <c r="C24" s="4">
        <f t="shared" si="0"/>
        <v>1276014</v>
      </c>
      <c r="D24" s="4">
        <f t="shared" si="0"/>
        <v>7968</v>
      </c>
      <c r="E24" s="4">
        <f t="shared" si="0"/>
        <v>605995</v>
      </c>
      <c r="F24" s="4">
        <f t="shared" si="0"/>
        <v>835436</v>
      </c>
      <c r="G24" s="4">
        <f t="shared" si="0"/>
        <v>5263980</v>
      </c>
      <c r="H24" s="4">
        <f t="shared" si="0"/>
        <v>2596887</v>
      </c>
      <c r="I24" s="4">
        <f t="shared" si="0"/>
        <v>2596887</v>
      </c>
      <c r="J24" s="4">
        <f t="shared" si="0"/>
        <v>0</v>
      </c>
      <c r="K24" s="4">
        <f t="shared" si="0"/>
        <v>0</v>
      </c>
      <c r="L24" s="4">
        <f t="shared" si="0"/>
        <v>9196677</v>
      </c>
      <c r="M24" s="4">
        <f t="shared" si="0"/>
        <v>1290107</v>
      </c>
      <c r="N24" s="4">
        <f t="shared" si="0"/>
        <v>53471</v>
      </c>
      <c r="O24" s="4">
        <f t="shared" si="0"/>
        <v>163003</v>
      </c>
      <c r="P24" s="4">
        <f t="shared" si="0"/>
        <v>1353406</v>
      </c>
      <c r="Q24" s="4">
        <f t="shared" si="0"/>
        <v>83560</v>
      </c>
      <c r="R24" s="4">
        <f t="shared" si="0"/>
        <v>257714</v>
      </c>
      <c r="S24" s="4">
        <f t="shared" si="0"/>
        <v>9309</v>
      </c>
      <c r="T24" s="4">
        <f t="shared" si="0"/>
        <v>2556340</v>
      </c>
      <c r="U24" s="4">
        <f t="shared" si="0"/>
        <v>1309076</v>
      </c>
      <c r="V24" s="4">
        <f t="shared" si="0"/>
        <v>894130</v>
      </c>
      <c r="W24" s="4">
        <f>SUM(W8:W23)</f>
        <v>1245372</v>
      </c>
      <c r="X24" s="4">
        <f t="shared" si="0"/>
        <v>25793061</v>
      </c>
      <c r="Y24" s="4">
        <f t="shared" si="0"/>
        <v>11864</v>
      </c>
      <c r="Z24" s="4">
        <f t="shared" si="0"/>
        <v>481635</v>
      </c>
      <c r="AA24" s="4">
        <f t="shared" si="0"/>
        <v>0</v>
      </c>
      <c r="AB24" s="4">
        <f t="shared" si="0"/>
        <v>6187</v>
      </c>
      <c r="AC24" s="45">
        <f t="shared" si="0"/>
        <v>26280883</v>
      </c>
    </row>
    <row r="25" spans="1:29" s="90" customFormat="1" ht="26.25" customHeight="1">
      <c r="A25" s="440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</row>
    <row r="26" spans="1:29" s="90" customFormat="1" ht="26.25" customHeight="1" thickBot="1">
      <c r="A26" s="440"/>
      <c r="B26" s="442" t="s">
        <v>96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</row>
    <row r="27" spans="1:29" s="90" customFormat="1" ht="26.25" customHeight="1">
      <c r="A27" s="26" t="s">
        <v>75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601</v>
      </c>
      <c r="I27" s="8">
        <v>601</v>
      </c>
      <c r="J27" s="8">
        <v>0</v>
      </c>
      <c r="K27" s="8">
        <v>0</v>
      </c>
      <c r="L27" s="8">
        <v>3052</v>
      </c>
      <c r="M27" s="8">
        <v>443</v>
      </c>
      <c r="N27" s="8">
        <v>11</v>
      </c>
      <c r="O27" s="8">
        <v>295</v>
      </c>
      <c r="P27" s="8">
        <v>1888</v>
      </c>
      <c r="Q27" s="8">
        <v>0</v>
      </c>
      <c r="R27" s="8">
        <v>42</v>
      </c>
      <c r="S27" s="8">
        <v>0</v>
      </c>
      <c r="T27" s="8">
        <v>1409</v>
      </c>
      <c r="U27" s="8">
        <v>0</v>
      </c>
      <c r="V27" s="8">
        <v>0</v>
      </c>
      <c r="W27" s="8">
        <v>10613</v>
      </c>
      <c r="X27" s="8">
        <v>21869</v>
      </c>
      <c r="Y27" s="8">
        <v>0</v>
      </c>
      <c r="Z27" s="8">
        <v>0</v>
      </c>
      <c r="AA27" s="8">
        <v>0</v>
      </c>
      <c r="AB27" s="8">
        <v>0</v>
      </c>
      <c r="AC27" s="27">
        <v>21869</v>
      </c>
    </row>
    <row r="28" spans="1:29" s="90" customFormat="1" ht="26.25" customHeight="1" thickBot="1">
      <c r="A28" s="28" t="s">
        <v>43</v>
      </c>
      <c r="B28" s="4">
        <f aca="true" t="shared" si="1" ref="B28:AC28">B27</f>
        <v>0</v>
      </c>
      <c r="C28" s="4">
        <f t="shared" si="1"/>
        <v>0</v>
      </c>
      <c r="D28" s="4">
        <f t="shared" si="1"/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  <c r="H28" s="4">
        <f t="shared" si="1"/>
        <v>601</v>
      </c>
      <c r="I28" s="4">
        <f t="shared" si="1"/>
        <v>601</v>
      </c>
      <c r="J28" s="4">
        <f t="shared" si="1"/>
        <v>0</v>
      </c>
      <c r="K28" s="4">
        <f t="shared" si="1"/>
        <v>0</v>
      </c>
      <c r="L28" s="4">
        <f t="shared" si="1"/>
        <v>3052</v>
      </c>
      <c r="M28" s="4">
        <f t="shared" si="1"/>
        <v>443</v>
      </c>
      <c r="N28" s="4">
        <f t="shared" si="1"/>
        <v>11</v>
      </c>
      <c r="O28" s="4">
        <f t="shared" si="1"/>
        <v>295</v>
      </c>
      <c r="P28" s="4">
        <f t="shared" si="1"/>
        <v>1888</v>
      </c>
      <c r="Q28" s="4">
        <f t="shared" si="1"/>
        <v>0</v>
      </c>
      <c r="R28" s="4">
        <f t="shared" si="1"/>
        <v>42</v>
      </c>
      <c r="S28" s="4">
        <f t="shared" si="1"/>
        <v>0</v>
      </c>
      <c r="T28" s="4">
        <f t="shared" si="1"/>
        <v>1409</v>
      </c>
      <c r="U28" s="4">
        <f t="shared" si="1"/>
        <v>0</v>
      </c>
      <c r="V28" s="4">
        <f t="shared" si="1"/>
        <v>0</v>
      </c>
      <c r="W28" s="4">
        <f t="shared" si="1"/>
        <v>10613</v>
      </c>
      <c r="X28" s="4">
        <f t="shared" si="1"/>
        <v>21869</v>
      </c>
      <c r="Y28" s="4">
        <f t="shared" si="1"/>
        <v>0</v>
      </c>
      <c r="Z28" s="4">
        <f t="shared" si="1"/>
        <v>0</v>
      </c>
      <c r="AA28" s="4">
        <f t="shared" si="1"/>
        <v>0</v>
      </c>
      <c r="AB28" s="4">
        <f t="shared" si="1"/>
        <v>0</v>
      </c>
      <c r="AC28" s="45">
        <f t="shared" si="1"/>
        <v>21869</v>
      </c>
    </row>
    <row r="30" s="443" customFormat="1" ht="12"/>
  </sheetData>
  <sheetProtection/>
  <mergeCells count="7">
    <mergeCell ref="I5:I6"/>
    <mergeCell ref="B5:B6"/>
    <mergeCell ref="C5:C6"/>
    <mergeCell ref="D5:D6"/>
    <mergeCell ref="E5:E6"/>
    <mergeCell ref="F5:F6"/>
    <mergeCell ref="G5:G6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4" r:id="rId1"/>
  <colBreaks count="1" manualBreakCount="1">
    <brk id="1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27"/>
  <sheetViews>
    <sheetView showGridLines="0" view="pageBreakPreview" zoomScale="85" zoomScaleSheetLayoutView="85" zoomScalePageLayoutView="0" workbookViewId="0" topLeftCell="A1">
      <pane xSplit="1" ySplit="6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6" sqref="E36"/>
    </sheetView>
  </sheetViews>
  <sheetFormatPr defaultColWidth="9.00390625" defaultRowHeight="12.75"/>
  <cols>
    <col min="1" max="1" width="23.625" style="46" customWidth="1"/>
    <col min="2" max="23" width="7.75390625" style="46" customWidth="1"/>
    <col min="24" max="24" width="10.375" style="46" customWidth="1"/>
    <col min="25" max="16384" width="9.125" style="46" customWidth="1"/>
  </cols>
  <sheetData>
    <row r="1" ht="20.25" customHeight="1">
      <c r="B1" s="12" t="s">
        <v>140</v>
      </c>
    </row>
    <row r="2" spans="2:8" s="13" customFormat="1" ht="21.75" customHeight="1">
      <c r="B2" s="29" t="s">
        <v>346</v>
      </c>
      <c r="H2" s="29" t="s">
        <v>347</v>
      </c>
    </row>
    <row r="3" spans="1:2" s="13" customFormat="1" ht="20.25" customHeight="1" thickBot="1">
      <c r="A3" s="47"/>
      <c r="B3" s="48" t="s">
        <v>86</v>
      </c>
    </row>
    <row r="4" spans="1:24" s="13" customFormat="1" ht="14.25" customHeight="1">
      <c r="A4" s="14"/>
      <c r="B4" s="49" t="s">
        <v>324</v>
      </c>
      <c r="C4" s="49"/>
      <c r="D4" s="50"/>
      <c r="E4" s="50"/>
      <c r="F4" s="50"/>
      <c r="G4" s="51"/>
      <c r="H4" s="16" t="s">
        <v>248</v>
      </c>
      <c r="I4" s="15"/>
      <c r="J4" s="15"/>
      <c r="K4" s="52"/>
      <c r="L4" s="53" t="s">
        <v>249</v>
      </c>
      <c r="M4" s="18" t="s">
        <v>250</v>
      </c>
      <c r="N4" s="18" t="s">
        <v>251</v>
      </c>
      <c r="O4" s="18" t="s">
        <v>252</v>
      </c>
      <c r="P4" s="18" t="s">
        <v>253</v>
      </c>
      <c r="Q4" s="18" t="s">
        <v>254</v>
      </c>
      <c r="R4" s="18" t="s">
        <v>255</v>
      </c>
      <c r="S4" s="18" t="s">
        <v>256</v>
      </c>
      <c r="T4" s="18" t="s">
        <v>257</v>
      </c>
      <c r="U4" s="17" t="s">
        <v>258</v>
      </c>
      <c r="V4" s="54"/>
      <c r="W4" s="18" t="s">
        <v>259</v>
      </c>
      <c r="X4" s="19" t="s">
        <v>260</v>
      </c>
    </row>
    <row r="5" spans="1:24" s="13" customFormat="1" ht="23.25" customHeight="1">
      <c r="A5" s="20" t="s">
        <v>161</v>
      </c>
      <c r="B5" s="55" t="s">
        <v>267</v>
      </c>
      <c r="C5" s="55" t="s">
        <v>268</v>
      </c>
      <c r="D5" s="55" t="s">
        <v>269</v>
      </c>
      <c r="E5" s="56" t="s">
        <v>325</v>
      </c>
      <c r="F5" s="56" t="s">
        <v>326</v>
      </c>
      <c r="G5" s="55" t="s">
        <v>43</v>
      </c>
      <c r="H5" s="56" t="s">
        <v>327</v>
      </c>
      <c r="I5" s="57" t="s">
        <v>328</v>
      </c>
      <c r="J5" s="57" t="s">
        <v>329</v>
      </c>
      <c r="K5" s="57" t="s">
        <v>168</v>
      </c>
      <c r="L5" s="58" t="s">
        <v>330</v>
      </c>
      <c r="M5" s="55" t="s">
        <v>274</v>
      </c>
      <c r="N5" s="56" t="s">
        <v>331</v>
      </c>
      <c r="O5" s="56" t="s">
        <v>332</v>
      </c>
      <c r="P5" s="55" t="s">
        <v>277</v>
      </c>
      <c r="Q5" s="55" t="s">
        <v>278</v>
      </c>
      <c r="R5" s="55" t="s">
        <v>279</v>
      </c>
      <c r="S5" s="56" t="s">
        <v>333</v>
      </c>
      <c r="T5" s="55" t="s">
        <v>281</v>
      </c>
      <c r="U5" s="55" t="s">
        <v>282</v>
      </c>
      <c r="V5" s="55" t="s">
        <v>334</v>
      </c>
      <c r="W5" s="55" t="s">
        <v>168</v>
      </c>
      <c r="X5" s="59" t="s">
        <v>284</v>
      </c>
    </row>
    <row r="6" spans="1:24" s="13" customFormat="1" ht="30" customHeight="1">
      <c r="A6" s="22"/>
      <c r="B6" s="60"/>
      <c r="C6" s="60"/>
      <c r="D6" s="60"/>
      <c r="E6" s="61" t="s">
        <v>335</v>
      </c>
      <c r="F6" s="61" t="s">
        <v>336</v>
      </c>
      <c r="G6" s="60"/>
      <c r="H6" s="61" t="s">
        <v>288</v>
      </c>
      <c r="I6" s="62" t="s">
        <v>288</v>
      </c>
      <c r="J6" s="63" t="s">
        <v>337</v>
      </c>
      <c r="K6" s="64" t="s">
        <v>337</v>
      </c>
      <c r="L6" s="65" t="s">
        <v>338</v>
      </c>
      <c r="M6" s="60"/>
      <c r="N6" s="61" t="s">
        <v>339</v>
      </c>
      <c r="O6" s="61" t="s">
        <v>340</v>
      </c>
      <c r="P6" s="60"/>
      <c r="Q6" s="60"/>
      <c r="R6" s="60"/>
      <c r="S6" s="61" t="s">
        <v>341</v>
      </c>
      <c r="T6" s="60"/>
      <c r="U6" s="60"/>
      <c r="V6" s="66" t="s">
        <v>342</v>
      </c>
      <c r="W6" s="60"/>
      <c r="X6" s="67"/>
    </row>
    <row r="7" spans="1:24" s="31" customFormat="1" ht="26.25" customHeight="1">
      <c r="A7" s="23" t="s">
        <v>65</v>
      </c>
      <c r="B7" s="68">
        <v>16.421489788348055</v>
      </c>
      <c r="C7" s="68">
        <v>8.030566693904841</v>
      </c>
      <c r="D7" s="68">
        <v>0</v>
      </c>
      <c r="E7" s="68">
        <v>5.556987391188816</v>
      </c>
      <c r="F7" s="68">
        <v>5.470744268162169</v>
      </c>
      <c r="G7" s="68">
        <v>35.47978814160388</v>
      </c>
      <c r="H7" s="68">
        <v>11.472766153270346</v>
      </c>
      <c r="I7" s="68">
        <v>11.472766153270346</v>
      </c>
      <c r="J7" s="68">
        <v>0</v>
      </c>
      <c r="K7" s="68">
        <v>0</v>
      </c>
      <c r="L7" s="68">
        <v>67.73428327302975</v>
      </c>
      <c r="M7" s="68">
        <v>9.787928493462504</v>
      </c>
      <c r="N7" s="68">
        <v>0.45429147778090784</v>
      </c>
      <c r="O7" s="68">
        <v>1.3311409598892892</v>
      </c>
      <c r="P7" s="68">
        <v>12.189549730981392</v>
      </c>
      <c r="Q7" s="68">
        <v>1.674681616362618</v>
      </c>
      <c r="R7" s="68">
        <v>1.9965116488153392</v>
      </c>
      <c r="S7" s="68">
        <v>0</v>
      </c>
      <c r="T7" s="68">
        <v>18.816118340216132</v>
      </c>
      <c r="U7" s="68">
        <v>11.309736682097192</v>
      </c>
      <c r="V7" s="68">
        <v>6.785835349557696</v>
      </c>
      <c r="W7" s="68">
        <v>10.085950096199376</v>
      </c>
      <c r="X7" s="69">
        <v>183.67004779667135</v>
      </c>
    </row>
    <row r="8" spans="1:24" s="31" customFormat="1" ht="26.25" customHeight="1">
      <c r="A8" s="23" t="s">
        <v>67</v>
      </c>
      <c r="B8" s="68">
        <v>23.77752677402278</v>
      </c>
      <c r="C8" s="68">
        <v>7.422569325818527</v>
      </c>
      <c r="D8" s="68">
        <v>0.3037526794824192</v>
      </c>
      <c r="E8" s="68">
        <v>1.8201239140360677</v>
      </c>
      <c r="F8" s="68">
        <v>7.919411153511332</v>
      </c>
      <c r="G8" s="68">
        <v>45.412923711846304</v>
      </c>
      <c r="H8" s="68">
        <v>16.282568517264657</v>
      </c>
      <c r="I8" s="68">
        <v>16.282568517264657</v>
      </c>
      <c r="J8" s="68">
        <v>0</v>
      </c>
      <c r="K8" s="68">
        <v>0</v>
      </c>
      <c r="L8" s="68">
        <v>47.46539944439418</v>
      </c>
      <c r="M8" s="68">
        <v>6.8067954066312835</v>
      </c>
      <c r="N8" s="68">
        <v>0.3165455504210727</v>
      </c>
      <c r="O8" s="68">
        <v>0.668297497693643</v>
      </c>
      <c r="P8" s="68">
        <v>6.649744714620172</v>
      </c>
      <c r="Q8" s="68">
        <v>0.49190148865334754</v>
      </c>
      <c r="R8" s="68">
        <v>2.1814445127424276</v>
      </c>
      <c r="S8" s="68">
        <v>0</v>
      </c>
      <c r="T8" s="68">
        <v>18.410865411717232</v>
      </c>
      <c r="U8" s="68">
        <v>7.123600974754361</v>
      </c>
      <c r="V8" s="68">
        <v>4.274170985560697</v>
      </c>
      <c r="W8" s="68">
        <v>7.837765595081714</v>
      </c>
      <c r="X8" s="69">
        <v>160.98491585307127</v>
      </c>
    </row>
    <row r="9" spans="1:24" s="31" customFormat="1" ht="26.25" customHeight="1">
      <c r="A9" s="23" t="s">
        <v>69</v>
      </c>
      <c r="B9" s="68">
        <v>11.521467670529601</v>
      </c>
      <c r="C9" s="68">
        <v>3.795030398203479</v>
      </c>
      <c r="D9" s="68">
        <v>0</v>
      </c>
      <c r="E9" s="68">
        <v>0</v>
      </c>
      <c r="F9" s="68">
        <v>3.6995593638065185</v>
      </c>
      <c r="G9" s="68">
        <v>21.460225316243648</v>
      </c>
      <c r="H9" s="68">
        <v>19.143176379841645</v>
      </c>
      <c r="I9" s="68">
        <v>19.143176379841645</v>
      </c>
      <c r="J9" s="68">
        <v>0</v>
      </c>
      <c r="K9" s="68">
        <v>0</v>
      </c>
      <c r="L9" s="68">
        <v>61.553958362644295</v>
      </c>
      <c r="M9" s="68">
        <v>8.802486701261362</v>
      </c>
      <c r="N9" s="68">
        <v>0.435326004542675</v>
      </c>
      <c r="O9" s="68">
        <v>1.112676187415728</v>
      </c>
      <c r="P9" s="68">
        <v>13.680524799950948</v>
      </c>
      <c r="Q9" s="68">
        <v>0.012317448569177802</v>
      </c>
      <c r="R9" s="68">
        <v>2.2451697809738667</v>
      </c>
      <c r="S9" s="68">
        <v>0</v>
      </c>
      <c r="T9" s="68">
        <v>24.24062929571019</v>
      </c>
      <c r="U9" s="68">
        <v>0</v>
      </c>
      <c r="V9" s="68">
        <v>0</v>
      </c>
      <c r="W9" s="68">
        <v>10.596837864603321</v>
      </c>
      <c r="X9" s="69">
        <v>163.84456584278448</v>
      </c>
    </row>
    <row r="10" spans="1:24" s="31" customFormat="1" ht="26.25" customHeight="1">
      <c r="A10" s="23" t="s">
        <v>71</v>
      </c>
      <c r="B10" s="68">
        <v>19.62061594555278</v>
      </c>
      <c r="C10" s="68">
        <v>1.4267742607898803</v>
      </c>
      <c r="D10" s="68">
        <v>0</v>
      </c>
      <c r="E10" s="68">
        <v>5.43147848867166</v>
      </c>
      <c r="F10" s="68">
        <v>6.339070101416017</v>
      </c>
      <c r="G10" s="68">
        <v>40.257668280024916</v>
      </c>
      <c r="H10" s="68">
        <v>11.630871358304175</v>
      </c>
      <c r="I10" s="68">
        <v>11.630871358304175</v>
      </c>
      <c r="J10" s="68">
        <v>0</v>
      </c>
      <c r="K10" s="68">
        <v>0</v>
      </c>
      <c r="L10" s="68">
        <v>38.985053501553004</v>
      </c>
      <c r="M10" s="68">
        <v>8.674473416836177</v>
      </c>
      <c r="N10" s="68">
        <v>0.4523473017462758</v>
      </c>
      <c r="O10" s="68">
        <v>1.2041212025899264</v>
      </c>
      <c r="P10" s="68">
        <v>8.02575027366391</v>
      </c>
      <c r="Q10" s="68">
        <v>0.3679201749793588</v>
      </c>
      <c r="R10" s="68">
        <v>0.4376553262549741</v>
      </c>
      <c r="S10" s="68">
        <v>0.4426216278294986</v>
      </c>
      <c r="T10" s="68">
        <v>12.526874934041308</v>
      </c>
      <c r="U10" s="68">
        <v>0</v>
      </c>
      <c r="V10" s="68">
        <v>0</v>
      </c>
      <c r="W10" s="68">
        <v>9.848796809978955</v>
      </c>
      <c r="X10" s="69">
        <v>134.2281643100876</v>
      </c>
    </row>
    <row r="11" spans="1:24" s="31" customFormat="1" ht="26.25" customHeight="1">
      <c r="A11" s="23" t="s">
        <v>73</v>
      </c>
      <c r="B11" s="68">
        <v>9.891602386218029</v>
      </c>
      <c r="C11" s="68">
        <v>2.0602116852439014</v>
      </c>
      <c r="D11" s="68">
        <v>0</v>
      </c>
      <c r="E11" s="68">
        <v>0.48667810592911237</v>
      </c>
      <c r="F11" s="68">
        <v>3.1925290656127343</v>
      </c>
      <c r="G11" s="68">
        <v>18.682210184468435</v>
      </c>
      <c r="H11" s="68">
        <v>23.200773926412552</v>
      </c>
      <c r="I11" s="68">
        <v>23.200773926412552</v>
      </c>
      <c r="J11" s="68">
        <v>0</v>
      </c>
      <c r="K11" s="68">
        <v>0</v>
      </c>
      <c r="L11" s="68">
        <v>62.022915425738006</v>
      </c>
      <c r="M11" s="68">
        <v>6.874049424553328</v>
      </c>
      <c r="N11" s="68">
        <v>0.4700727249595399</v>
      </c>
      <c r="O11" s="68">
        <v>0.745094183903355</v>
      </c>
      <c r="P11" s="68">
        <v>4.528642629895799</v>
      </c>
      <c r="Q11" s="68">
        <v>0.002065345891737873</v>
      </c>
      <c r="R11" s="68">
        <v>0.2736170237374334</v>
      </c>
      <c r="S11" s="68">
        <v>0</v>
      </c>
      <c r="T11" s="68">
        <v>19.00779131084199</v>
      </c>
      <c r="U11" s="68">
        <v>0</v>
      </c>
      <c r="V11" s="68">
        <v>0</v>
      </c>
      <c r="W11" s="68">
        <v>4.9763270053889</v>
      </c>
      <c r="X11" s="69">
        <v>145.2029037110961</v>
      </c>
    </row>
    <row r="12" spans="1:24" s="31" customFormat="1" ht="26.25" customHeight="1">
      <c r="A12" s="23" t="s">
        <v>75</v>
      </c>
      <c r="B12" s="68">
        <v>7.1640777389065695</v>
      </c>
      <c r="C12" s="68">
        <v>1.6455454261509128</v>
      </c>
      <c r="D12" s="68">
        <v>0.16797100190319753</v>
      </c>
      <c r="E12" s="68">
        <v>2.7734563172732947</v>
      </c>
      <c r="F12" s="68">
        <v>2.3330358764579993</v>
      </c>
      <c r="G12" s="68">
        <v>16.341122491688317</v>
      </c>
      <c r="H12" s="68">
        <v>10.465296259150747</v>
      </c>
      <c r="I12" s="68">
        <v>10.465296259150747</v>
      </c>
      <c r="J12" s="68">
        <v>0</v>
      </c>
      <c r="K12" s="68">
        <v>0</v>
      </c>
      <c r="L12" s="68">
        <v>30.54142416034242</v>
      </c>
      <c r="M12" s="68">
        <v>3.093367238152398</v>
      </c>
      <c r="N12" s="68">
        <v>0.09334354689684038</v>
      </c>
      <c r="O12" s="68">
        <v>0.44500075022309266</v>
      </c>
      <c r="P12" s="68">
        <v>5.034312835132552</v>
      </c>
      <c r="Q12" s="68">
        <v>0</v>
      </c>
      <c r="R12" s="68">
        <v>1.2128343428440562</v>
      </c>
      <c r="S12" s="68">
        <v>0</v>
      </c>
      <c r="T12" s="68">
        <v>5.1525322003648455</v>
      </c>
      <c r="U12" s="68">
        <v>0</v>
      </c>
      <c r="V12" s="68">
        <v>0</v>
      </c>
      <c r="W12" s="68">
        <v>3.025215392998444</v>
      </c>
      <c r="X12" s="69">
        <v>77.70084261898933</v>
      </c>
    </row>
    <row r="13" spans="1:24" s="31" customFormat="1" ht="26.25" customHeight="1">
      <c r="A13" s="23" t="s">
        <v>76</v>
      </c>
      <c r="B13" s="68">
        <v>19.776541449559904</v>
      </c>
      <c r="C13" s="68">
        <v>5.006130254420543</v>
      </c>
      <c r="D13" s="68">
        <v>0</v>
      </c>
      <c r="E13" s="68">
        <v>5.300481167403934</v>
      </c>
      <c r="F13" s="68">
        <v>7.03064205458549</v>
      </c>
      <c r="G13" s="68">
        <v>42.27194578364977</v>
      </c>
      <c r="H13" s="68">
        <v>4.9408732677939655</v>
      </c>
      <c r="I13" s="68">
        <v>4.9408732677939655</v>
      </c>
      <c r="J13" s="68">
        <v>0</v>
      </c>
      <c r="K13" s="68">
        <v>0</v>
      </c>
      <c r="L13" s="68">
        <v>35.00920485345589</v>
      </c>
      <c r="M13" s="68">
        <v>8.39152707268082</v>
      </c>
      <c r="N13" s="68">
        <v>0.32911661126176467</v>
      </c>
      <c r="O13" s="68">
        <v>1.0699670274915134</v>
      </c>
      <c r="P13" s="68">
        <v>4.559563142996029</v>
      </c>
      <c r="Q13" s="68">
        <v>1.025210413552465</v>
      </c>
      <c r="R13" s="68">
        <v>1.0363657629481493</v>
      </c>
      <c r="S13" s="68">
        <v>0.13927284700066458</v>
      </c>
      <c r="T13" s="68">
        <v>13.226120284414083</v>
      </c>
      <c r="U13" s="68">
        <v>0.9772086070619446</v>
      </c>
      <c r="V13" s="68">
        <v>0.5862981209659045</v>
      </c>
      <c r="W13" s="68">
        <v>7.77162768717155</v>
      </c>
      <c r="X13" s="69">
        <v>122.53157470940315</v>
      </c>
    </row>
    <row r="14" spans="1:24" s="31" customFormat="1" ht="26.25" customHeight="1">
      <c r="A14" s="23" t="s">
        <v>78</v>
      </c>
      <c r="B14" s="68">
        <v>14.077195575214043</v>
      </c>
      <c r="C14" s="68">
        <v>2.187278773070035</v>
      </c>
      <c r="D14" s="68">
        <v>0</v>
      </c>
      <c r="E14" s="68">
        <v>5.809245297706394</v>
      </c>
      <c r="F14" s="68">
        <v>4.583262170078437</v>
      </c>
      <c r="G14" s="68">
        <v>32.101540960407675</v>
      </c>
      <c r="H14" s="68">
        <v>14.850406124338765</v>
      </c>
      <c r="I14" s="68">
        <v>14.850406124338765</v>
      </c>
      <c r="J14" s="68">
        <v>0</v>
      </c>
      <c r="K14" s="68">
        <v>0</v>
      </c>
      <c r="L14" s="68">
        <v>39.514718884810804</v>
      </c>
      <c r="M14" s="68">
        <v>6.636598013005739</v>
      </c>
      <c r="N14" s="68">
        <v>0.22888426472963194</v>
      </c>
      <c r="O14" s="68">
        <v>0.6040453260555109</v>
      </c>
      <c r="P14" s="68">
        <v>8.641717119962077</v>
      </c>
      <c r="Q14" s="68">
        <v>0.17764672120386155</v>
      </c>
      <c r="R14" s="68">
        <v>0.3590113593982552</v>
      </c>
      <c r="S14" s="68">
        <v>0.35796569524466804</v>
      </c>
      <c r="T14" s="68">
        <v>5.068450337342875</v>
      </c>
      <c r="U14" s="68">
        <v>0</v>
      </c>
      <c r="V14" s="68">
        <v>0</v>
      </c>
      <c r="W14" s="68">
        <v>11.22787694159501</v>
      </c>
      <c r="X14" s="69">
        <v>120.8589085357565</v>
      </c>
    </row>
    <row r="15" spans="1:24" s="31" customFormat="1" ht="26.25" customHeight="1">
      <c r="A15" s="23" t="s">
        <v>80</v>
      </c>
      <c r="B15" s="68">
        <v>15.437396564097307</v>
      </c>
      <c r="C15" s="68">
        <v>0.9436795778282583</v>
      </c>
      <c r="D15" s="68">
        <v>0</v>
      </c>
      <c r="E15" s="68">
        <v>0.7740300824558064</v>
      </c>
      <c r="F15" s="68">
        <v>4.2467913511719075</v>
      </c>
      <c r="G15" s="68">
        <v>27.3759135312468</v>
      </c>
      <c r="H15" s="68">
        <v>22.33532027905115</v>
      </c>
      <c r="I15" s="68">
        <v>22.33532027905115</v>
      </c>
      <c r="J15" s="68">
        <v>0</v>
      </c>
      <c r="K15" s="68">
        <v>0</v>
      </c>
      <c r="L15" s="68">
        <v>68.78200715691013</v>
      </c>
      <c r="M15" s="68">
        <v>15.728603719054664</v>
      </c>
      <c r="N15" s="68">
        <v>0.41545228645215465</v>
      </c>
      <c r="O15" s="68">
        <v>1.8878425284494502</v>
      </c>
      <c r="P15" s="68">
        <v>9.225628182408451</v>
      </c>
      <c r="Q15" s="68">
        <v>0.2563013518065584</v>
      </c>
      <c r="R15" s="68">
        <v>1.3752398248363333</v>
      </c>
      <c r="S15" s="68">
        <v>0</v>
      </c>
      <c r="T15" s="68">
        <v>15.078330575042596</v>
      </c>
      <c r="U15" s="68">
        <v>0</v>
      </c>
      <c r="V15" s="68">
        <v>0</v>
      </c>
      <c r="W15" s="68">
        <v>5.094538584337791</v>
      </c>
      <c r="X15" s="69">
        <v>167.55517801959607</v>
      </c>
    </row>
    <row r="16" spans="1:24" s="31" customFormat="1" ht="26.25" customHeight="1">
      <c r="A16" s="23" t="s">
        <v>81</v>
      </c>
      <c r="B16" s="68">
        <v>23.72037298998239</v>
      </c>
      <c r="C16" s="68">
        <v>1.1779345471303682</v>
      </c>
      <c r="D16" s="68">
        <v>0</v>
      </c>
      <c r="E16" s="68">
        <v>4.330379052513064</v>
      </c>
      <c r="F16" s="68">
        <v>7.671266491526892</v>
      </c>
      <c r="G16" s="68">
        <v>48.48761511590981</v>
      </c>
      <c r="H16" s="68">
        <v>19.53975287970207</v>
      </c>
      <c r="I16" s="68">
        <v>19.53975287970207</v>
      </c>
      <c r="J16" s="68">
        <v>0</v>
      </c>
      <c r="K16" s="68">
        <v>0</v>
      </c>
      <c r="L16" s="68">
        <v>41.39806287710385</v>
      </c>
      <c r="M16" s="68">
        <v>0.25801841854557</v>
      </c>
      <c r="N16" s="68">
        <v>0.016238921446923987</v>
      </c>
      <c r="O16" s="68">
        <v>0.4492768266982303</v>
      </c>
      <c r="P16" s="68">
        <v>14.712823695834176</v>
      </c>
      <c r="Q16" s="68">
        <v>0</v>
      </c>
      <c r="R16" s="68">
        <v>0.06928606484020902</v>
      </c>
      <c r="S16" s="68">
        <v>0</v>
      </c>
      <c r="T16" s="68">
        <v>16.770475475619968</v>
      </c>
      <c r="U16" s="68">
        <v>165.0134241750628</v>
      </c>
      <c r="V16" s="68">
        <v>124.58500534080083</v>
      </c>
      <c r="W16" s="68">
        <v>3.1961806056756834</v>
      </c>
      <c r="X16" s="69">
        <v>311.4426657813447</v>
      </c>
    </row>
    <row r="17" spans="1:24" s="31" customFormat="1" ht="26.25" customHeight="1">
      <c r="A17" s="23" t="s">
        <v>82</v>
      </c>
      <c r="B17" s="68">
        <v>13.295393795160985</v>
      </c>
      <c r="C17" s="68">
        <v>0.6263448432939146</v>
      </c>
      <c r="D17" s="68">
        <v>0</v>
      </c>
      <c r="E17" s="68">
        <v>0</v>
      </c>
      <c r="F17" s="68">
        <v>4.3906392812182045</v>
      </c>
      <c r="G17" s="68">
        <v>24.173694103850863</v>
      </c>
      <c r="H17" s="68">
        <v>22.407091244589306</v>
      </c>
      <c r="I17" s="68">
        <v>22.407091244589306</v>
      </c>
      <c r="J17" s="68">
        <v>0</v>
      </c>
      <c r="K17" s="68">
        <v>0</v>
      </c>
      <c r="L17" s="68">
        <v>84.49893941745565</v>
      </c>
      <c r="M17" s="68">
        <v>19.501612430372326</v>
      </c>
      <c r="N17" s="68">
        <v>0.006553192957042096</v>
      </c>
      <c r="O17" s="68">
        <v>1.6131201821097834</v>
      </c>
      <c r="P17" s="68">
        <v>14.921620363184852</v>
      </c>
      <c r="Q17" s="68">
        <v>0.21315122355010607</v>
      </c>
      <c r="R17" s="68">
        <v>6.942935485539863</v>
      </c>
      <c r="S17" s="68">
        <v>0</v>
      </c>
      <c r="T17" s="68">
        <v>17.291116974494283</v>
      </c>
      <c r="U17" s="68">
        <v>0</v>
      </c>
      <c r="V17" s="68">
        <v>0</v>
      </c>
      <c r="W17" s="68">
        <v>8.214599824098505</v>
      </c>
      <c r="X17" s="69">
        <v>199.94274578784902</v>
      </c>
    </row>
    <row r="18" spans="1:24" s="31" customFormat="1" ht="26.25" customHeight="1">
      <c r="A18" s="23" t="s">
        <v>293</v>
      </c>
      <c r="B18" s="68">
        <v>16.27431649962516</v>
      </c>
      <c r="C18" s="68">
        <v>4.0326818148216965</v>
      </c>
      <c r="D18" s="68">
        <v>0</v>
      </c>
      <c r="E18" s="68">
        <v>6.7477885809872955</v>
      </c>
      <c r="F18" s="68">
        <v>5.198226411249373</v>
      </c>
      <c r="G18" s="68">
        <v>36.392375808638114</v>
      </c>
      <c r="H18" s="68">
        <v>16.333494605480418</v>
      </c>
      <c r="I18" s="68">
        <v>16.333494605480418</v>
      </c>
      <c r="J18" s="68">
        <v>0</v>
      </c>
      <c r="K18" s="68">
        <v>0</v>
      </c>
      <c r="L18" s="68">
        <v>67.2321313497534</v>
      </c>
      <c r="M18" s="68">
        <v>6.438267518777408</v>
      </c>
      <c r="N18" s="68">
        <v>0.4179580247063531</v>
      </c>
      <c r="O18" s="68">
        <v>1.1544791483211165</v>
      </c>
      <c r="P18" s="68">
        <v>4.910028360955406</v>
      </c>
      <c r="Q18" s="68">
        <v>0.18731861100820735</v>
      </c>
      <c r="R18" s="68">
        <v>1.6452458118163225</v>
      </c>
      <c r="S18" s="68">
        <v>0</v>
      </c>
      <c r="T18" s="68">
        <v>16.591260129274133</v>
      </c>
      <c r="U18" s="68">
        <v>4.625676550152601</v>
      </c>
      <c r="V18" s="68">
        <v>2.7753654433600747</v>
      </c>
      <c r="W18" s="68">
        <v>5.4188790978476575</v>
      </c>
      <c r="X18" s="69">
        <v>168.5675187099308</v>
      </c>
    </row>
    <row r="19" spans="1:24" s="31" customFormat="1" ht="26.25" customHeight="1">
      <c r="A19" s="23" t="s">
        <v>100</v>
      </c>
      <c r="B19" s="68">
        <v>24.886880157975156</v>
      </c>
      <c r="C19" s="68">
        <v>3.2402440380695126</v>
      </c>
      <c r="D19" s="68">
        <v>0</v>
      </c>
      <c r="E19" s="68">
        <v>12.007888459652099</v>
      </c>
      <c r="F19" s="68">
        <v>8.019504885876078</v>
      </c>
      <c r="G19" s="68">
        <v>57.44067886065309</v>
      </c>
      <c r="H19" s="68">
        <v>11.606642886290583</v>
      </c>
      <c r="I19" s="68">
        <v>11.606642886290583</v>
      </c>
      <c r="J19" s="68">
        <v>0</v>
      </c>
      <c r="K19" s="68">
        <v>0</v>
      </c>
      <c r="L19" s="68">
        <v>49.9358290284502</v>
      </c>
      <c r="M19" s="68">
        <v>6.577621129949757</v>
      </c>
      <c r="N19" s="68">
        <v>0.23724593894939824</v>
      </c>
      <c r="O19" s="68">
        <v>0.7673483679204357</v>
      </c>
      <c r="P19" s="68">
        <v>10.29091269529666</v>
      </c>
      <c r="Q19" s="68">
        <v>0.01132807521841945</v>
      </c>
      <c r="R19" s="68">
        <v>2.0641555241744984</v>
      </c>
      <c r="S19" s="68">
        <v>0</v>
      </c>
      <c r="T19" s="68">
        <v>6.045072866556561</v>
      </c>
      <c r="U19" s="68">
        <v>6.209716141606089</v>
      </c>
      <c r="V19" s="68">
        <v>3.7257781937126606</v>
      </c>
      <c r="W19" s="68">
        <v>9.31180655766827</v>
      </c>
      <c r="X19" s="69">
        <v>162.74311915976577</v>
      </c>
    </row>
    <row r="20" spans="1:24" s="31" customFormat="1" ht="26.25" customHeight="1">
      <c r="A20" s="70" t="s">
        <v>343</v>
      </c>
      <c r="B20" s="71">
        <v>10.017148672580554</v>
      </c>
      <c r="C20" s="71">
        <v>0.43694295766628105</v>
      </c>
      <c r="D20" s="71">
        <v>0</v>
      </c>
      <c r="E20" s="71">
        <v>0</v>
      </c>
      <c r="F20" s="71">
        <v>3.314341579120289</v>
      </c>
      <c r="G20" s="71">
        <v>18.589080943337258</v>
      </c>
      <c r="H20" s="71">
        <v>28.995280108341145</v>
      </c>
      <c r="I20" s="71">
        <v>28.995280108341145</v>
      </c>
      <c r="J20" s="71">
        <v>0</v>
      </c>
      <c r="K20" s="71">
        <v>0</v>
      </c>
      <c r="L20" s="71">
        <v>78.47280653252237</v>
      </c>
      <c r="M20" s="71">
        <v>7.692461796123117</v>
      </c>
      <c r="N20" s="71">
        <v>0.005208708961383432</v>
      </c>
      <c r="O20" s="71">
        <v>0.8738610957520975</v>
      </c>
      <c r="P20" s="71">
        <v>9.776746720516703</v>
      </c>
      <c r="Q20" s="71">
        <v>0.12420767523298955</v>
      </c>
      <c r="R20" s="71">
        <v>0</v>
      </c>
      <c r="S20" s="71">
        <v>0.8129592678959219</v>
      </c>
      <c r="T20" s="71">
        <v>30.912485676050355</v>
      </c>
      <c r="U20" s="71">
        <v>97.73541361155851</v>
      </c>
      <c r="V20" s="71">
        <v>73.79017717623867</v>
      </c>
      <c r="W20" s="71">
        <v>9.769534661954788</v>
      </c>
      <c r="X20" s="72">
        <v>283.76004679824666</v>
      </c>
    </row>
    <row r="21" spans="1:24" s="31" customFormat="1" ht="26.25" customHeight="1">
      <c r="A21" s="73" t="s">
        <v>344</v>
      </c>
      <c r="B21" s="68">
        <v>3.221588919285174</v>
      </c>
      <c r="C21" s="68">
        <v>0.45742153707222244</v>
      </c>
      <c r="D21" s="68">
        <v>0</v>
      </c>
      <c r="E21" s="68">
        <v>0</v>
      </c>
      <c r="F21" s="68">
        <v>1.0176270257375892</v>
      </c>
      <c r="G21" s="68">
        <v>5.633644119841443</v>
      </c>
      <c r="H21" s="68">
        <v>27.862272683439326</v>
      </c>
      <c r="I21" s="68">
        <v>27.862272683439326</v>
      </c>
      <c r="J21" s="68">
        <v>0</v>
      </c>
      <c r="K21" s="68">
        <v>0</v>
      </c>
      <c r="L21" s="68">
        <v>73.08135433214737</v>
      </c>
      <c r="M21" s="68">
        <v>7.261644343161089</v>
      </c>
      <c r="N21" s="68">
        <v>0.00781618762910667</v>
      </c>
      <c r="O21" s="68">
        <v>0.958853355123917</v>
      </c>
      <c r="P21" s="68">
        <v>1.1630893227831718</v>
      </c>
      <c r="Q21" s="68">
        <v>0.024869687910793952</v>
      </c>
      <c r="R21" s="68">
        <v>0.9358108279575895</v>
      </c>
      <c r="S21" s="68">
        <v>0</v>
      </c>
      <c r="T21" s="68">
        <v>7.2024646368264245</v>
      </c>
      <c r="U21" s="68">
        <v>0</v>
      </c>
      <c r="V21" s="68">
        <v>0</v>
      </c>
      <c r="W21" s="68">
        <v>1.0041263380145868</v>
      </c>
      <c r="X21" s="69">
        <v>133.65396620767712</v>
      </c>
    </row>
    <row r="22" spans="1:24" s="31" customFormat="1" ht="26.25" customHeight="1">
      <c r="A22" s="74" t="s">
        <v>345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</row>
    <row r="23" spans="1:24" s="31" customFormat="1" ht="35.25" customHeight="1" thickBot="1">
      <c r="A23" s="41" t="s">
        <v>43</v>
      </c>
      <c r="B23" s="77">
        <v>15.364021467786065</v>
      </c>
      <c r="C23" s="77">
        <v>42.48935613348437</v>
      </c>
      <c r="D23" s="77">
        <v>0.04822426315922305</v>
      </c>
      <c r="E23" s="77">
        <v>3.6676283073761757</v>
      </c>
      <c r="F23" s="77">
        <v>5.056260732516147</v>
      </c>
      <c r="G23" s="77">
        <v>31.858880118585205</v>
      </c>
      <c r="H23" s="77">
        <v>15.716988213198452</v>
      </c>
      <c r="I23" s="77">
        <v>15.716988213198452</v>
      </c>
      <c r="J23" s="77">
        <v>0</v>
      </c>
      <c r="K23" s="77">
        <v>0</v>
      </c>
      <c r="L23" s="77">
        <v>55.660513533932466</v>
      </c>
      <c r="M23" s="77">
        <v>7.808039592313725</v>
      </c>
      <c r="N23" s="77">
        <v>0.3236194246218393</v>
      </c>
      <c r="O23" s="77">
        <v>0.9865335802890103</v>
      </c>
      <c r="P23" s="77">
        <v>8.191140449958763</v>
      </c>
      <c r="Q23" s="77">
        <v>0.5057253300181573</v>
      </c>
      <c r="R23" s="77">
        <v>1.559747459314258</v>
      </c>
      <c r="S23" s="77">
        <v>0.05634031949663747</v>
      </c>
      <c r="T23" s="77">
        <v>15.471587962405652</v>
      </c>
      <c r="U23" s="77">
        <v>7.922844568200686</v>
      </c>
      <c r="V23" s="77">
        <v>5.411491016385053</v>
      </c>
      <c r="W23" s="77">
        <v>7.537292552601396</v>
      </c>
      <c r="X23" s="78">
        <v>156.1058435424062</v>
      </c>
    </row>
    <row r="24" spans="1:24" s="31" customFormat="1" ht="24.75" customHeight="1">
      <c r="A24" s="44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s="31" customFormat="1" ht="24.75" customHeight="1" thickBot="1">
      <c r="A25" s="44"/>
      <c r="B25" s="48" t="s">
        <v>96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s="31" customFormat="1" ht="26.25" customHeight="1">
      <c r="A26" s="80" t="s">
        <v>75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16.8158925573587</v>
      </c>
      <c r="I26" s="81">
        <v>16.8158925573587</v>
      </c>
      <c r="J26" s="81">
        <v>0</v>
      </c>
      <c r="K26" s="81">
        <v>0</v>
      </c>
      <c r="L26" s="81">
        <v>85.39451594851707</v>
      </c>
      <c r="M26" s="81">
        <v>12.395075545607162</v>
      </c>
      <c r="N26" s="81">
        <v>0.30777839955232233</v>
      </c>
      <c r="O26" s="81">
        <v>8.25405707890319</v>
      </c>
      <c r="P26" s="81">
        <v>52.825965304980414</v>
      </c>
      <c r="Q26" s="81">
        <v>0</v>
      </c>
      <c r="R26" s="81">
        <v>1.1751538891997761</v>
      </c>
      <c r="S26" s="81">
        <v>0</v>
      </c>
      <c r="T26" s="81">
        <v>39.423614997202016</v>
      </c>
      <c r="U26" s="81">
        <v>0</v>
      </c>
      <c r="V26" s="81">
        <v>0</v>
      </c>
      <c r="W26" s="81">
        <v>296.95019585898154</v>
      </c>
      <c r="X26" s="82">
        <v>611.8914381645216</v>
      </c>
    </row>
    <row r="27" spans="1:24" s="31" customFormat="1" ht="30" customHeight="1" thickBot="1">
      <c r="A27" s="24" t="s">
        <v>43</v>
      </c>
      <c r="B27" s="142">
        <f>SUM(B26)</f>
        <v>0</v>
      </c>
      <c r="C27" s="142">
        <f aca="true" t="shared" si="0" ref="C27:I27">SUM(C26)</f>
        <v>0</v>
      </c>
      <c r="D27" s="142">
        <f t="shared" si="0"/>
        <v>0</v>
      </c>
      <c r="E27" s="142">
        <f t="shared" si="0"/>
        <v>0</v>
      </c>
      <c r="F27" s="142">
        <f t="shared" si="0"/>
        <v>0</v>
      </c>
      <c r="G27" s="142">
        <f t="shared" si="0"/>
        <v>0</v>
      </c>
      <c r="H27" s="142">
        <f t="shared" si="0"/>
        <v>16.8158925573587</v>
      </c>
      <c r="I27" s="142">
        <f t="shared" si="0"/>
        <v>16.8158925573587</v>
      </c>
      <c r="J27" s="142">
        <f aca="true" t="shared" si="1" ref="J27:X27">SUM(J26)</f>
        <v>0</v>
      </c>
      <c r="K27" s="142">
        <f t="shared" si="1"/>
        <v>0</v>
      </c>
      <c r="L27" s="142">
        <f t="shared" si="1"/>
        <v>85.39451594851707</v>
      </c>
      <c r="M27" s="142">
        <f t="shared" si="1"/>
        <v>12.395075545607162</v>
      </c>
      <c r="N27" s="142">
        <f t="shared" si="1"/>
        <v>0.30777839955232233</v>
      </c>
      <c r="O27" s="142">
        <f t="shared" si="1"/>
        <v>8.25405707890319</v>
      </c>
      <c r="P27" s="142">
        <f t="shared" si="1"/>
        <v>52.825965304980414</v>
      </c>
      <c r="Q27" s="142">
        <f t="shared" si="1"/>
        <v>0</v>
      </c>
      <c r="R27" s="142">
        <f t="shared" si="1"/>
        <v>1.1751538891997761</v>
      </c>
      <c r="S27" s="142">
        <f t="shared" si="1"/>
        <v>0</v>
      </c>
      <c r="T27" s="142">
        <f t="shared" si="1"/>
        <v>39.423614997202016</v>
      </c>
      <c r="U27" s="142">
        <f t="shared" si="1"/>
        <v>0</v>
      </c>
      <c r="V27" s="142">
        <f t="shared" si="1"/>
        <v>0</v>
      </c>
      <c r="W27" s="142">
        <f t="shared" si="1"/>
        <v>296.95019585898154</v>
      </c>
      <c r="X27" s="146">
        <f t="shared" si="1"/>
        <v>611.8914381645216</v>
      </c>
    </row>
    <row r="28" s="13" customFormat="1" ht="17.25" customHeight="1"/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"/>
  <sheetViews>
    <sheetView showGridLines="0" view="pageBreakPreview" zoomScale="70" zoomScaleNormal="85" zoomScaleSheetLayoutView="70" zoomScalePageLayoutView="0" workbookViewId="0" topLeftCell="A16">
      <pane xSplit="1" topLeftCell="B1" activePane="topRight" state="frozen"/>
      <selection pane="topLeft" activeCell="A1" sqref="A1"/>
      <selection pane="topRight" activeCell="D30" sqref="D30"/>
    </sheetView>
  </sheetViews>
  <sheetFormatPr defaultColWidth="9.00390625" defaultRowHeight="12.75"/>
  <cols>
    <col min="1" max="1" width="25.25390625" style="528" customWidth="1"/>
    <col min="2" max="2" width="14.75390625" style="528" customWidth="1"/>
    <col min="3" max="3" width="14.375" style="528" customWidth="1"/>
    <col min="4" max="5" width="13.75390625" style="528" customWidth="1"/>
    <col min="6" max="6" width="12.75390625" style="528" customWidth="1"/>
    <col min="7" max="8" width="11.75390625" style="528" customWidth="1"/>
    <col min="9" max="9" width="12.625" style="528" customWidth="1"/>
    <col min="10" max="11" width="11.25390625" style="528" customWidth="1"/>
    <col min="12" max="12" width="12.625" style="528" customWidth="1"/>
    <col min="13" max="13" width="11.875" style="528" customWidth="1"/>
    <col min="14" max="14" width="14.75390625" style="528" customWidth="1"/>
    <col min="15" max="16" width="11.375" style="528" customWidth="1"/>
    <col min="17" max="17" width="15.75390625" style="528" customWidth="1"/>
    <col min="18" max="18" width="15.375" style="528" customWidth="1"/>
    <col min="19" max="19" width="14.00390625" style="528" customWidth="1"/>
    <col min="20" max="20" width="13.00390625" style="528" customWidth="1"/>
    <col min="21" max="21" width="15.75390625" style="528" customWidth="1"/>
    <col min="22" max="22" width="17.875" style="528" customWidth="1"/>
    <col min="23" max="23" width="15.625" style="528" customWidth="1"/>
    <col min="24" max="24" width="13.00390625" style="528" customWidth="1"/>
    <col min="25" max="25" width="12.625" style="528" customWidth="1"/>
    <col min="26" max="26" width="12.75390625" style="528" customWidth="1"/>
    <col min="27" max="27" width="17.875" style="528" customWidth="1"/>
    <col min="28" max="28" width="14.75390625" style="528" customWidth="1"/>
    <col min="29" max="29" width="17.875" style="528" customWidth="1"/>
    <col min="30" max="30" width="17.75390625" style="528" customWidth="1"/>
    <col min="31" max="31" width="14.875" style="528" customWidth="1"/>
    <col min="32" max="32" width="11.75390625" style="528" customWidth="1"/>
    <col min="33" max="33" width="10.375" style="528" customWidth="1"/>
    <col min="34" max="34" width="15.625" style="528" customWidth="1"/>
    <col min="35" max="35" width="12.875" style="528" customWidth="1"/>
    <col min="36" max="36" width="12.625" style="529" customWidth="1"/>
    <col min="37" max="37" width="16.875" style="528" customWidth="1"/>
    <col min="38" max="38" width="13.75390625" style="528" customWidth="1"/>
    <col min="39" max="16384" width="9.125" style="528" customWidth="1"/>
  </cols>
  <sheetData>
    <row r="1" spans="1:36" s="307" customFormat="1" ht="21" customHeight="1">
      <c r="A1" s="445"/>
      <c r="B1" s="304" t="s">
        <v>140</v>
      </c>
      <c r="C1" s="304"/>
      <c r="D1" s="304"/>
      <c r="AA1" s="445"/>
      <c r="AJ1" s="446"/>
    </row>
    <row r="2" spans="1:36" s="307" customFormat="1" ht="21" customHeight="1">
      <c r="A2" s="445"/>
      <c r="B2" s="447" t="s">
        <v>430</v>
      </c>
      <c r="C2" s="304"/>
      <c r="D2" s="304"/>
      <c r="AA2" s="445"/>
      <c r="AJ2" s="446"/>
    </row>
    <row r="3" spans="2:38" s="307" customFormat="1" ht="18" customHeight="1" thickBot="1">
      <c r="B3" s="448" t="s">
        <v>86</v>
      </c>
      <c r="C3" s="304"/>
      <c r="D3" s="304"/>
      <c r="N3" s="449"/>
      <c r="Z3" s="449"/>
      <c r="AJ3" s="446"/>
      <c r="AL3" s="308" t="s">
        <v>691</v>
      </c>
    </row>
    <row r="4" spans="1:38" s="451" customFormat="1" ht="13.5" customHeight="1">
      <c r="A4" s="450"/>
      <c r="B4" s="648" t="s">
        <v>348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61"/>
      <c r="R4" s="648" t="s">
        <v>349</v>
      </c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61"/>
      <c r="AD4" s="648" t="s">
        <v>350</v>
      </c>
      <c r="AE4" s="649"/>
      <c r="AF4" s="649"/>
      <c r="AG4" s="649"/>
      <c r="AH4" s="649"/>
      <c r="AI4" s="649"/>
      <c r="AJ4" s="649"/>
      <c r="AK4" s="649"/>
      <c r="AL4" s="650"/>
    </row>
    <row r="5" spans="1:38" s="451" customFormat="1" ht="13.5" customHeight="1">
      <c r="A5" s="452"/>
      <c r="B5" s="453" t="s">
        <v>351</v>
      </c>
      <c r="C5" s="454"/>
      <c r="D5" s="455"/>
      <c r="E5" s="453" t="s">
        <v>248</v>
      </c>
      <c r="F5" s="456" t="s">
        <v>249</v>
      </c>
      <c r="G5" s="457" t="s">
        <v>250</v>
      </c>
      <c r="H5" s="457" t="s">
        <v>251</v>
      </c>
      <c r="I5" s="453" t="s">
        <v>252</v>
      </c>
      <c r="J5" s="453" t="s">
        <v>253</v>
      </c>
      <c r="K5" s="453" t="s">
        <v>254</v>
      </c>
      <c r="L5" s="453" t="s">
        <v>255</v>
      </c>
      <c r="M5" s="453" t="s">
        <v>256</v>
      </c>
      <c r="N5" s="458"/>
      <c r="O5" s="459"/>
      <c r="P5" s="460"/>
      <c r="Q5" s="460"/>
      <c r="R5" s="453" t="s">
        <v>351</v>
      </c>
      <c r="S5" s="454"/>
      <c r="T5" s="454"/>
      <c r="U5" s="453" t="s">
        <v>352</v>
      </c>
      <c r="V5" s="455"/>
      <c r="W5" s="455"/>
      <c r="X5" s="453" t="s">
        <v>353</v>
      </c>
      <c r="Y5" s="453" t="s">
        <v>354</v>
      </c>
      <c r="Z5" s="456" t="s">
        <v>355</v>
      </c>
      <c r="AA5" s="459"/>
      <c r="AB5" s="461"/>
      <c r="AC5" s="462"/>
      <c r="AD5" s="456" t="s">
        <v>356</v>
      </c>
      <c r="AE5" s="457" t="s">
        <v>352</v>
      </c>
      <c r="AF5" s="457" t="s">
        <v>353</v>
      </c>
      <c r="AG5" s="453" t="s">
        <v>354</v>
      </c>
      <c r="AH5" s="453" t="s">
        <v>355</v>
      </c>
      <c r="AI5" s="453" t="s">
        <v>357</v>
      </c>
      <c r="AJ5" s="463" t="s">
        <v>358</v>
      </c>
      <c r="AK5" s="464"/>
      <c r="AL5" s="465"/>
    </row>
    <row r="6" spans="1:38" s="451" customFormat="1" ht="13.5" customHeight="1">
      <c r="A6" s="452"/>
      <c r="B6" s="453"/>
      <c r="C6" s="453"/>
      <c r="D6" s="459"/>
      <c r="E6" s="453"/>
      <c r="F6" s="456"/>
      <c r="G6" s="456"/>
      <c r="H6" s="456"/>
      <c r="I6" s="453"/>
      <c r="J6" s="453"/>
      <c r="K6" s="453"/>
      <c r="L6" s="453"/>
      <c r="M6" s="453"/>
      <c r="N6" s="458" t="s">
        <v>43</v>
      </c>
      <c r="O6" s="466" t="s">
        <v>431</v>
      </c>
      <c r="P6" s="655" t="s">
        <v>359</v>
      </c>
      <c r="Q6" s="647" t="s">
        <v>684</v>
      </c>
      <c r="R6" s="459"/>
      <c r="S6" s="456"/>
      <c r="T6" s="456"/>
      <c r="U6" s="458"/>
      <c r="V6" s="459"/>
      <c r="W6" s="459"/>
      <c r="X6" s="453"/>
      <c r="Y6" s="453"/>
      <c r="Z6" s="456"/>
      <c r="AA6" s="459" t="s">
        <v>43</v>
      </c>
      <c r="AB6" s="657" t="s">
        <v>432</v>
      </c>
      <c r="AC6" s="658"/>
      <c r="AD6" s="456"/>
      <c r="AE6" s="456"/>
      <c r="AF6" s="456"/>
      <c r="AG6" s="453"/>
      <c r="AH6" s="453"/>
      <c r="AI6" s="453"/>
      <c r="AJ6" s="463"/>
      <c r="AK6" s="467" t="s">
        <v>43</v>
      </c>
      <c r="AL6" s="468"/>
    </row>
    <row r="7" spans="1:38" s="451" customFormat="1" ht="13.5" customHeight="1">
      <c r="A7" s="452" t="s">
        <v>161</v>
      </c>
      <c r="B7" s="453"/>
      <c r="C7" s="453"/>
      <c r="D7" s="459"/>
      <c r="E7" s="453"/>
      <c r="F7" s="456"/>
      <c r="G7" s="456"/>
      <c r="H7" s="456"/>
      <c r="I7" s="453"/>
      <c r="J7" s="453"/>
      <c r="K7" s="453"/>
      <c r="L7" s="453"/>
      <c r="M7" s="453"/>
      <c r="N7" s="458"/>
      <c r="O7" s="466" t="s">
        <v>360</v>
      </c>
      <c r="P7" s="656"/>
      <c r="Q7" s="644"/>
      <c r="R7" s="459"/>
      <c r="S7" s="456"/>
      <c r="T7" s="456"/>
      <c r="U7" s="458"/>
      <c r="V7" s="459"/>
      <c r="W7" s="459"/>
      <c r="X7" s="469" t="s">
        <v>361</v>
      </c>
      <c r="Y7" s="453"/>
      <c r="Z7" s="456"/>
      <c r="AA7" s="459"/>
      <c r="AB7" s="459"/>
      <c r="AC7" s="470"/>
      <c r="AD7" s="456"/>
      <c r="AE7" s="456"/>
      <c r="AF7" s="456"/>
      <c r="AG7" s="453"/>
      <c r="AH7" s="453"/>
      <c r="AI7" s="453"/>
      <c r="AJ7" s="463"/>
      <c r="AK7" s="471"/>
      <c r="AL7" s="472" t="s">
        <v>362</v>
      </c>
    </row>
    <row r="8" spans="1:38" s="451" customFormat="1" ht="13.5" customHeight="1">
      <c r="A8" s="452"/>
      <c r="B8" s="647" t="s">
        <v>680</v>
      </c>
      <c r="C8" s="473" t="s">
        <v>433</v>
      </c>
      <c r="D8" s="643" t="s">
        <v>679</v>
      </c>
      <c r="E8" s="651" t="s">
        <v>434</v>
      </c>
      <c r="F8" s="651" t="s">
        <v>435</v>
      </c>
      <c r="G8" s="651" t="s">
        <v>436</v>
      </c>
      <c r="H8" s="653" t="s">
        <v>437</v>
      </c>
      <c r="I8" s="474" t="s">
        <v>681</v>
      </c>
      <c r="J8" s="651" t="s">
        <v>682</v>
      </c>
      <c r="K8" s="645" t="s">
        <v>378</v>
      </c>
      <c r="L8" s="645" t="s">
        <v>379</v>
      </c>
      <c r="M8" s="643" t="s">
        <v>679</v>
      </c>
      <c r="N8" s="646" t="s">
        <v>364</v>
      </c>
      <c r="O8" s="466" t="s">
        <v>365</v>
      </c>
      <c r="P8" s="656"/>
      <c r="Q8" s="660" t="s">
        <v>366</v>
      </c>
      <c r="R8" s="647" t="s">
        <v>381</v>
      </c>
      <c r="S8" s="475" t="s">
        <v>334</v>
      </c>
      <c r="T8" s="456" t="s">
        <v>334</v>
      </c>
      <c r="U8" s="647" t="s">
        <v>384</v>
      </c>
      <c r="V8" s="459" t="s">
        <v>433</v>
      </c>
      <c r="W8" s="643" t="s">
        <v>679</v>
      </c>
      <c r="X8" s="459" t="s">
        <v>367</v>
      </c>
      <c r="Y8" s="476" t="s">
        <v>368</v>
      </c>
      <c r="Z8" s="643" t="s">
        <v>679</v>
      </c>
      <c r="AA8" s="646" t="s">
        <v>369</v>
      </c>
      <c r="AB8" s="659" t="s">
        <v>683</v>
      </c>
      <c r="AC8" s="662" t="s">
        <v>370</v>
      </c>
      <c r="AD8" s="458" t="s">
        <v>438</v>
      </c>
      <c r="AE8" s="477" t="s">
        <v>439</v>
      </c>
      <c r="AF8" s="478" t="s">
        <v>371</v>
      </c>
      <c r="AG8" s="479" t="s">
        <v>372</v>
      </c>
      <c r="AH8" s="469" t="s">
        <v>373</v>
      </c>
      <c r="AI8" s="459" t="s">
        <v>374</v>
      </c>
      <c r="AJ8" s="643" t="s">
        <v>679</v>
      </c>
      <c r="AK8" s="480" t="s">
        <v>375</v>
      </c>
      <c r="AL8" s="472" t="s">
        <v>376</v>
      </c>
    </row>
    <row r="9" spans="1:38" s="451" customFormat="1" ht="13.5" customHeight="1">
      <c r="A9" s="452"/>
      <c r="B9" s="644"/>
      <c r="C9" s="473" t="s">
        <v>440</v>
      </c>
      <c r="D9" s="644"/>
      <c r="E9" s="652"/>
      <c r="F9" s="652"/>
      <c r="G9" s="652"/>
      <c r="H9" s="652"/>
      <c r="I9" s="474" t="s">
        <v>377</v>
      </c>
      <c r="J9" s="654"/>
      <c r="K9" s="654"/>
      <c r="L9" s="645"/>
      <c r="M9" s="643"/>
      <c r="N9" s="646"/>
      <c r="O9" s="466" t="s">
        <v>380</v>
      </c>
      <c r="P9" s="656"/>
      <c r="Q9" s="654"/>
      <c r="R9" s="647"/>
      <c r="S9" s="481" t="s">
        <v>382</v>
      </c>
      <c r="T9" s="481" t="s">
        <v>383</v>
      </c>
      <c r="U9" s="647"/>
      <c r="V9" s="459" t="s">
        <v>440</v>
      </c>
      <c r="W9" s="644"/>
      <c r="X9" s="469" t="s">
        <v>385</v>
      </c>
      <c r="Y9" s="459" t="s">
        <v>386</v>
      </c>
      <c r="Z9" s="644"/>
      <c r="AA9" s="644"/>
      <c r="AB9" s="644"/>
      <c r="AC9" s="644"/>
      <c r="AD9" s="458" t="s">
        <v>387</v>
      </c>
      <c r="AE9" s="482" t="s">
        <v>387</v>
      </c>
      <c r="AF9" s="478" t="s">
        <v>388</v>
      </c>
      <c r="AG9" s="479" t="s">
        <v>389</v>
      </c>
      <c r="AH9" s="469" t="s">
        <v>390</v>
      </c>
      <c r="AI9" s="459" t="s">
        <v>391</v>
      </c>
      <c r="AJ9" s="644"/>
      <c r="AK9" s="480"/>
      <c r="AL9" s="483" t="s">
        <v>392</v>
      </c>
    </row>
    <row r="10" spans="1:38" s="451" customFormat="1" ht="11.25" customHeight="1">
      <c r="A10" s="484"/>
      <c r="B10" s="485"/>
      <c r="C10" s="485"/>
      <c r="D10" s="486"/>
      <c r="E10" s="485"/>
      <c r="F10" s="487"/>
      <c r="G10" s="487"/>
      <c r="H10" s="487"/>
      <c r="I10" s="485"/>
      <c r="J10" s="485"/>
      <c r="K10" s="485"/>
      <c r="L10" s="485"/>
      <c r="M10" s="485"/>
      <c r="N10" s="488" t="s">
        <v>393</v>
      </c>
      <c r="O10" s="489" t="s">
        <v>394</v>
      </c>
      <c r="P10" s="488" t="s">
        <v>395</v>
      </c>
      <c r="Q10" s="488" t="s">
        <v>396</v>
      </c>
      <c r="R10" s="486"/>
      <c r="S10" s="487"/>
      <c r="T10" s="487"/>
      <c r="U10" s="348"/>
      <c r="V10" s="486"/>
      <c r="W10" s="486"/>
      <c r="X10" s="485"/>
      <c r="Y10" s="485"/>
      <c r="Z10" s="487"/>
      <c r="AA10" s="489" t="s">
        <v>397</v>
      </c>
      <c r="AB10" s="490" t="s">
        <v>398</v>
      </c>
      <c r="AC10" s="488" t="s">
        <v>399</v>
      </c>
      <c r="AD10" s="487"/>
      <c r="AE10" s="487"/>
      <c r="AF10" s="487"/>
      <c r="AG10" s="485"/>
      <c r="AH10" s="485"/>
      <c r="AI10" s="485"/>
      <c r="AJ10" s="491"/>
      <c r="AK10" s="492" t="s">
        <v>400</v>
      </c>
      <c r="AL10" s="493" t="s">
        <v>401</v>
      </c>
    </row>
    <row r="11" spans="1:38" s="451" customFormat="1" ht="18" customHeight="1" hidden="1">
      <c r="A11" s="494"/>
      <c r="B11" s="495" t="s">
        <v>402</v>
      </c>
      <c r="C11" s="495" t="s">
        <v>403</v>
      </c>
      <c r="D11" s="495" t="s">
        <v>404</v>
      </c>
      <c r="E11" s="495" t="s">
        <v>405</v>
      </c>
      <c r="F11" s="496" t="s">
        <v>406</v>
      </c>
      <c r="G11" s="496" t="s">
        <v>407</v>
      </c>
      <c r="H11" s="496" t="s">
        <v>408</v>
      </c>
      <c r="I11" s="495" t="s">
        <v>409</v>
      </c>
      <c r="J11" s="495" t="s">
        <v>410</v>
      </c>
      <c r="K11" s="495" t="s">
        <v>411</v>
      </c>
      <c r="L11" s="495" t="s">
        <v>412</v>
      </c>
      <c r="M11" s="495" t="s">
        <v>441</v>
      </c>
      <c r="N11" s="496" t="s">
        <v>413</v>
      </c>
      <c r="O11" s="495" t="s">
        <v>414</v>
      </c>
      <c r="P11" s="496" t="s">
        <v>442</v>
      </c>
      <c r="Q11" s="496" t="s">
        <v>443</v>
      </c>
      <c r="R11" s="495" t="s">
        <v>444</v>
      </c>
      <c r="S11" s="496" t="s">
        <v>445</v>
      </c>
      <c r="T11" s="496" t="s">
        <v>415</v>
      </c>
      <c r="U11" s="496" t="s">
        <v>416</v>
      </c>
      <c r="V11" s="495" t="s">
        <v>417</v>
      </c>
      <c r="W11" s="495" t="s">
        <v>418</v>
      </c>
      <c r="X11" s="495" t="s">
        <v>419</v>
      </c>
      <c r="Y11" s="495" t="s">
        <v>420</v>
      </c>
      <c r="Z11" s="496" t="s">
        <v>421</v>
      </c>
      <c r="AA11" s="495" t="s">
        <v>422</v>
      </c>
      <c r="AB11" s="496" t="s">
        <v>446</v>
      </c>
      <c r="AC11" s="496" t="s">
        <v>447</v>
      </c>
      <c r="AD11" s="496" t="s">
        <v>423</v>
      </c>
      <c r="AE11" s="496" t="s">
        <v>448</v>
      </c>
      <c r="AF11" s="496" t="s">
        <v>424</v>
      </c>
      <c r="AG11" s="495" t="s">
        <v>425</v>
      </c>
      <c r="AH11" s="495" t="s">
        <v>426</v>
      </c>
      <c r="AI11" s="495" t="s">
        <v>427</v>
      </c>
      <c r="AJ11" s="495" t="s">
        <v>449</v>
      </c>
      <c r="AK11" s="497" t="s">
        <v>428</v>
      </c>
      <c r="AL11" s="498" t="s">
        <v>450</v>
      </c>
    </row>
    <row r="12" spans="1:38" s="451" customFormat="1" ht="26.25" customHeight="1">
      <c r="A12" s="366" t="s">
        <v>65</v>
      </c>
      <c r="B12" s="499">
        <v>385400</v>
      </c>
      <c r="C12" s="499">
        <v>385400</v>
      </c>
      <c r="D12" s="499">
        <v>0</v>
      </c>
      <c r="E12" s="499">
        <v>201803</v>
      </c>
      <c r="F12" s="499">
        <v>7995</v>
      </c>
      <c r="G12" s="499">
        <v>0</v>
      </c>
      <c r="H12" s="499">
        <v>0</v>
      </c>
      <c r="I12" s="499">
        <v>59</v>
      </c>
      <c r="J12" s="499">
        <v>0</v>
      </c>
      <c r="K12" s="499">
        <v>0</v>
      </c>
      <c r="L12" s="499">
        <v>134450</v>
      </c>
      <c r="M12" s="499">
        <v>5000</v>
      </c>
      <c r="N12" s="499">
        <v>734707</v>
      </c>
      <c r="O12" s="499">
        <v>0</v>
      </c>
      <c r="P12" s="499">
        <v>0</v>
      </c>
      <c r="Q12" s="499">
        <v>734707</v>
      </c>
      <c r="R12" s="499">
        <v>1435206</v>
      </c>
      <c r="S12" s="499">
        <v>214738</v>
      </c>
      <c r="T12" s="499">
        <v>0</v>
      </c>
      <c r="U12" s="499">
        <v>1542899</v>
      </c>
      <c r="V12" s="499">
        <v>1542899</v>
      </c>
      <c r="W12" s="499">
        <v>0</v>
      </c>
      <c r="X12" s="499">
        <v>0</v>
      </c>
      <c r="Y12" s="499">
        <v>0</v>
      </c>
      <c r="Z12" s="499">
        <v>6753</v>
      </c>
      <c r="AA12" s="499">
        <v>2984858</v>
      </c>
      <c r="AB12" s="499">
        <v>0</v>
      </c>
      <c r="AC12" s="499">
        <v>2250151</v>
      </c>
      <c r="AD12" s="499">
        <v>2443</v>
      </c>
      <c r="AE12" s="499">
        <v>2159645</v>
      </c>
      <c r="AF12" s="499">
        <v>0</v>
      </c>
      <c r="AG12" s="499">
        <v>0</v>
      </c>
      <c r="AH12" s="499">
        <v>37048</v>
      </c>
      <c r="AI12" s="499">
        <v>0</v>
      </c>
      <c r="AJ12" s="499">
        <v>51015</v>
      </c>
      <c r="AK12" s="499">
        <v>2250151</v>
      </c>
      <c r="AL12" s="500">
        <v>0</v>
      </c>
    </row>
    <row r="13" spans="1:38" s="451" customFormat="1" ht="26.25" customHeight="1">
      <c r="A13" s="366" t="s">
        <v>67</v>
      </c>
      <c r="B13" s="501">
        <v>480000</v>
      </c>
      <c r="C13" s="501">
        <v>480000</v>
      </c>
      <c r="D13" s="501">
        <v>0</v>
      </c>
      <c r="E13" s="501">
        <v>138837</v>
      </c>
      <c r="F13" s="501">
        <v>10703</v>
      </c>
      <c r="G13" s="501">
        <v>0</v>
      </c>
      <c r="H13" s="501">
        <v>0</v>
      </c>
      <c r="I13" s="501">
        <v>0</v>
      </c>
      <c r="J13" s="501">
        <v>0</v>
      </c>
      <c r="K13" s="501">
        <v>0</v>
      </c>
      <c r="L13" s="501">
        <v>117391</v>
      </c>
      <c r="M13" s="501">
        <v>0</v>
      </c>
      <c r="N13" s="501">
        <v>746931</v>
      </c>
      <c r="O13" s="501">
        <v>0</v>
      </c>
      <c r="P13" s="501">
        <v>0</v>
      </c>
      <c r="Q13" s="501">
        <v>746931</v>
      </c>
      <c r="R13" s="501">
        <v>1234675</v>
      </c>
      <c r="S13" s="501">
        <v>84455</v>
      </c>
      <c r="T13" s="501">
        <v>0</v>
      </c>
      <c r="U13" s="501">
        <v>1165029</v>
      </c>
      <c r="V13" s="501">
        <v>1165029</v>
      </c>
      <c r="W13" s="501">
        <v>0</v>
      </c>
      <c r="X13" s="501">
        <v>0</v>
      </c>
      <c r="Y13" s="501">
        <v>0</v>
      </c>
      <c r="Z13" s="501">
        <v>1848</v>
      </c>
      <c r="AA13" s="501">
        <v>2401552</v>
      </c>
      <c r="AB13" s="501">
        <v>0</v>
      </c>
      <c r="AC13" s="501">
        <v>1654621</v>
      </c>
      <c r="AD13" s="501">
        <v>666847</v>
      </c>
      <c r="AE13" s="501">
        <v>483183</v>
      </c>
      <c r="AF13" s="501">
        <v>0</v>
      </c>
      <c r="AG13" s="501">
        <v>0</v>
      </c>
      <c r="AH13" s="501">
        <v>450000</v>
      </c>
      <c r="AI13" s="501">
        <v>0</v>
      </c>
      <c r="AJ13" s="501">
        <v>54591</v>
      </c>
      <c r="AK13" s="501">
        <v>1654621</v>
      </c>
      <c r="AL13" s="502">
        <v>0</v>
      </c>
    </row>
    <row r="14" spans="1:38" s="451" customFormat="1" ht="26.25" customHeight="1">
      <c r="A14" s="366" t="s">
        <v>69</v>
      </c>
      <c r="B14" s="501">
        <v>853700</v>
      </c>
      <c r="C14" s="501">
        <v>853700</v>
      </c>
      <c r="D14" s="501">
        <v>0</v>
      </c>
      <c r="E14" s="501">
        <v>201390</v>
      </c>
      <c r="F14" s="501">
        <v>4048</v>
      </c>
      <c r="G14" s="501">
        <v>0</v>
      </c>
      <c r="H14" s="501">
        <v>0</v>
      </c>
      <c r="I14" s="501">
        <v>3364</v>
      </c>
      <c r="J14" s="501">
        <v>24714</v>
      </c>
      <c r="K14" s="501">
        <v>0</v>
      </c>
      <c r="L14" s="501">
        <v>85712</v>
      </c>
      <c r="M14" s="501">
        <v>0</v>
      </c>
      <c r="N14" s="501">
        <v>1172928</v>
      </c>
      <c r="O14" s="501">
        <v>0</v>
      </c>
      <c r="P14" s="501">
        <v>0</v>
      </c>
      <c r="Q14" s="501">
        <v>1172928</v>
      </c>
      <c r="R14" s="501">
        <v>1112858</v>
      </c>
      <c r="S14" s="501">
        <v>57502</v>
      </c>
      <c r="T14" s="501">
        <v>0</v>
      </c>
      <c r="U14" s="501">
        <v>1324545</v>
      </c>
      <c r="V14" s="501">
        <v>1312498</v>
      </c>
      <c r="W14" s="501">
        <v>12047</v>
      </c>
      <c r="X14" s="501">
        <v>0</v>
      </c>
      <c r="Y14" s="501">
        <v>0</v>
      </c>
      <c r="Z14" s="501">
        <v>0</v>
      </c>
      <c r="AA14" s="501">
        <v>2437403</v>
      </c>
      <c r="AB14" s="501">
        <v>0</v>
      </c>
      <c r="AC14" s="501">
        <v>1264475</v>
      </c>
      <c r="AD14" s="501">
        <v>400785</v>
      </c>
      <c r="AE14" s="501">
        <v>544173</v>
      </c>
      <c r="AF14" s="501">
        <v>0</v>
      </c>
      <c r="AG14" s="501">
        <v>0</v>
      </c>
      <c r="AH14" s="501">
        <v>261142</v>
      </c>
      <c r="AI14" s="501">
        <v>0</v>
      </c>
      <c r="AJ14" s="501">
        <v>58375</v>
      </c>
      <c r="AK14" s="501">
        <v>1264475</v>
      </c>
      <c r="AL14" s="502">
        <v>0</v>
      </c>
    </row>
    <row r="15" spans="1:38" s="451" customFormat="1" ht="26.25" customHeight="1">
      <c r="A15" s="366" t="s">
        <v>71</v>
      </c>
      <c r="B15" s="501">
        <v>45700</v>
      </c>
      <c r="C15" s="501">
        <v>45700</v>
      </c>
      <c r="D15" s="501">
        <v>0</v>
      </c>
      <c r="E15" s="501">
        <v>0</v>
      </c>
      <c r="F15" s="501">
        <v>2100</v>
      </c>
      <c r="G15" s="501">
        <v>0</v>
      </c>
      <c r="H15" s="501">
        <v>24550</v>
      </c>
      <c r="I15" s="501">
        <v>0</v>
      </c>
      <c r="J15" s="501">
        <v>0</v>
      </c>
      <c r="K15" s="501">
        <v>0</v>
      </c>
      <c r="L15" s="501">
        <v>0</v>
      </c>
      <c r="M15" s="501">
        <v>0</v>
      </c>
      <c r="N15" s="501">
        <v>72350</v>
      </c>
      <c r="O15" s="501">
        <v>0</v>
      </c>
      <c r="P15" s="501">
        <v>0</v>
      </c>
      <c r="Q15" s="501">
        <v>72350</v>
      </c>
      <c r="R15" s="501">
        <v>102194</v>
      </c>
      <c r="S15" s="501">
        <v>1500</v>
      </c>
      <c r="T15" s="501">
        <v>0</v>
      </c>
      <c r="U15" s="501">
        <v>115636</v>
      </c>
      <c r="V15" s="501">
        <v>115636</v>
      </c>
      <c r="W15" s="501">
        <v>0</v>
      </c>
      <c r="X15" s="501">
        <v>0</v>
      </c>
      <c r="Y15" s="501">
        <v>0</v>
      </c>
      <c r="Z15" s="501">
        <v>0</v>
      </c>
      <c r="AA15" s="501">
        <v>217830</v>
      </c>
      <c r="AB15" s="501">
        <v>0</v>
      </c>
      <c r="AC15" s="501">
        <v>145480</v>
      </c>
      <c r="AD15" s="501">
        <v>141881</v>
      </c>
      <c r="AE15" s="501">
        <v>0</v>
      </c>
      <c r="AF15" s="501">
        <v>0</v>
      </c>
      <c r="AG15" s="501">
        <v>0</v>
      </c>
      <c r="AH15" s="501">
        <v>0</v>
      </c>
      <c r="AI15" s="501">
        <v>0</v>
      </c>
      <c r="AJ15" s="501">
        <v>3599</v>
      </c>
      <c r="AK15" s="501">
        <v>145480</v>
      </c>
      <c r="AL15" s="502">
        <v>0</v>
      </c>
    </row>
    <row r="16" spans="1:38" s="451" customFormat="1" ht="26.25" customHeight="1">
      <c r="A16" s="366" t="s">
        <v>73</v>
      </c>
      <c r="B16" s="501">
        <v>340000</v>
      </c>
      <c r="C16" s="501">
        <v>340000</v>
      </c>
      <c r="D16" s="501">
        <v>0</v>
      </c>
      <c r="E16" s="501">
        <v>11992</v>
      </c>
      <c r="F16" s="501">
        <v>12555</v>
      </c>
      <c r="G16" s="501">
        <v>0</v>
      </c>
      <c r="H16" s="501">
        <v>0</v>
      </c>
      <c r="I16" s="501">
        <v>0</v>
      </c>
      <c r="J16" s="501">
        <v>12825</v>
      </c>
      <c r="K16" s="501">
        <v>0</v>
      </c>
      <c r="L16" s="501">
        <v>122086</v>
      </c>
      <c r="M16" s="501">
        <v>0</v>
      </c>
      <c r="N16" s="501">
        <v>499458</v>
      </c>
      <c r="O16" s="501">
        <v>411</v>
      </c>
      <c r="P16" s="501">
        <v>0</v>
      </c>
      <c r="Q16" s="501">
        <v>499047</v>
      </c>
      <c r="R16" s="501">
        <v>710010</v>
      </c>
      <c r="S16" s="501">
        <v>45662</v>
      </c>
      <c r="T16" s="501">
        <v>0</v>
      </c>
      <c r="U16" s="501">
        <v>688512</v>
      </c>
      <c r="V16" s="501">
        <v>688512</v>
      </c>
      <c r="W16" s="501">
        <v>0</v>
      </c>
      <c r="X16" s="501">
        <v>0</v>
      </c>
      <c r="Y16" s="501">
        <v>0</v>
      </c>
      <c r="Z16" s="501">
        <v>64820</v>
      </c>
      <c r="AA16" s="501">
        <v>1463342</v>
      </c>
      <c r="AB16" s="501">
        <v>0</v>
      </c>
      <c r="AC16" s="501">
        <v>964295</v>
      </c>
      <c r="AD16" s="501">
        <v>632315</v>
      </c>
      <c r="AE16" s="501">
        <v>43385</v>
      </c>
      <c r="AF16" s="501">
        <v>0</v>
      </c>
      <c r="AG16" s="501">
        <v>0</v>
      </c>
      <c r="AH16" s="501">
        <v>259754</v>
      </c>
      <c r="AI16" s="501">
        <v>1218</v>
      </c>
      <c r="AJ16" s="501">
        <v>27623</v>
      </c>
      <c r="AK16" s="501">
        <v>964295</v>
      </c>
      <c r="AL16" s="502">
        <v>0</v>
      </c>
    </row>
    <row r="17" spans="1:38" s="451" customFormat="1" ht="26.25" customHeight="1">
      <c r="A17" s="366" t="s">
        <v>75</v>
      </c>
      <c r="B17" s="501">
        <v>72700</v>
      </c>
      <c r="C17" s="501">
        <v>72700</v>
      </c>
      <c r="D17" s="501">
        <v>0</v>
      </c>
      <c r="E17" s="501">
        <v>44777</v>
      </c>
      <c r="F17" s="501">
        <v>13387</v>
      </c>
      <c r="G17" s="501">
        <v>0</v>
      </c>
      <c r="H17" s="501">
        <v>0</v>
      </c>
      <c r="I17" s="501">
        <v>0</v>
      </c>
      <c r="J17" s="501">
        <v>9500</v>
      </c>
      <c r="K17" s="501">
        <v>0</v>
      </c>
      <c r="L17" s="501">
        <v>63146</v>
      </c>
      <c r="M17" s="501">
        <v>17205</v>
      </c>
      <c r="N17" s="501">
        <v>220715</v>
      </c>
      <c r="O17" s="501">
        <v>0</v>
      </c>
      <c r="P17" s="501">
        <v>0</v>
      </c>
      <c r="Q17" s="501">
        <v>220715</v>
      </c>
      <c r="R17" s="501">
        <v>430692</v>
      </c>
      <c r="S17" s="501">
        <v>26765</v>
      </c>
      <c r="T17" s="501">
        <v>0</v>
      </c>
      <c r="U17" s="501">
        <v>413998</v>
      </c>
      <c r="V17" s="501">
        <v>413998</v>
      </c>
      <c r="W17" s="501">
        <v>0</v>
      </c>
      <c r="X17" s="501">
        <v>0</v>
      </c>
      <c r="Y17" s="501">
        <v>0</v>
      </c>
      <c r="Z17" s="501">
        <v>0</v>
      </c>
      <c r="AA17" s="501">
        <v>844690</v>
      </c>
      <c r="AB17" s="501">
        <v>0</v>
      </c>
      <c r="AC17" s="501">
        <v>623975</v>
      </c>
      <c r="AD17" s="501">
        <v>382353</v>
      </c>
      <c r="AE17" s="501">
        <v>0</v>
      </c>
      <c r="AF17" s="501">
        <v>0</v>
      </c>
      <c r="AG17" s="501">
        <v>0</v>
      </c>
      <c r="AH17" s="501">
        <v>225648</v>
      </c>
      <c r="AI17" s="501">
        <v>0</v>
      </c>
      <c r="AJ17" s="501">
        <v>15974</v>
      </c>
      <c r="AK17" s="501">
        <v>623975</v>
      </c>
      <c r="AL17" s="502">
        <v>0</v>
      </c>
    </row>
    <row r="18" spans="1:38" s="451" customFormat="1" ht="26.25" customHeight="1">
      <c r="A18" s="366" t="s">
        <v>76</v>
      </c>
      <c r="B18" s="501">
        <v>351000</v>
      </c>
      <c r="C18" s="501">
        <v>351000</v>
      </c>
      <c r="D18" s="501">
        <v>0</v>
      </c>
      <c r="E18" s="501">
        <v>110565</v>
      </c>
      <c r="F18" s="501">
        <v>18581</v>
      </c>
      <c r="G18" s="501">
        <v>0</v>
      </c>
      <c r="H18" s="501">
        <v>0</v>
      </c>
      <c r="I18" s="501">
        <v>33</v>
      </c>
      <c r="J18" s="501">
        <v>114772</v>
      </c>
      <c r="K18" s="501">
        <v>0</v>
      </c>
      <c r="L18" s="501">
        <v>75035</v>
      </c>
      <c r="M18" s="501">
        <v>0</v>
      </c>
      <c r="N18" s="501">
        <v>669986</v>
      </c>
      <c r="O18" s="501">
        <v>0</v>
      </c>
      <c r="P18" s="501">
        <v>0</v>
      </c>
      <c r="Q18" s="501">
        <v>669986</v>
      </c>
      <c r="R18" s="501">
        <v>972692</v>
      </c>
      <c r="S18" s="501">
        <v>56588</v>
      </c>
      <c r="T18" s="501">
        <v>0</v>
      </c>
      <c r="U18" s="501">
        <v>256043</v>
      </c>
      <c r="V18" s="501">
        <v>256043</v>
      </c>
      <c r="W18" s="501">
        <v>0</v>
      </c>
      <c r="X18" s="501">
        <v>0</v>
      </c>
      <c r="Y18" s="501">
        <v>0</v>
      </c>
      <c r="Z18" s="501">
        <v>0</v>
      </c>
      <c r="AA18" s="501">
        <v>1228735</v>
      </c>
      <c r="AB18" s="501">
        <v>0</v>
      </c>
      <c r="AC18" s="501">
        <v>558749</v>
      </c>
      <c r="AD18" s="501">
        <v>435610</v>
      </c>
      <c r="AE18" s="501">
        <v>39147</v>
      </c>
      <c r="AF18" s="501">
        <v>0</v>
      </c>
      <c r="AG18" s="501">
        <v>0</v>
      </c>
      <c r="AH18" s="501">
        <v>50000</v>
      </c>
      <c r="AI18" s="501">
        <v>0</v>
      </c>
      <c r="AJ18" s="501">
        <v>33992</v>
      </c>
      <c r="AK18" s="501">
        <v>558749</v>
      </c>
      <c r="AL18" s="502">
        <v>0</v>
      </c>
    </row>
    <row r="19" spans="1:38" s="451" customFormat="1" ht="26.25" customHeight="1">
      <c r="A19" s="366" t="s">
        <v>78</v>
      </c>
      <c r="B19" s="501">
        <v>103400</v>
      </c>
      <c r="C19" s="501">
        <v>103400</v>
      </c>
      <c r="D19" s="501">
        <v>0</v>
      </c>
      <c r="E19" s="501">
        <v>77885</v>
      </c>
      <c r="F19" s="501">
        <v>9245</v>
      </c>
      <c r="G19" s="501">
        <v>0</v>
      </c>
      <c r="H19" s="501">
        <v>0</v>
      </c>
      <c r="I19" s="501">
        <v>0</v>
      </c>
      <c r="J19" s="501">
        <v>46559</v>
      </c>
      <c r="K19" s="501">
        <v>0</v>
      </c>
      <c r="L19" s="501">
        <v>26082</v>
      </c>
      <c r="M19" s="501">
        <v>0</v>
      </c>
      <c r="N19" s="501">
        <v>263171</v>
      </c>
      <c r="O19" s="501">
        <v>0</v>
      </c>
      <c r="P19" s="501">
        <v>0</v>
      </c>
      <c r="Q19" s="501">
        <v>263171</v>
      </c>
      <c r="R19" s="501">
        <v>410954</v>
      </c>
      <c r="S19" s="501">
        <v>34588</v>
      </c>
      <c r="T19" s="501">
        <v>0</v>
      </c>
      <c r="U19" s="501">
        <v>234413</v>
      </c>
      <c r="V19" s="501">
        <v>234413</v>
      </c>
      <c r="W19" s="501">
        <v>0</v>
      </c>
      <c r="X19" s="501">
        <v>0</v>
      </c>
      <c r="Y19" s="501">
        <v>0</v>
      </c>
      <c r="Z19" s="501">
        <v>0</v>
      </c>
      <c r="AA19" s="501">
        <v>645367</v>
      </c>
      <c r="AB19" s="501">
        <v>0</v>
      </c>
      <c r="AC19" s="501">
        <v>382196</v>
      </c>
      <c r="AD19" s="501">
        <v>315559</v>
      </c>
      <c r="AE19" s="501">
        <v>13250</v>
      </c>
      <c r="AF19" s="501">
        <v>0</v>
      </c>
      <c r="AG19" s="501">
        <v>0</v>
      </c>
      <c r="AH19" s="501">
        <v>39470</v>
      </c>
      <c r="AI19" s="501">
        <v>0</v>
      </c>
      <c r="AJ19" s="501">
        <v>13917</v>
      </c>
      <c r="AK19" s="501">
        <v>382196</v>
      </c>
      <c r="AL19" s="502">
        <v>0</v>
      </c>
    </row>
    <row r="20" spans="1:38" s="451" customFormat="1" ht="26.25" customHeight="1">
      <c r="A20" s="366" t="s">
        <v>80</v>
      </c>
      <c r="B20" s="501">
        <v>44700</v>
      </c>
      <c r="C20" s="501">
        <v>44700</v>
      </c>
      <c r="D20" s="501">
        <v>0</v>
      </c>
      <c r="E20" s="501">
        <v>14700</v>
      </c>
      <c r="F20" s="501">
        <v>1902</v>
      </c>
      <c r="G20" s="501">
        <v>0</v>
      </c>
      <c r="H20" s="501">
        <v>0</v>
      </c>
      <c r="I20" s="501">
        <v>0</v>
      </c>
      <c r="J20" s="501">
        <v>14010</v>
      </c>
      <c r="K20" s="501">
        <v>0</v>
      </c>
      <c r="L20" s="501">
        <v>989</v>
      </c>
      <c r="M20" s="501">
        <v>0</v>
      </c>
      <c r="N20" s="501">
        <v>76301</v>
      </c>
      <c r="O20" s="501">
        <v>0</v>
      </c>
      <c r="P20" s="501">
        <v>0</v>
      </c>
      <c r="Q20" s="501">
        <v>76301</v>
      </c>
      <c r="R20" s="501">
        <v>242454</v>
      </c>
      <c r="S20" s="501">
        <v>5373</v>
      </c>
      <c r="T20" s="501">
        <v>0</v>
      </c>
      <c r="U20" s="501">
        <v>201641</v>
      </c>
      <c r="V20" s="501">
        <v>201641</v>
      </c>
      <c r="W20" s="501">
        <v>0</v>
      </c>
      <c r="X20" s="501">
        <v>0</v>
      </c>
      <c r="Y20" s="501">
        <v>0</v>
      </c>
      <c r="Z20" s="501">
        <v>0</v>
      </c>
      <c r="AA20" s="501">
        <v>444095</v>
      </c>
      <c r="AB20" s="501">
        <v>0</v>
      </c>
      <c r="AC20" s="501">
        <v>367794</v>
      </c>
      <c r="AD20" s="501">
        <v>145975</v>
      </c>
      <c r="AE20" s="501">
        <v>72855</v>
      </c>
      <c r="AF20" s="501">
        <v>0</v>
      </c>
      <c r="AG20" s="501">
        <v>0</v>
      </c>
      <c r="AH20" s="501">
        <v>137856</v>
      </c>
      <c r="AI20" s="501">
        <v>0</v>
      </c>
      <c r="AJ20" s="501">
        <v>11108</v>
      </c>
      <c r="AK20" s="501">
        <v>367794</v>
      </c>
      <c r="AL20" s="502">
        <v>0</v>
      </c>
    </row>
    <row r="21" spans="1:38" s="451" customFormat="1" ht="26.25" customHeight="1">
      <c r="A21" s="366" t="s">
        <v>81</v>
      </c>
      <c r="B21" s="501">
        <v>128700</v>
      </c>
      <c r="C21" s="501">
        <v>128700</v>
      </c>
      <c r="D21" s="501">
        <v>0</v>
      </c>
      <c r="E21" s="501">
        <v>31903</v>
      </c>
      <c r="F21" s="501">
        <v>6858</v>
      </c>
      <c r="G21" s="501">
        <v>0</v>
      </c>
      <c r="H21" s="501">
        <v>28482</v>
      </c>
      <c r="I21" s="501">
        <v>0</v>
      </c>
      <c r="J21" s="501">
        <v>0</v>
      </c>
      <c r="K21" s="501">
        <v>0</v>
      </c>
      <c r="L21" s="501">
        <v>0</v>
      </c>
      <c r="M21" s="501">
        <v>0</v>
      </c>
      <c r="N21" s="501">
        <v>195943</v>
      </c>
      <c r="O21" s="501">
        <v>4871</v>
      </c>
      <c r="P21" s="501">
        <v>0</v>
      </c>
      <c r="Q21" s="501">
        <v>191072</v>
      </c>
      <c r="R21" s="501">
        <v>148507</v>
      </c>
      <c r="S21" s="501">
        <v>0</v>
      </c>
      <c r="T21" s="501">
        <v>0</v>
      </c>
      <c r="U21" s="501">
        <v>143278</v>
      </c>
      <c r="V21" s="501">
        <v>143278</v>
      </c>
      <c r="W21" s="501">
        <v>0</v>
      </c>
      <c r="X21" s="501">
        <v>0</v>
      </c>
      <c r="Y21" s="501">
        <v>0</v>
      </c>
      <c r="Z21" s="501">
        <v>11039</v>
      </c>
      <c r="AA21" s="501">
        <v>302824</v>
      </c>
      <c r="AB21" s="501">
        <v>0</v>
      </c>
      <c r="AC21" s="501">
        <v>111752</v>
      </c>
      <c r="AD21" s="501">
        <v>105818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5934</v>
      </c>
      <c r="AK21" s="501">
        <v>111752</v>
      </c>
      <c r="AL21" s="502">
        <v>0</v>
      </c>
    </row>
    <row r="22" spans="1:38" s="451" customFormat="1" ht="26.25" customHeight="1">
      <c r="A22" s="366" t="s">
        <v>82</v>
      </c>
      <c r="B22" s="501">
        <v>44200</v>
      </c>
      <c r="C22" s="501">
        <v>44200</v>
      </c>
      <c r="D22" s="501">
        <v>0</v>
      </c>
      <c r="E22" s="501">
        <v>27100</v>
      </c>
      <c r="F22" s="501">
        <v>6650</v>
      </c>
      <c r="G22" s="501">
        <v>0</v>
      </c>
      <c r="H22" s="501">
        <v>79953</v>
      </c>
      <c r="I22" s="501">
        <v>0</v>
      </c>
      <c r="J22" s="501">
        <v>32622</v>
      </c>
      <c r="K22" s="501">
        <v>0</v>
      </c>
      <c r="L22" s="501">
        <v>3360</v>
      </c>
      <c r="M22" s="501">
        <v>0</v>
      </c>
      <c r="N22" s="501">
        <v>193885</v>
      </c>
      <c r="O22" s="501">
        <v>0</v>
      </c>
      <c r="P22" s="501">
        <v>0</v>
      </c>
      <c r="Q22" s="501">
        <v>193885</v>
      </c>
      <c r="R22" s="501">
        <v>234581</v>
      </c>
      <c r="S22" s="501">
        <v>6828</v>
      </c>
      <c r="T22" s="501">
        <v>0</v>
      </c>
      <c r="U22" s="501">
        <v>241074</v>
      </c>
      <c r="V22" s="501">
        <v>241074</v>
      </c>
      <c r="W22" s="501">
        <v>0</v>
      </c>
      <c r="X22" s="501">
        <v>0</v>
      </c>
      <c r="Y22" s="501">
        <v>0</v>
      </c>
      <c r="Z22" s="501">
        <v>15425</v>
      </c>
      <c r="AA22" s="501">
        <v>491080</v>
      </c>
      <c r="AB22" s="501">
        <v>0</v>
      </c>
      <c r="AC22" s="501">
        <v>297195</v>
      </c>
      <c r="AD22" s="501">
        <v>290935</v>
      </c>
      <c r="AE22" s="501">
        <v>0</v>
      </c>
      <c r="AF22" s="501">
        <v>0</v>
      </c>
      <c r="AG22" s="501">
        <v>0</v>
      </c>
      <c r="AH22" s="501">
        <v>0</v>
      </c>
      <c r="AI22" s="501">
        <v>0</v>
      </c>
      <c r="AJ22" s="501">
        <v>6260</v>
      </c>
      <c r="AK22" s="501">
        <v>297195</v>
      </c>
      <c r="AL22" s="502">
        <v>0</v>
      </c>
    </row>
    <row r="23" spans="1:38" s="451" customFormat="1" ht="26.25" customHeight="1">
      <c r="A23" s="366" t="s">
        <v>293</v>
      </c>
      <c r="B23" s="501">
        <v>435700</v>
      </c>
      <c r="C23" s="501">
        <v>435700</v>
      </c>
      <c r="D23" s="501">
        <v>0</v>
      </c>
      <c r="E23" s="501">
        <v>138855</v>
      </c>
      <c r="F23" s="501">
        <v>16152</v>
      </c>
      <c r="G23" s="501">
        <v>0</v>
      </c>
      <c r="H23" s="501">
        <v>0</v>
      </c>
      <c r="I23" s="501">
        <v>0</v>
      </c>
      <c r="J23" s="501">
        <v>18234</v>
      </c>
      <c r="K23" s="501">
        <v>0</v>
      </c>
      <c r="L23" s="501">
        <v>7340</v>
      </c>
      <c r="M23" s="501">
        <v>1270</v>
      </c>
      <c r="N23" s="501">
        <v>617551</v>
      </c>
      <c r="O23" s="501">
        <v>0</v>
      </c>
      <c r="P23" s="501">
        <v>0</v>
      </c>
      <c r="Q23" s="501">
        <v>617551</v>
      </c>
      <c r="R23" s="501">
        <v>936393</v>
      </c>
      <c r="S23" s="501">
        <v>66399</v>
      </c>
      <c r="T23" s="501">
        <v>0</v>
      </c>
      <c r="U23" s="501">
        <v>841930</v>
      </c>
      <c r="V23" s="501">
        <v>841930</v>
      </c>
      <c r="W23" s="501">
        <v>0</v>
      </c>
      <c r="X23" s="501">
        <v>0</v>
      </c>
      <c r="Y23" s="501">
        <v>0</v>
      </c>
      <c r="Z23" s="501">
        <v>0</v>
      </c>
      <c r="AA23" s="501">
        <v>1778323</v>
      </c>
      <c r="AB23" s="501">
        <v>0</v>
      </c>
      <c r="AC23" s="501">
        <v>1160772</v>
      </c>
      <c r="AD23" s="501">
        <v>736379</v>
      </c>
      <c r="AE23" s="501">
        <v>39415</v>
      </c>
      <c r="AF23" s="501">
        <v>0</v>
      </c>
      <c r="AG23" s="501">
        <v>0</v>
      </c>
      <c r="AH23" s="501">
        <v>343719</v>
      </c>
      <c r="AI23" s="501">
        <v>0</v>
      </c>
      <c r="AJ23" s="501">
        <v>41259</v>
      </c>
      <c r="AK23" s="501">
        <v>1160772</v>
      </c>
      <c r="AL23" s="502">
        <v>0</v>
      </c>
    </row>
    <row r="24" spans="1:38" s="451" customFormat="1" ht="26.25" customHeight="1">
      <c r="A24" s="370" t="s">
        <v>100</v>
      </c>
      <c r="B24" s="503">
        <v>315800</v>
      </c>
      <c r="C24" s="503">
        <v>158400</v>
      </c>
      <c r="D24" s="503">
        <v>157400</v>
      </c>
      <c r="E24" s="503">
        <v>23996</v>
      </c>
      <c r="F24" s="503">
        <v>2805</v>
      </c>
      <c r="G24" s="503">
        <v>0</v>
      </c>
      <c r="H24" s="503">
        <v>2086</v>
      </c>
      <c r="I24" s="503">
        <v>0</v>
      </c>
      <c r="J24" s="503">
        <v>7233</v>
      </c>
      <c r="K24" s="503">
        <v>0</v>
      </c>
      <c r="L24" s="503">
        <v>17762</v>
      </c>
      <c r="M24" s="503">
        <v>0</v>
      </c>
      <c r="N24" s="503">
        <v>369682</v>
      </c>
      <c r="O24" s="503">
        <v>0</v>
      </c>
      <c r="P24" s="503">
        <v>0</v>
      </c>
      <c r="Q24" s="503">
        <v>369682</v>
      </c>
      <c r="R24" s="503">
        <v>288020</v>
      </c>
      <c r="S24" s="503">
        <v>6435</v>
      </c>
      <c r="T24" s="503">
        <v>0</v>
      </c>
      <c r="U24" s="503">
        <v>422956</v>
      </c>
      <c r="V24" s="503">
        <v>265556</v>
      </c>
      <c r="W24" s="503">
        <v>157400</v>
      </c>
      <c r="X24" s="503">
        <v>0</v>
      </c>
      <c r="Y24" s="503">
        <v>0</v>
      </c>
      <c r="Z24" s="503">
        <v>0</v>
      </c>
      <c r="AA24" s="503">
        <v>710976</v>
      </c>
      <c r="AB24" s="503">
        <v>0</v>
      </c>
      <c r="AC24" s="503">
        <v>341294</v>
      </c>
      <c r="AD24" s="503">
        <v>0</v>
      </c>
      <c r="AE24" s="503">
        <v>327930</v>
      </c>
      <c r="AF24" s="503">
        <v>0</v>
      </c>
      <c r="AG24" s="503">
        <v>0</v>
      </c>
      <c r="AH24" s="503">
        <v>0</v>
      </c>
      <c r="AI24" s="503">
        <v>0</v>
      </c>
      <c r="AJ24" s="503">
        <v>13364</v>
      </c>
      <c r="AK24" s="503">
        <v>341294</v>
      </c>
      <c r="AL24" s="504">
        <v>0</v>
      </c>
    </row>
    <row r="25" spans="1:38" s="451" customFormat="1" ht="26.25" customHeight="1">
      <c r="A25" s="681" t="s">
        <v>343</v>
      </c>
      <c r="B25" s="505">
        <v>32000</v>
      </c>
      <c r="C25" s="505">
        <v>32000</v>
      </c>
      <c r="D25" s="505">
        <v>0</v>
      </c>
      <c r="E25" s="505">
        <v>0</v>
      </c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0</v>
      </c>
      <c r="L25" s="505">
        <v>9347</v>
      </c>
      <c r="M25" s="505">
        <v>0</v>
      </c>
      <c r="N25" s="505">
        <v>41347</v>
      </c>
      <c r="O25" s="505">
        <v>0</v>
      </c>
      <c r="P25" s="505">
        <v>0</v>
      </c>
      <c r="Q25" s="505">
        <v>41347</v>
      </c>
      <c r="R25" s="505">
        <v>60096</v>
      </c>
      <c r="S25" s="505">
        <v>0</v>
      </c>
      <c r="T25" s="505">
        <v>0</v>
      </c>
      <c r="U25" s="505">
        <v>197098</v>
      </c>
      <c r="V25" s="505">
        <v>197098</v>
      </c>
      <c r="W25" s="505">
        <v>0</v>
      </c>
      <c r="X25" s="505">
        <v>0</v>
      </c>
      <c r="Y25" s="505">
        <v>0</v>
      </c>
      <c r="Z25" s="505">
        <v>0</v>
      </c>
      <c r="AA25" s="505">
        <v>257194</v>
      </c>
      <c r="AB25" s="505">
        <v>0</v>
      </c>
      <c r="AC25" s="505">
        <v>215847</v>
      </c>
      <c r="AD25" s="505">
        <v>213430</v>
      </c>
      <c r="AE25" s="505">
        <v>0</v>
      </c>
      <c r="AF25" s="505">
        <v>0</v>
      </c>
      <c r="AG25" s="505">
        <v>0</v>
      </c>
      <c r="AH25" s="505">
        <v>0</v>
      </c>
      <c r="AI25" s="505">
        <v>0</v>
      </c>
      <c r="AJ25" s="505">
        <v>2417</v>
      </c>
      <c r="AK25" s="505">
        <v>215847</v>
      </c>
      <c r="AL25" s="506">
        <v>0</v>
      </c>
    </row>
    <row r="26" spans="1:38" s="451" customFormat="1" ht="26.25" customHeight="1">
      <c r="A26" s="682" t="s">
        <v>344</v>
      </c>
      <c r="B26" s="501">
        <v>0</v>
      </c>
      <c r="C26" s="501">
        <v>0</v>
      </c>
      <c r="D26" s="501">
        <v>0</v>
      </c>
      <c r="E26" s="501">
        <v>92523</v>
      </c>
      <c r="F26" s="501">
        <v>0</v>
      </c>
      <c r="G26" s="501">
        <v>0</v>
      </c>
      <c r="H26" s="501">
        <v>2021</v>
      </c>
      <c r="I26" s="501">
        <v>0</v>
      </c>
      <c r="J26" s="501">
        <v>0</v>
      </c>
      <c r="K26" s="501">
        <v>212644</v>
      </c>
      <c r="L26" s="501">
        <v>0</v>
      </c>
      <c r="M26" s="501">
        <v>0</v>
      </c>
      <c r="N26" s="501">
        <v>307188</v>
      </c>
      <c r="O26" s="501">
        <v>0</v>
      </c>
      <c r="P26" s="501">
        <v>0</v>
      </c>
      <c r="Q26" s="501">
        <v>307188</v>
      </c>
      <c r="R26" s="501">
        <v>0</v>
      </c>
      <c r="S26" s="501">
        <v>0</v>
      </c>
      <c r="T26" s="501">
        <v>0</v>
      </c>
      <c r="U26" s="501">
        <v>892556</v>
      </c>
      <c r="V26" s="501">
        <v>892556</v>
      </c>
      <c r="W26" s="501">
        <v>0</v>
      </c>
      <c r="X26" s="501">
        <v>0</v>
      </c>
      <c r="Y26" s="501">
        <v>0</v>
      </c>
      <c r="Z26" s="501">
        <v>30409</v>
      </c>
      <c r="AA26" s="501">
        <v>922965</v>
      </c>
      <c r="AB26" s="501">
        <v>0</v>
      </c>
      <c r="AC26" s="501">
        <v>615777</v>
      </c>
      <c r="AD26" s="501">
        <v>614330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1447</v>
      </c>
      <c r="AK26" s="501">
        <v>615777</v>
      </c>
      <c r="AL26" s="502">
        <v>0</v>
      </c>
    </row>
    <row r="27" spans="1:38" s="451" customFormat="1" ht="26.25" customHeight="1">
      <c r="A27" s="683" t="s">
        <v>345</v>
      </c>
      <c r="B27" s="507">
        <v>0</v>
      </c>
      <c r="C27" s="507">
        <v>0</v>
      </c>
      <c r="D27" s="507">
        <v>0</v>
      </c>
      <c r="E27" s="507">
        <v>0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152342</v>
      </c>
      <c r="N27" s="507">
        <v>152342</v>
      </c>
      <c r="O27" s="507">
        <v>0</v>
      </c>
      <c r="P27" s="507">
        <v>0</v>
      </c>
      <c r="Q27" s="507">
        <v>152342</v>
      </c>
      <c r="R27" s="507">
        <v>0</v>
      </c>
      <c r="S27" s="507">
        <v>0</v>
      </c>
      <c r="T27" s="507">
        <v>0</v>
      </c>
      <c r="U27" s="507">
        <v>152342</v>
      </c>
      <c r="V27" s="507">
        <v>152342</v>
      </c>
      <c r="W27" s="507">
        <v>0</v>
      </c>
      <c r="X27" s="507">
        <v>0</v>
      </c>
      <c r="Y27" s="507">
        <v>0</v>
      </c>
      <c r="Z27" s="507">
        <v>0</v>
      </c>
      <c r="AA27" s="507">
        <v>152342</v>
      </c>
      <c r="AB27" s="507">
        <v>0</v>
      </c>
      <c r="AC27" s="507">
        <v>0</v>
      </c>
      <c r="AD27" s="507">
        <v>0</v>
      </c>
      <c r="AE27" s="507">
        <v>0</v>
      </c>
      <c r="AF27" s="507">
        <v>0</v>
      </c>
      <c r="AG27" s="507">
        <v>0</v>
      </c>
      <c r="AH27" s="507">
        <v>0</v>
      </c>
      <c r="AI27" s="507">
        <v>0</v>
      </c>
      <c r="AJ27" s="507">
        <v>0</v>
      </c>
      <c r="AK27" s="507">
        <v>0</v>
      </c>
      <c r="AL27" s="508">
        <v>0</v>
      </c>
    </row>
    <row r="28" spans="1:39" s="451" customFormat="1" ht="26.25" customHeight="1" thickBot="1">
      <c r="A28" s="509" t="s">
        <v>43</v>
      </c>
      <c r="B28" s="510">
        <f aca="true" t="shared" si="0" ref="B28:AL28">SUM(B12:B27)</f>
        <v>3633000</v>
      </c>
      <c r="C28" s="510">
        <f t="shared" si="0"/>
        <v>3475600</v>
      </c>
      <c r="D28" s="510">
        <f t="shared" si="0"/>
        <v>157400</v>
      </c>
      <c r="E28" s="510">
        <f t="shared" si="0"/>
        <v>1116326</v>
      </c>
      <c r="F28" s="510">
        <f t="shared" si="0"/>
        <v>112981</v>
      </c>
      <c r="G28" s="510">
        <f t="shared" si="0"/>
        <v>0</v>
      </c>
      <c r="H28" s="510">
        <f t="shared" si="0"/>
        <v>137092</v>
      </c>
      <c r="I28" s="510">
        <f t="shared" si="0"/>
        <v>3456</v>
      </c>
      <c r="J28" s="510">
        <f t="shared" si="0"/>
        <v>280469</v>
      </c>
      <c r="K28" s="510">
        <f t="shared" si="0"/>
        <v>212644</v>
      </c>
      <c r="L28" s="510">
        <f t="shared" si="0"/>
        <v>662700</v>
      </c>
      <c r="M28" s="510">
        <f t="shared" si="0"/>
        <v>175817</v>
      </c>
      <c r="N28" s="510">
        <f t="shared" si="0"/>
        <v>6334485</v>
      </c>
      <c r="O28" s="510">
        <f t="shared" si="0"/>
        <v>5282</v>
      </c>
      <c r="P28" s="510">
        <f t="shared" si="0"/>
        <v>0</v>
      </c>
      <c r="Q28" s="510">
        <f t="shared" si="0"/>
        <v>6329203</v>
      </c>
      <c r="R28" s="510">
        <f t="shared" si="0"/>
        <v>8319332</v>
      </c>
      <c r="S28" s="510">
        <f t="shared" si="0"/>
        <v>606833</v>
      </c>
      <c r="T28" s="510">
        <f t="shared" si="0"/>
        <v>0</v>
      </c>
      <c r="U28" s="510">
        <f t="shared" si="0"/>
        <v>8833950</v>
      </c>
      <c r="V28" s="510">
        <f t="shared" si="0"/>
        <v>8664503</v>
      </c>
      <c r="W28" s="510">
        <f t="shared" si="0"/>
        <v>169447</v>
      </c>
      <c r="X28" s="510">
        <f t="shared" si="0"/>
        <v>0</v>
      </c>
      <c r="Y28" s="510">
        <f t="shared" si="0"/>
        <v>0</v>
      </c>
      <c r="Z28" s="510">
        <f t="shared" si="0"/>
        <v>130294</v>
      </c>
      <c r="AA28" s="510">
        <f t="shared" si="0"/>
        <v>17283576</v>
      </c>
      <c r="AB28" s="510">
        <f t="shared" si="0"/>
        <v>0</v>
      </c>
      <c r="AC28" s="510">
        <f t="shared" si="0"/>
        <v>10954373</v>
      </c>
      <c r="AD28" s="510">
        <f t="shared" si="0"/>
        <v>5084660</v>
      </c>
      <c r="AE28" s="510">
        <f t="shared" si="0"/>
        <v>3722983</v>
      </c>
      <c r="AF28" s="510">
        <f t="shared" si="0"/>
        <v>0</v>
      </c>
      <c r="AG28" s="510">
        <f t="shared" si="0"/>
        <v>0</v>
      </c>
      <c r="AH28" s="510">
        <f t="shared" si="0"/>
        <v>1804637</v>
      </c>
      <c r="AI28" s="510">
        <f t="shared" si="0"/>
        <v>1218</v>
      </c>
      <c r="AJ28" s="510">
        <f t="shared" si="0"/>
        <v>340875</v>
      </c>
      <c r="AK28" s="510">
        <f t="shared" si="0"/>
        <v>10954373</v>
      </c>
      <c r="AL28" s="511">
        <f t="shared" si="0"/>
        <v>0</v>
      </c>
      <c r="AM28" s="512"/>
    </row>
    <row r="29" spans="1:39" s="368" customFormat="1" ht="23.25" customHeight="1">
      <c r="A29" s="380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4"/>
      <c r="N29" s="513"/>
      <c r="O29" s="513"/>
      <c r="P29" s="513"/>
      <c r="Q29" s="513"/>
      <c r="R29" s="513"/>
      <c r="S29" s="513"/>
      <c r="T29" s="513"/>
      <c r="U29" s="514"/>
      <c r="V29" s="513"/>
      <c r="W29" s="513"/>
      <c r="X29" s="513"/>
      <c r="Y29" s="513"/>
      <c r="Z29" s="515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6"/>
    </row>
    <row r="30" spans="1:39" s="368" customFormat="1" ht="23.25" customHeight="1" thickBot="1">
      <c r="A30" s="385"/>
      <c r="B30" s="517" t="s">
        <v>429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9"/>
      <c r="N30" s="518"/>
      <c r="O30" s="518"/>
      <c r="P30" s="518"/>
      <c r="Q30" s="518"/>
      <c r="R30" s="518"/>
      <c r="S30" s="518"/>
      <c r="T30" s="518"/>
      <c r="U30" s="519"/>
      <c r="V30" s="518"/>
      <c r="W30" s="518"/>
      <c r="X30" s="518"/>
      <c r="Y30" s="518"/>
      <c r="Z30" s="520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6"/>
    </row>
    <row r="31" spans="1:38" s="451" customFormat="1" ht="26.25" customHeight="1">
      <c r="A31" s="391" t="s">
        <v>75</v>
      </c>
      <c r="B31" s="521">
        <v>49600</v>
      </c>
      <c r="C31" s="521">
        <v>49600</v>
      </c>
      <c r="D31" s="521">
        <v>0</v>
      </c>
      <c r="E31" s="521">
        <v>0</v>
      </c>
      <c r="F31" s="521">
        <v>2406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21">
        <v>0</v>
      </c>
      <c r="M31" s="521">
        <v>0</v>
      </c>
      <c r="N31" s="521">
        <v>52006</v>
      </c>
      <c r="O31" s="521">
        <v>0</v>
      </c>
      <c r="P31" s="521">
        <v>0</v>
      </c>
      <c r="Q31" s="521">
        <v>52006</v>
      </c>
      <c r="R31" s="521">
        <v>64770</v>
      </c>
      <c r="S31" s="521">
        <v>0</v>
      </c>
      <c r="T31" s="521">
        <v>0</v>
      </c>
      <c r="U31" s="521">
        <v>0</v>
      </c>
      <c r="V31" s="521">
        <v>0</v>
      </c>
      <c r="W31" s="521">
        <v>0</v>
      </c>
      <c r="X31" s="521">
        <v>0</v>
      </c>
      <c r="Y31" s="521">
        <v>0</v>
      </c>
      <c r="Z31" s="521">
        <v>0</v>
      </c>
      <c r="AA31" s="521">
        <v>64770</v>
      </c>
      <c r="AB31" s="521">
        <v>0</v>
      </c>
      <c r="AC31" s="521">
        <v>12764</v>
      </c>
      <c r="AD31" s="521">
        <v>9680</v>
      </c>
      <c r="AE31" s="521">
        <v>0</v>
      </c>
      <c r="AF31" s="521">
        <v>0</v>
      </c>
      <c r="AG31" s="521">
        <v>0</v>
      </c>
      <c r="AH31" s="521">
        <v>0</v>
      </c>
      <c r="AI31" s="521">
        <v>0</v>
      </c>
      <c r="AJ31" s="521">
        <v>3084</v>
      </c>
      <c r="AK31" s="521">
        <v>12764</v>
      </c>
      <c r="AL31" s="522">
        <v>0</v>
      </c>
    </row>
    <row r="32" spans="1:38" s="451" customFormat="1" ht="26.25" customHeight="1" thickBot="1">
      <c r="A32" s="523" t="s">
        <v>43</v>
      </c>
      <c r="B32" s="524">
        <f aca="true" t="shared" si="1" ref="B32:AL32">B31</f>
        <v>49600</v>
      </c>
      <c r="C32" s="524">
        <f t="shared" si="1"/>
        <v>49600</v>
      </c>
      <c r="D32" s="524">
        <f t="shared" si="1"/>
        <v>0</v>
      </c>
      <c r="E32" s="524">
        <f t="shared" si="1"/>
        <v>0</v>
      </c>
      <c r="F32" s="524">
        <f t="shared" si="1"/>
        <v>2406</v>
      </c>
      <c r="G32" s="524">
        <f t="shared" si="1"/>
        <v>0</v>
      </c>
      <c r="H32" s="524">
        <f t="shared" si="1"/>
        <v>0</v>
      </c>
      <c r="I32" s="524">
        <f t="shared" si="1"/>
        <v>0</v>
      </c>
      <c r="J32" s="524">
        <f t="shared" si="1"/>
        <v>0</v>
      </c>
      <c r="K32" s="524">
        <f t="shared" si="1"/>
        <v>0</v>
      </c>
      <c r="L32" s="524">
        <f t="shared" si="1"/>
        <v>0</v>
      </c>
      <c r="M32" s="524">
        <f t="shared" si="1"/>
        <v>0</v>
      </c>
      <c r="N32" s="524">
        <f t="shared" si="1"/>
        <v>52006</v>
      </c>
      <c r="O32" s="524">
        <f t="shared" si="1"/>
        <v>0</v>
      </c>
      <c r="P32" s="524">
        <f t="shared" si="1"/>
        <v>0</v>
      </c>
      <c r="Q32" s="524">
        <f t="shared" si="1"/>
        <v>52006</v>
      </c>
      <c r="R32" s="524">
        <f t="shared" si="1"/>
        <v>64770</v>
      </c>
      <c r="S32" s="524">
        <f t="shared" si="1"/>
        <v>0</v>
      </c>
      <c r="T32" s="524">
        <f t="shared" si="1"/>
        <v>0</v>
      </c>
      <c r="U32" s="524">
        <f t="shared" si="1"/>
        <v>0</v>
      </c>
      <c r="V32" s="524">
        <f t="shared" si="1"/>
        <v>0</v>
      </c>
      <c r="W32" s="524">
        <f t="shared" si="1"/>
        <v>0</v>
      </c>
      <c r="X32" s="524">
        <f t="shared" si="1"/>
        <v>0</v>
      </c>
      <c r="Y32" s="524">
        <f t="shared" si="1"/>
        <v>0</v>
      </c>
      <c r="Z32" s="524">
        <f t="shared" si="1"/>
        <v>0</v>
      </c>
      <c r="AA32" s="524">
        <f t="shared" si="1"/>
        <v>64770</v>
      </c>
      <c r="AB32" s="524">
        <f t="shared" si="1"/>
        <v>0</v>
      </c>
      <c r="AC32" s="524">
        <f t="shared" si="1"/>
        <v>12764</v>
      </c>
      <c r="AD32" s="524">
        <f t="shared" si="1"/>
        <v>9680</v>
      </c>
      <c r="AE32" s="524">
        <f t="shared" si="1"/>
        <v>0</v>
      </c>
      <c r="AF32" s="524">
        <f t="shared" si="1"/>
        <v>0</v>
      </c>
      <c r="AG32" s="524">
        <f t="shared" si="1"/>
        <v>0</v>
      </c>
      <c r="AH32" s="524">
        <f t="shared" si="1"/>
        <v>0</v>
      </c>
      <c r="AI32" s="524">
        <f t="shared" si="1"/>
        <v>0</v>
      </c>
      <c r="AJ32" s="524">
        <f t="shared" si="1"/>
        <v>3084</v>
      </c>
      <c r="AK32" s="524">
        <f t="shared" si="1"/>
        <v>12764</v>
      </c>
      <c r="AL32" s="525">
        <f t="shared" si="1"/>
        <v>0</v>
      </c>
    </row>
    <row r="34" s="527" customFormat="1" ht="12">
      <c r="AJ34" s="526"/>
    </row>
  </sheetData>
  <sheetProtection/>
  <mergeCells count="26">
    <mergeCell ref="B8:B9"/>
    <mergeCell ref="D8:D9"/>
    <mergeCell ref="K8:K9"/>
    <mergeCell ref="Q8:Q9"/>
    <mergeCell ref="AA8:AA9"/>
    <mergeCell ref="B4:Q4"/>
    <mergeCell ref="R4:AC4"/>
    <mergeCell ref="AC8:AC9"/>
    <mergeCell ref="Q6:Q7"/>
    <mergeCell ref="AD4:AL4"/>
    <mergeCell ref="E8:E9"/>
    <mergeCell ref="F8:F9"/>
    <mergeCell ref="G8:G9"/>
    <mergeCell ref="H8:H9"/>
    <mergeCell ref="J8:J9"/>
    <mergeCell ref="P6:P9"/>
    <mergeCell ref="AB6:AC6"/>
    <mergeCell ref="Z8:Z9"/>
    <mergeCell ref="AB8:AB9"/>
    <mergeCell ref="AJ8:AJ9"/>
    <mergeCell ref="L8:L9"/>
    <mergeCell ref="M8:M9"/>
    <mergeCell ref="N8:N9"/>
    <mergeCell ref="R8:R9"/>
    <mergeCell ref="U8:U9"/>
    <mergeCell ref="W8:W9"/>
  </mergeCells>
  <printOptions/>
  <pageMargins left="0.5905511811023623" right="0.1968503937007874" top="0.7874015748031497" bottom="0.7874015748031497" header="0.5118110236220472" footer="0.5118110236220472"/>
  <pageSetup fitToWidth="3" horizontalDpi="300" verticalDpi="300" orientation="landscape" paperSize="9" scale="67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M48"/>
  <sheetViews>
    <sheetView showGridLines="0" view="pageBreakPreview" zoomScale="70" zoomScaleNormal="85" zoomScaleSheetLayoutView="70" zoomScalePageLayoutView="0" workbookViewId="0" topLeftCell="A1">
      <pane xSplit="1" ySplit="10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:IV24"/>
    </sheetView>
  </sheetViews>
  <sheetFormatPr defaultColWidth="9.00390625" defaultRowHeight="12.75"/>
  <cols>
    <col min="1" max="1" width="19.25390625" style="586" customWidth="1"/>
    <col min="2" max="2" width="19.875" style="586" customWidth="1"/>
    <col min="3" max="3" width="20.00390625" style="586" customWidth="1"/>
    <col min="4" max="4" width="18.75390625" style="586" customWidth="1"/>
    <col min="5" max="6" width="19.875" style="586" customWidth="1"/>
    <col min="7" max="8" width="18.375" style="586" customWidth="1"/>
    <col min="9" max="9" width="12.625" style="586" customWidth="1"/>
    <col min="10" max="13" width="18.625" style="586" customWidth="1"/>
    <col min="14" max="14" width="19.625" style="586" customWidth="1"/>
    <col min="15" max="15" width="15.75390625" style="586" customWidth="1"/>
    <col min="16" max="16" width="19.875" style="586" customWidth="1"/>
    <col min="17" max="17" width="17.00390625" style="586" customWidth="1"/>
    <col min="18" max="20" width="9.125" style="586" customWidth="1"/>
    <col min="21" max="21" width="17.00390625" style="586" customWidth="1"/>
    <col min="22" max="22" width="9.125" style="586" customWidth="1"/>
    <col min="23" max="23" width="17.00390625" style="586" customWidth="1"/>
    <col min="24" max="24" width="9.125" style="586" customWidth="1"/>
    <col min="25" max="25" width="17.00390625" style="586" customWidth="1"/>
    <col min="26" max="26" width="14.00390625" style="586" customWidth="1"/>
    <col min="27" max="27" width="17.375" style="586" customWidth="1"/>
    <col min="28" max="28" width="19.875" style="586" customWidth="1"/>
    <col min="29" max="30" width="18.375" style="586" customWidth="1"/>
    <col min="31" max="31" width="14.00390625" style="586" customWidth="1"/>
    <col min="32" max="33" width="18.375" style="586" customWidth="1"/>
    <col min="34" max="35" width="19.875" style="586" customWidth="1"/>
    <col min="36" max="36" width="11.75390625" style="586" customWidth="1"/>
    <col min="37" max="38" width="19.875" style="586" customWidth="1"/>
    <col min="39" max="39" width="18.375" style="586" customWidth="1"/>
    <col min="40" max="40" width="17.00390625" style="586" customWidth="1"/>
    <col min="41" max="41" width="18.375" style="586" customWidth="1"/>
    <col min="42" max="42" width="9.125" style="586" customWidth="1"/>
    <col min="43" max="43" width="18.875" style="586" customWidth="1"/>
    <col min="44" max="45" width="17.00390625" style="586" customWidth="1"/>
    <col min="46" max="46" width="14.00390625" style="586" customWidth="1"/>
    <col min="47" max="47" width="17.00390625" style="586" customWidth="1"/>
    <col min="48" max="48" width="12.625" style="586" customWidth="1"/>
    <col min="49" max="51" width="17.00390625" style="586" customWidth="1"/>
    <col min="52" max="52" width="14.00390625" style="586" customWidth="1"/>
    <col min="53" max="54" width="19.875" style="586" customWidth="1"/>
    <col min="55" max="55" width="17.00390625" style="586" customWidth="1"/>
    <col min="56" max="57" width="11.625" style="586" customWidth="1"/>
    <col min="58" max="58" width="12.125" style="586" customWidth="1"/>
    <col min="59" max="59" width="10.75390625" style="586" customWidth="1"/>
    <col min="60" max="16384" width="9.125" style="586" customWidth="1"/>
  </cols>
  <sheetData>
    <row r="1" spans="1:36" s="307" customFormat="1" ht="21" customHeight="1">
      <c r="A1" s="445"/>
      <c r="B1" s="304" t="s">
        <v>140</v>
      </c>
      <c r="C1" s="304"/>
      <c r="D1" s="304"/>
      <c r="AA1" s="445"/>
      <c r="AJ1" s="446"/>
    </row>
    <row r="2" spans="1:2" s="307" customFormat="1" ht="21" customHeight="1">
      <c r="A2" s="530"/>
      <c r="B2" s="304" t="s">
        <v>520</v>
      </c>
    </row>
    <row r="3" spans="2:59" s="307" customFormat="1" ht="19.5" customHeight="1" thickBot="1">
      <c r="B3" s="304" t="s">
        <v>86</v>
      </c>
      <c r="P3" s="308"/>
      <c r="AG3" s="308"/>
      <c r="AW3" s="308"/>
      <c r="BG3" s="308" t="s">
        <v>691</v>
      </c>
    </row>
    <row r="4" spans="1:59" s="451" customFormat="1" ht="12.75" customHeight="1">
      <c r="A4" s="531"/>
      <c r="B4" s="532" t="s">
        <v>351</v>
      </c>
      <c r="C4" s="533"/>
      <c r="D4" s="534"/>
      <c r="E4" s="534"/>
      <c r="F4" s="534"/>
      <c r="G4" s="534"/>
      <c r="H4" s="535"/>
      <c r="I4" s="536"/>
      <c r="J4" s="532" t="s">
        <v>248</v>
      </c>
      <c r="K4" s="534"/>
      <c r="L4" s="533"/>
      <c r="M4" s="533"/>
      <c r="N4" s="537"/>
      <c r="O4" s="537" t="s">
        <v>249</v>
      </c>
      <c r="P4" s="538" t="s">
        <v>250</v>
      </c>
      <c r="Q4" s="532" t="s">
        <v>251</v>
      </c>
      <c r="R4" s="533"/>
      <c r="S4" s="533"/>
      <c r="T4" s="533"/>
      <c r="U4" s="533"/>
      <c r="V4" s="539"/>
      <c r="W4" s="540" t="s">
        <v>252</v>
      </c>
      <c r="X4" s="533"/>
      <c r="Y4" s="540"/>
      <c r="Z4" s="540"/>
      <c r="AA4" s="538" t="s">
        <v>253</v>
      </c>
      <c r="AB4" s="532" t="s">
        <v>254</v>
      </c>
      <c r="AC4" s="533"/>
      <c r="AD4" s="533"/>
      <c r="AE4" s="533"/>
      <c r="AF4" s="533"/>
      <c r="AG4" s="540"/>
      <c r="AH4" s="533"/>
      <c r="AI4" s="540"/>
      <c r="AJ4" s="537"/>
      <c r="AK4" s="532" t="s">
        <v>255</v>
      </c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9"/>
      <c r="BA4" s="538" t="s">
        <v>256</v>
      </c>
      <c r="BB4" s="538" t="s">
        <v>257</v>
      </c>
      <c r="BC4" s="532" t="s">
        <v>258</v>
      </c>
      <c r="BD4" s="532" t="s">
        <v>259</v>
      </c>
      <c r="BE4" s="532" t="s">
        <v>260</v>
      </c>
      <c r="BF4" s="538" t="s">
        <v>261</v>
      </c>
      <c r="BG4" s="541" t="s">
        <v>262</v>
      </c>
    </row>
    <row r="5" spans="1:59" s="451" customFormat="1" ht="18" customHeight="1">
      <c r="A5" s="452"/>
      <c r="B5" s="459" t="s">
        <v>363</v>
      </c>
      <c r="C5" s="542" t="s">
        <v>451</v>
      </c>
      <c r="D5" s="543"/>
      <c r="E5" s="543"/>
      <c r="F5" s="543"/>
      <c r="G5" s="543"/>
      <c r="H5" s="457" t="s">
        <v>452</v>
      </c>
      <c r="I5" s="457" t="s">
        <v>453</v>
      </c>
      <c r="J5" s="458" t="s">
        <v>454</v>
      </c>
      <c r="K5" s="544"/>
      <c r="L5" s="543" t="s">
        <v>334</v>
      </c>
      <c r="M5" s="543"/>
      <c r="N5" s="545"/>
      <c r="O5" s="470" t="s">
        <v>455</v>
      </c>
      <c r="P5" s="458" t="s">
        <v>456</v>
      </c>
      <c r="Q5" s="459" t="s">
        <v>457</v>
      </c>
      <c r="R5" s="457" t="s">
        <v>451</v>
      </c>
      <c r="S5" s="457" t="s">
        <v>452</v>
      </c>
      <c r="T5" s="542" t="s">
        <v>453</v>
      </c>
      <c r="U5" s="542" t="s">
        <v>458</v>
      </c>
      <c r="V5" s="542" t="s">
        <v>459</v>
      </c>
      <c r="W5" s="459" t="s">
        <v>460</v>
      </c>
      <c r="X5" s="542" t="s">
        <v>451</v>
      </c>
      <c r="Y5" s="457" t="s">
        <v>452</v>
      </c>
      <c r="Z5" s="542" t="s">
        <v>453</v>
      </c>
      <c r="AA5" s="458" t="s">
        <v>461</v>
      </c>
      <c r="AB5" s="459" t="s">
        <v>462</v>
      </c>
      <c r="AC5" s="542" t="s">
        <v>451</v>
      </c>
      <c r="AD5" s="543"/>
      <c r="AE5" s="543"/>
      <c r="AF5" s="543"/>
      <c r="AG5" s="543"/>
      <c r="AH5" s="542" t="s">
        <v>452</v>
      </c>
      <c r="AI5" s="543"/>
      <c r="AJ5" s="545"/>
      <c r="AK5" s="459" t="s">
        <v>463</v>
      </c>
      <c r="AL5" s="542" t="s">
        <v>451</v>
      </c>
      <c r="AM5" s="543"/>
      <c r="AN5" s="543"/>
      <c r="AO5" s="543"/>
      <c r="AP5" s="543"/>
      <c r="AQ5" s="543"/>
      <c r="AR5" s="542" t="s">
        <v>452</v>
      </c>
      <c r="AS5" s="543"/>
      <c r="AT5" s="543"/>
      <c r="AU5" s="543"/>
      <c r="AV5" s="543"/>
      <c r="AW5" s="543"/>
      <c r="AX5" s="543"/>
      <c r="AY5" s="543"/>
      <c r="AZ5" s="545"/>
      <c r="BA5" s="458" t="s">
        <v>464</v>
      </c>
      <c r="BB5" s="458" t="s">
        <v>465</v>
      </c>
      <c r="BC5" s="459"/>
      <c r="BD5" s="459"/>
      <c r="BE5" s="459"/>
      <c r="BF5" s="458"/>
      <c r="BG5" s="546"/>
    </row>
    <row r="6" spans="1:59" s="548" customFormat="1" ht="12.75" customHeight="1">
      <c r="A6" s="452"/>
      <c r="B6" s="459"/>
      <c r="C6" s="456"/>
      <c r="D6" s="544"/>
      <c r="E6" s="543" t="s">
        <v>334</v>
      </c>
      <c r="F6" s="543"/>
      <c r="G6" s="545"/>
      <c r="H6" s="456"/>
      <c r="I6" s="456"/>
      <c r="J6" s="458"/>
      <c r="K6" s="459"/>
      <c r="L6" s="461"/>
      <c r="M6" s="461"/>
      <c r="N6" s="461"/>
      <c r="O6" s="459"/>
      <c r="P6" s="458"/>
      <c r="Q6" s="459"/>
      <c r="R6" s="456"/>
      <c r="S6" s="481"/>
      <c r="T6" s="453"/>
      <c r="U6" s="453"/>
      <c r="V6" s="453"/>
      <c r="W6" s="459"/>
      <c r="X6" s="453"/>
      <c r="Y6" s="456"/>
      <c r="Z6" s="453"/>
      <c r="AA6" s="458"/>
      <c r="AB6" s="459"/>
      <c r="AC6" s="456"/>
      <c r="AD6" s="460"/>
      <c r="AE6" s="461"/>
      <c r="AF6" s="461"/>
      <c r="AG6" s="461"/>
      <c r="AH6" s="453"/>
      <c r="AI6" s="461"/>
      <c r="AJ6" s="460"/>
      <c r="AK6" s="458"/>
      <c r="AL6" s="453"/>
      <c r="AM6" s="461"/>
      <c r="AN6" s="460"/>
      <c r="AO6" s="461"/>
      <c r="AP6" s="461"/>
      <c r="AQ6" s="461"/>
      <c r="AR6" s="453"/>
      <c r="AS6" s="461"/>
      <c r="AT6" s="461"/>
      <c r="AU6" s="460"/>
      <c r="AV6" s="461"/>
      <c r="AW6" s="461"/>
      <c r="AX6" s="547"/>
      <c r="AY6" s="547"/>
      <c r="AZ6" s="462"/>
      <c r="BA6" s="458"/>
      <c r="BB6" s="458"/>
      <c r="BC6" s="459"/>
      <c r="BD6" s="459"/>
      <c r="BE6" s="459"/>
      <c r="BF6" s="458"/>
      <c r="BG6" s="546"/>
    </row>
    <row r="7" spans="1:59" s="548" customFormat="1" ht="12.75" customHeight="1">
      <c r="A7" s="452" t="s">
        <v>161</v>
      </c>
      <c r="B7" s="459"/>
      <c r="C7" s="456"/>
      <c r="D7" s="459"/>
      <c r="E7" s="459"/>
      <c r="F7" s="459"/>
      <c r="G7" s="460"/>
      <c r="H7" s="456"/>
      <c r="I7" s="456"/>
      <c r="J7" s="458"/>
      <c r="K7" s="459"/>
      <c r="L7" s="459"/>
      <c r="M7" s="459"/>
      <c r="N7" s="459"/>
      <c r="O7" s="459"/>
      <c r="P7" s="458"/>
      <c r="Q7" s="459"/>
      <c r="R7" s="456"/>
      <c r="S7" s="481"/>
      <c r="T7" s="453"/>
      <c r="U7" s="453"/>
      <c r="V7" s="453"/>
      <c r="W7" s="459"/>
      <c r="X7" s="453"/>
      <c r="Y7" s="456"/>
      <c r="Z7" s="453"/>
      <c r="AA7" s="458"/>
      <c r="AB7" s="459"/>
      <c r="AC7" s="456"/>
      <c r="AD7" s="458"/>
      <c r="AE7" s="459"/>
      <c r="AF7" s="459"/>
      <c r="AG7" s="459"/>
      <c r="AH7" s="453"/>
      <c r="AI7" s="459"/>
      <c r="AJ7" s="458"/>
      <c r="AK7" s="458"/>
      <c r="AL7" s="453"/>
      <c r="AM7" s="459"/>
      <c r="AN7" s="458"/>
      <c r="AO7" s="459"/>
      <c r="AP7" s="459"/>
      <c r="AQ7" s="459"/>
      <c r="AR7" s="453"/>
      <c r="AS7" s="459"/>
      <c r="AT7" s="459"/>
      <c r="AU7" s="458"/>
      <c r="AV7" s="459"/>
      <c r="AW7" s="549" t="s">
        <v>466</v>
      </c>
      <c r="AX7" s="461"/>
      <c r="AY7" s="543"/>
      <c r="AZ7" s="545"/>
      <c r="BA7" s="458"/>
      <c r="BB7" s="458"/>
      <c r="BC7" s="459"/>
      <c r="BD7" s="459"/>
      <c r="BE7" s="459"/>
      <c r="BF7" s="458"/>
      <c r="BG7" s="546"/>
    </row>
    <row r="8" spans="1:59" s="548" customFormat="1" ht="18" customHeight="1">
      <c r="A8" s="452"/>
      <c r="B8" s="459"/>
      <c r="C8" s="458" t="s">
        <v>467</v>
      </c>
      <c r="D8" s="459"/>
      <c r="E8" s="459"/>
      <c r="F8" s="469" t="s">
        <v>468</v>
      </c>
      <c r="G8" s="458"/>
      <c r="H8" s="458" t="s">
        <v>469</v>
      </c>
      <c r="I8" s="456"/>
      <c r="J8" s="458"/>
      <c r="K8" s="459" t="s">
        <v>470</v>
      </c>
      <c r="L8" s="459"/>
      <c r="M8" s="459"/>
      <c r="N8" s="459" t="s">
        <v>471</v>
      </c>
      <c r="O8" s="459"/>
      <c r="P8" s="458"/>
      <c r="Q8" s="459"/>
      <c r="R8" s="456"/>
      <c r="S8" s="481"/>
      <c r="T8" s="655" t="s">
        <v>472</v>
      </c>
      <c r="U8" s="453"/>
      <c r="V8" s="453"/>
      <c r="W8" s="459"/>
      <c r="X8" s="469" t="s">
        <v>329</v>
      </c>
      <c r="Y8" s="550" t="s">
        <v>473</v>
      </c>
      <c r="Z8" s="453"/>
      <c r="AA8" s="458"/>
      <c r="AB8" s="459"/>
      <c r="AC8" s="456"/>
      <c r="AD8" s="551" t="s">
        <v>474</v>
      </c>
      <c r="AE8" s="473" t="s">
        <v>475</v>
      </c>
      <c r="AF8" s="473"/>
      <c r="AG8" s="552" t="s">
        <v>476</v>
      </c>
      <c r="AH8" s="552"/>
      <c r="AI8" s="473"/>
      <c r="AJ8" s="553" t="s">
        <v>477</v>
      </c>
      <c r="AK8" s="553"/>
      <c r="AL8" s="552"/>
      <c r="AM8" s="473"/>
      <c r="AN8" s="553"/>
      <c r="AO8" s="473" t="s">
        <v>478</v>
      </c>
      <c r="AP8" s="473" t="s">
        <v>479</v>
      </c>
      <c r="AQ8" s="473"/>
      <c r="AR8" s="552"/>
      <c r="AS8" s="473"/>
      <c r="AT8" s="473" t="s">
        <v>480</v>
      </c>
      <c r="AU8" s="553" t="s">
        <v>481</v>
      </c>
      <c r="AV8" s="473" t="s">
        <v>168</v>
      </c>
      <c r="AW8" s="473" t="s">
        <v>482</v>
      </c>
      <c r="AX8" s="473" t="s">
        <v>483</v>
      </c>
      <c r="AY8" s="554" t="s">
        <v>484</v>
      </c>
      <c r="AZ8" s="555" t="s">
        <v>484</v>
      </c>
      <c r="BA8" s="553"/>
      <c r="BB8" s="553"/>
      <c r="BC8" s="473"/>
      <c r="BD8" s="473"/>
      <c r="BE8" s="473"/>
      <c r="BF8" s="553"/>
      <c r="BG8" s="556"/>
    </row>
    <row r="9" spans="1:59" s="548" customFormat="1" ht="18" customHeight="1">
      <c r="A9" s="452"/>
      <c r="B9" s="459"/>
      <c r="C9" s="458" t="s">
        <v>485</v>
      </c>
      <c r="D9" s="459" t="s">
        <v>486</v>
      </c>
      <c r="E9" s="459" t="s">
        <v>487</v>
      </c>
      <c r="F9" s="469" t="s">
        <v>488</v>
      </c>
      <c r="G9" s="553" t="s">
        <v>489</v>
      </c>
      <c r="H9" s="458" t="s">
        <v>485</v>
      </c>
      <c r="I9" s="458" t="s">
        <v>490</v>
      </c>
      <c r="J9" s="458"/>
      <c r="K9" s="459" t="s">
        <v>491</v>
      </c>
      <c r="L9" s="459" t="s">
        <v>492</v>
      </c>
      <c r="M9" s="459" t="s">
        <v>493</v>
      </c>
      <c r="N9" s="459" t="s">
        <v>494</v>
      </c>
      <c r="O9" s="459"/>
      <c r="P9" s="458"/>
      <c r="Q9" s="459"/>
      <c r="R9" s="478" t="s">
        <v>328</v>
      </c>
      <c r="S9" s="478" t="s">
        <v>495</v>
      </c>
      <c r="T9" s="656"/>
      <c r="U9" s="459" t="s">
        <v>496</v>
      </c>
      <c r="V9" s="479" t="s">
        <v>168</v>
      </c>
      <c r="W9" s="459"/>
      <c r="X9" s="459" t="s">
        <v>497</v>
      </c>
      <c r="Y9" s="481" t="s">
        <v>498</v>
      </c>
      <c r="Z9" s="469" t="s">
        <v>168</v>
      </c>
      <c r="AA9" s="458"/>
      <c r="AB9" s="459"/>
      <c r="AC9" s="458" t="s">
        <v>499</v>
      </c>
      <c r="AD9" s="551" t="s">
        <v>500</v>
      </c>
      <c r="AE9" s="473" t="s">
        <v>501</v>
      </c>
      <c r="AF9" s="473" t="s">
        <v>502</v>
      </c>
      <c r="AG9" s="552" t="s">
        <v>503</v>
      </c>
      <c r="AH9" s="473" t="s">
        <v>504</v>
      </c>
      <c r="AI9" s="473" t="s">
        <v>328</v>
      </c>
      <c r="AJ9" s="553" t="s">
        <v>497</v>
      </c>
      <c r="AK9" s="553"/>
      <c r="AL9" s="473" t="s">
        <v>505</v>
      </c>
      <c r="AM9" s="473" t="s">
        <v>506</v>
      </c>
      <c r="AN9" s="553" t="s">
        <v>378</v>
      </c>
      <c r="AO9" s="473" t="s">
        <v>507</v>
      </c>
      <c r="AP9" s="473" t="s">
        <v>508</v>
      </c>
      <c r="AQ9" s="473" t="s">
        <v>168</v>
      </c>
      <c r="AR9" s="473" t="s">
        <v>509</v>
      </c>
      <c r="AS9" s="473" t="s">
        <v>510</v>
      </c>
      <c r="AT9" s="473" t="s">
        <v>508</v>
      </c>
      <c r="AU9" s="553" t="s">
        <v>508</v>
      </c>
      <c r="AV9" s="473" t="s">
        <v>508</v>
      </c>
      <c r="AW9" s="473" t="s">
        <v>463</v>
      </c>
      <c r="AX9" s="473" t="s">
        <v>511</v>
      </c>
      <c r="AY9" s="552" t="s">
        <v>155</v>
      </c>
      <c r="AZ9" s="551" t="s">
        <v>512</v>
      </c>
      <c r="BA9" s="553"/>
      <c r="BB9" s="553"/>
      <c r="BC9" s="473"/>
      <c r="BD9" s="473"/>
      <c r="BE9" s="653" t="s">
        <v>521</v>
      </c>
      <c r="BF9" s="553" t="s">
        <v>513</v>
      </c>
      <c r="BG9" s="556" t="s">
        <v>514</v>
      </c>
    </row>
    <row r="10" spans="1:59" s="548" customFormat="1" ht="10.5" customHeight="1">
      <c r="A10" s="484"/>
      <c r="B10" s="486"/>
      <c r="C10" s="487"/>
      <c r="D10" s="486"/>
      <c r="E10" s="486"/>
      <c r="F10" s="486"/>
      <c r="G10" s="348"/>
      <c r="H10" s="487"/>
      <c r="I10" s="487"/>
      <c r="J10" s="348"/>
      <c r="K10" s="486"/>
      <c r="L10" s="486"/>
      <c r="M10" s="486"/>
      <c r="N10" s="486"/>
      <c r="O10" s="486"/>
      <c r="P10" s="488" t="s">
        <v>515</v>
      </c>
      <c r="Q10" s="486"/>
      <c r="R10" s="487"/>
      <c r="S10" s="487"/>
      <c r="T10" s="485"/>
      <c r="U10" s="485"/>
      <c r="V10" s="485"/>
      <c r="W10" s="486"/>
      <c r="X10" s="485"/>
      <c r="Y10" s="487"/>
      <c r="Z10" s="485"/>
      <c r="AA10" s="488" t="s">
        <v>516</v>
      </c>
      <c r="AB10" s="486"/>
      <c r="AC10" s="487"/>
      <c r="AD10" s="557"/>
      <c r="AE10" s="558"/>
      <c r="AF10" s="558"/>
      <c r="AG10" s="558"/>
      <c r="AH10" s="559"/>
      <c r="AI10" s="558"/>
      <c r="AJ10" s="557"/>
      <c r="AK10" s="557"/>
      <c r="AL10" s="559"/>
      <c r="AM10" s="558"/>
      <c r="AN10" s="557"/>
      <c r="AO10" s="558"/>
      <c r="AP10" s="558"/>
      <c r="AQ10" s="558"/>
      <c r="AR10" s="559"/>
      <c r="AS10" s="558"/>
      <c r="AT10" s="558"/>
      <c r="AU10" s="557"/>
      <c r="AV10" s="558"/>
      <c r="AW10" s="558"/>
      <c r="AX10" s="558"/>
      <c r="AY10" s="558"/>
      <c r="AZ10" s="557"/>
      <c r="BA10" s="560" t="s">
        <v>517</v>
      </c>
      <c r="BB10" s="560" t="s">
        <v>518</v>
      </c>
      <c r="BC10" s="558" t="s">
        <v>513</v>
      </c>
      <c r="BD10" s="558" t="s">
        <v>514</v>
      </c>
      <c r="BE10" s="663"/>
      <c r="BF10" s="557" t="s">
        <v>519</v>
      </c>
      <c r="BG10" s="561" t="s">
        <v>519</v>
      </c>
    </row>
    <row r="11" spans="1:59" s="568" customFormat="1" ht="18" customHeight="1" hidden="1">
      <c r="A11" s="562"/>
      <c r="B11" s="563" t="s">
        <v>522</v>
      </c>
      <c r="C11" s="563" t="s">
        <v>523</v>
      </c>
      <c r="D11" s="563" t="s">
        <v>524</v>
      </c>
      <c r="E11" s="563" t="s">
        <v>525</v>
      </c>
      <c r="F11" s="563" t="s">
        <v>526</v>
      </c>
      <c r="G11" s="362" t="s">
        <v>527</v>
      </c>
      <c r="H11" s="362" t="s">
        <v>528</v>
      </c>
      <c r="I11" s="362" t="s">
        <v>529</v>
      </c>
      <c r="J11" s="362" t="s">
        <v>530</v>
      </c>
      <c r="K11" s="563" t="s">
        <v>531</v>
      </c>
      <c r="L11" s="563" t="s">
        <v>532</v>
      </c>
      <c r="M11" s="563" t="s">
        <v>533</v>
      </c>
      <c r="N11" s="563" t="s">
        <v>534</v>
      </c>
      <c r="O11" s="563" t="s">
        <v>535</v>
      </c>
      <c r="P11" s="362" t="s">
        <v>536</v>
      </c>
      <c r="Q11" s="563" t="s">
        <v>537</v>
      </c>
      <c r="R11" s="362" t="s">
        <v>538</v>
      </c>
      <c r="S11" s="362" t="s">
        <v>539</v>
      </c>
      <c r="T11" s="563" t="s">
        <v>540</v>
      </c>
      <c r="U11" s="563" t="s">
        <v>541</v>
      </c>
      <c r="V11" s="563" t="s">
        <v>542</v>
      </c>
      <c r="W11" s="563" t="s">
        <v>543</v>
      </c>
      <c r="X11" s="563" t="s">
        <v>544</v>
      </c>
      <c r="Y11" s="362" t="s">
        <v>545</v>
      </c>
      <c r="Z11" s="563" t="s">
        <v>546</v>
      </c>
      <c r="AA11" s="362" t="s">
        <v>547</v>
      </c>
      <c r="AB11" s="563" t="s">
        <v>548</v>
      </c>
      <c r="AC11" s="362" t="s">
        <v>549</v>
      </c>
      <c r="AD11" s="362" t="s">
        <v>550</v>
      </c>
      <c r="AE11" s="563" t="s">
        <v>551</v>
      </c>
      <c r="AF11" s="563" t="s">
        <v>552</v>
      </c>
      <c r="AG11" s="563" t="s">
        <v>553</v>
      </c>
      <c r="AH11" s="563" t="s">
        <v>554</v>
      </c>
      <c r="AI11" s="563" t="s">
        <v>555</v>
      </c>
      <c r="AJ11" s="362" t="s">
        <v>556</v>
      </c>
      <c r="AK11" s="362" t="s">
        <v>557</v>
      </c>
      <c r="AL11" s="563" t="s">
        <v>558</v>
      </c>
      <c r="AM11" s="563" t="s">
        <v>559</v>
      </c>
      <c r="AN11" s="362" t="s">
        <v>560</v>
      </c>
      <c r="AO11" s="563" t="s">
        <v>561</v>
      </c>
      <c r="AP11" s="563" t="s">
        <v>562</v>
      </c>
      <c r="AQ11" s="563" t="s">
        <v>563</v>
      </c>
      <c r="AR11" s="563" t="s">
        <v>564</v>
      </c>
      <c r="AS11" s="563" t="s">
        <v>565</v>
      </c>
      <c r="AT11" s="563" t="s">
        <v>566</v>
      </c>
      <c r="AU11" s="362" t="s">
        <v>567</v>
      </c>
      <c r="AV11" s="563" t="s">
        <v>568</v>
      </c>
      <c r="AW11" s="563" t="s">
        <v>569</v>
      </c>
      <c r="AX11" s="563" t="s">
        <v>570</v>
      </c>
      <c r="AY11" s="563" t="s">
        <v>571</v>
      </c>
      <c r="AZ11" s="362" t="s">
        <v>572</v>
      </c>
      <c r="BA11" s="362" t="s">
        <v>573</v>
      </c>
      <c r="BB11" s="362" t="s">
        <v>574</v>
      </c>
      <c r="BC11" s="564"/>
      <c r="BD11" s="563" t="s">
        <v>575</v>
      </c>
      <c r="BE11" s="565" t="s">
        <v>576</v>
      </c>
      <c r="BF11" s="566"/>
      <c r="BG11" s="567"/>
    </row>
    <row r="12" spans="1:59" s="451" customFormat="1" ht="24.75" customHeight="1">
      <c r="A12" s="366" t="s">
        <v>65</v>
      </c>
      <c r="B12" s="499">
        <v>51499953</v>
      </c>
      <c r="C12" s="499">
        <v>51442821</v>
      </c>
      <c r="D12" s="499">
        <v>3511554</v>
      </c>
      <c r="E12" s="499">
        <v>87524898</v>
      </c>
      <c r="F12" s="499">
        <v>40296276</v>
      </c>
      <c r="G12" s="499">
        <v>702645</v>
      </c>
      <c r="H12" s="499">
        <v>7073</v>
      </c>
      <c r="I12" s="499">
        <v>50059</v>
      </c>
      <c r="J12" s="499">
        <v>5373808</v>
      </c>
      <c r="K12" s="499">
        <v>4282954</v>
      </c>
      <c r="L12" s="499">
        <v>917766</v>
      </c>
      <c r="M12" s="499">
        <v>43095</v>
      </c>
      <c r="N12" s="499">
        <v>0</v>
      </c>
      <c r="O12" s="499">
        <v>0</v>
      </c>
      <c r="P12" s="499">
        <v>56873761</v>
      </c>
      <c r="Q12" s="499">
        <v>50899</v>
      </c>
      <c r="R12" s="499">
        <v>0</v>
      </c>
      <c r="S12" s="499">
        <v>0</v>
      </c>
      <c r="T12" s="499">
        <v>0</v>
      </c>
      <c r="U12" s="499">
        <v>50899</v>
      </c>
      <c r="V12" s="499">
        <v>0</v>
      </c>
      <c r="W12" s="499">
        <v>1327652</v>
      </c>
      <c r="X12" s="499">
        <v>0</v>
      </c>
      <c r="Y12" s="499">
        <v>971029</v>
      </c>
      <c r="Z12" s="499">
        <v>356623</v>
      </c>
      <c r="AA12" s="499">
        <v>1378551</v>
      </c>
      <c r="AB12" s="499">
        <v>30460946</v>
      </c>
      <c r="AC12" s="499">
        <v>13217576</v>
      </c>
      <c r="AD12" s="499">
        <v>705137</v>
      </c>
      <c r="AE12" s="499">
        <v>0</v>
      </c>
      <c r="AF12" s="499">
        <v>6104347</v>
      </c>
      <c r="AG12" s="499">
        <v>6408092</v>
      </c>
      <c r="AH12" s="499">
        <v>17243370</v>
      </c>
      <c r="AI12" s="499">
        <v>17243370</v>
      </c>
      <c r="AJ12" s="499">
        <v>0</v>
      </c>
      <c r="AK12" s="499">
        <v>25034264</v>
      </c>
      <c r="AL12" s="499">
        <v>21041082</v>
      </c>
      <c r="AM12" s="499">
        <v>7153943</v>
      </c>
      <c r="AN12" s="499">
        <v>1481012</v>
      </c>
      <c r="AO12" s="499">
        <v>8677878</v>
      </c>
      <c r="AP12" s="499">
        <v>0</v>
      </c>
      <c r="AQ12" s="499">
        <v>3728249</v>
      </c>
      <c r="AR12" s="499">
        <v>3993182</v>
      </c>
      <c r="AS12" s="499">
        <v>277014</v>
      </c>
      <c r="AT12" s="499">
        <v>19017</v>
      </c>
      <c r="AU12" s="499">
        <v>3076954</v>
      </c>
      <c r="AV12" s="499">
        <v>0</v>
      </c>
      <c r="AW12" s="499">
        <v>620197</v>
      </c>
      <c r="AX12" s="499">
        <v>0</v>
      </c>
      <c r="AY12" s="499">
        <v>620197</v>
      </c>
      <c r="AZ12" s="499">
        <v>0</v>
      </c>
      <c r="BA12" s="499">
        <v>55495210</v>
      </c>
      <c r="BB12" s="499">
        <v>56873761</v>
      </c>
      <c r="BC12" s="499">
        <v>0</v>
      </c>
      <c r="BD12" s="499">
        <v>0</v>
      </c>
      <c r="BE12" s="499">
        <v>0</v>
      </c>
      <c r="BF12" s="251">
        <f>BC12/('第3-3表'!C9-'第3-3表'!E9)*100</f>
        <v>0</v>
      </c>
      <c r="BG12" s="569">
        <v>0</v>
      </c>
    </row>
    <row r="13" spans="1:59" s="451" customFormat="1" ht="24.75" customHeight="1">
      <c r="A13" s="366" t="s">
        <v>67</v>
      </c>
      <c r="B13" s="501">
        <v>30923853</v>
      </c>
      <c r="C13" s="501">
        <v>30897511</v>
      </c>
      <c r="D13" s="501">
        <v>888889</v>
      </c>
      <c r="E13" s="501">
        <v>51510916</v>
      </c>
      <c r="F13" s="501">
        <v>21597142</v>
      </c>
      <c r="G13" s="501">
        <v>94848</v>
      </c>
      <c r="H13" s="501">
        <v>26342</v>
      </c>
      <c r="I13" s="501">
        <v>0</v>
      </c>
      <c r="J13" s="501">
        <v>3833268</v>
      </c>
      <c r="K13" s="501">
        <v>1605858</v>
      </c>
      <c r="L13" s="501">
        <v>503885</v>
      </c>
      <c r="M13" s="501">
        <v>21762</v>
      </c>
      <c r="N13" s="501">
        <v>270</v>
      </c>
      <c r="O13" s="501">
        <v>0</v>
      </c>
      <c r="P13" s="501">
        <v>34757121</v>
      </c>
      <c r="Q13" s="501">
        <v>96367</v>
      </c>
      <c r="R13" s="501">
        <v>0</v>
      </c>
      <c r="S13" s="501">
        <v>0</v>
      </c>
      <c r="T13" s="501">
        <v>0</v>
      </c>
      <c r="U13" s="501">
        <v>96367</v>
      </c>
      <c r="V13" s="501">
        <v>0</v>
      </c>
      <c r="W13" s="501">
        <v>698927</v>
      </c>
      <c r="X13" s="501">
        <v>0</v>
      </c>
      <c r="Y13" s="501">
        <v>487892</v>
      </c>
      <c r="Z13" s="501">
        <v>211035</v>
      </c>
      <c r="AA13" s="501">
        <v>795294</v>
      </c>
      <c r="AB13" s="501">
        <v>26247516</v>
      </c>
      <c r="AC13" s="501">
        <v>14063666</v>
      </c>
      <c r="AD13" s="501">
        <v>621470</v>
      </c>
      <c r="AE13" s="501">
        <v>0</v>
      </c>
      <c r="AF13" s="501">
        <v>8802081</v>
      </c>
      <c r="AG13" s="501">
        <v>4640115</v>
      </c>
      <c r="AH13" s="501">
        <v>12183850</v>
      </c>
      <c r="AI13" s="501">
        <v>12183850</v>
      </c>
      <c r="AJ13" s="501">
        <v>0</v>
      </c>
      <c r="AK13" s="501">
        <v>7714311</v>
      </c>
      <c r="AL13" s="501">
        <v>5257578</v>
      </c>
      <c r="AM13" s="501">
        <v>1531731</v>
      </c>
      <c r="AN13" s="501">
        <v>5202</v>
      </c>
      <c r="AO13" s="501">
        <v>1266038</v>
      </c>
      <c r="AP13" s="501">
        <v>0</v>
      </c>
      <c r="AQ13" s="501">
        <v>2454607</v>
      </c>
      <c r="AR13" s="501">
        <v>2456733</v>
      </c>
      <c r="AS13" s="501">
        <v>450000</v>
      </c>
      <c r="AT13" s="501">
        <v>0</v>
      </c>
      <c r="AU13" s="501">
        <v>1240000</v>
      </c>
      <c r="AV13" s="501">
        <v>0</v>
      </c>
      <c r="AW13" s="501">
        <v>766733</v>
      </c>
      <c r="AX13" s="501">
        <v>0</v>
      </c>
      <c r="AY13" s="501">
        <v>717529</v>
      </c>
      <c r="AZ13" s="501">
        <v>0</v>
      </c>
      <c r="BA13" s="501">
        <v>33961827</v>
      </c>
      <c r="BB13" s="501">
        <v>34757121</v>
      </c>
      <c r="BC13" s="501">
        <v>0</v>
      </c>
      <c r="BD13" s="501">
        <v>0</v>
      </c>
      <c r="BE13" s="501">
        <v>0</v>
      </c>
      <c r="BF13" s="251">
        <f>BC13/('第3-3表'!C10-'第3-3表'!E10)*100</f>
        <v>0</v>
      </c>
      <c r="BG13" s="249">
        <v>0</v>
      </c>
    </row>
    <row r="14" spans="1:65" s="451" customFormat="1" ht="24.75" customHeight="1">
      <c r="A14" s="366" t="s">
        <v>69</v>
      </c>
      <c r="B14" s="501">
        <v>49261544</v>
      </c>
      <c r="C14" s="501">
        <v>49260283</v>
      </c>
      <c r="D14" s="501">
        <v>3316940</v>
      </c>
      <c r="E14" s="501">
        <v>70011949</v>
      </c>
      <c r="F14" s="501">
        <v>24286627</v>
      </c>
      <c r="G14" s="501">
        <v>218021</v>
      </c>
      <c r="H14" s="501">
        <v>1143</v>
      </c>
      <c r="I14" s="501">
        <v>118</v>
      </c>
      <c r="J14" s="501">
        <v>2354296</v>
      </c>
      <c r="K14" s="501">
        <v>1912388</v>
      </c>
      <c r="L14" s="501">
        <v>441381</v>
      </c>
      <c r="M14" s="501">
        <v>0</v>
      </c>
      <c r="N14" s="501">
        <v>527</v>
      </c>
      <c r="O14" s="501">
        <v>0</v>
      </c>
      <c r="P14" s="501">
        <v>51615840</v>
      </c>
      <c r="Q14" s="501">
        <v>1113488</v>
      </c>
      <c r="R14" s="501">
        <v>81991</v>
      </c>
      <c r="S14" s="501">
        <v>0</v>
      </c>
      <c r="T14" s="501">
        <v>0</v>
      </c>
      <c r="U14" s="501">
        <v>1031497</v>
      </c>
      <c r="V14" s="501">
        <v>0</v>
      </c>
      <c r="W14" s="501">
        <v>271396</v>
      </c>
      <c r="X14" s="501">
        <v>0</v>
      </c>
      <c r="Y14" s="501">
        <v>259772</v>
      </c>
      <c r="Z14" s="501">
        <v>11624</v>
      </c>
      <c r="AA14" s="501">
        <v>1384884</v>
      </c>
      <c r="AB14" s="501">
        <v>31758433</v>
      </c>
      <c r="AC14" s="501">
        <v>16396716</v>
      </c>
      <c r="AD14" s="501">
        <v>12162050</v>
      </c>
      <c r="AE14" s="501">
        <v>0</v>
      </c>
      <c r="AF14" s="501">
        <v>2674609</v>
      </c>
      <c r="AG14" s="501">
        <v>1560057</v>
      </c>
      <c r="AH14" s="501">
        <v>15361717</v>
      </c>
      <c r="AI14" s="501">
        <v>15361717</v>
      </c>
      <c r="AJ14" s="501">
        <v>0</v>
      </c>
      <c r="AK14" s="501">
        <v>18472523</v>
      </c>
      <c r="AL14" s="501">
        <v>18139676</v>
      </c>
      <c r="AM14" s="501">
        <v>8653204</v>
      </c>
      <c r="AN14" s="501">
        <v>5428</v>
      </c>
      <c r="AO14" s="501">
        <v>4697048</v>
      </c>
      <c r="AP14" s="501">
        <v>0</v>
      </c>
      <c r="AQ14" s="501">
        <v>4783996</v>
      </c>
      <c r="AR14" s="501">
        <v>332847</v>
      </c>
      <c r="AS14" s="501">
        <v>0</v>
      </c>
      <c r="AT14" s="501">
        <v>0</v>
      </c>
      <c r="AU14" s="501">
        <v>0</v>
      </c>
      <c r="AV14" s="501">
        <v>0</v>
      </c>
      <c r="AW14" s="501">
        <v>332847</v>
      </c>
      <c r="AX14" s="501">
        <v>0</v>
      </c>
      <c r="AY14" s="501">
        <v>332847</v>
      </c>
      <c r="AZ14" s="501">
        <v>0</v>
      </c>
      <c r="BA14" s="501">
        <v>50230956</v>
      </c>
      <c r="BB14" s="501">
        <v>51615840</v>
      </c>
      <c r="BC14" s="501">
        <v>0</v>
      </c>
      <c r="BD14" s="501">
        <v>0</v>
      </c>
      <c r="BE14" s="501">
        <v>0</v>
      </c>
      <c r="BF14" s="251">
        <f>BC14/('第3-3表'!C11-'第3-3表'!E11)*100</f>
        <v>0</v>
      </c>
      <c r="BG14" s="249">
        <v>0</v>
      </c>
      <c r="BM14" s="570"/>
    </row>
    <row r="15" spans="1:59" s="451" customFormat="1" ht="24.75" customHeight="1">
      <c r="A15" s="366" t="s">
        <v>71</v>
      </c>
      <c r="B15" s="501">
        <v>5629179</v>
      </c>
      <c r="C15" s="501">
        <v>5481290</v>
      </c>
      <c r="D15" s="501">
        <v>74246</v>
      </c>
      <c r="E15" s="501">
        <v>9143247</v>
      </c>
      <c r="F15" s="501">
        <v>3736203</v>
      </c>
      <c r="G15" s="501">
        <v>0</v>
      </c>
      <c r="H15" s="501">
        <v>147889</v>
      </c>
      <c r="I15" s="501">
        <v>0</v>
      </c>
      <c r="J15" s="501">
        <v>1062629</v>
      </c>
      <c r="K15" s="501">
        <v>873019</v>
      </c>
      <c r="L15" s="501">
        <v>176069</v>
      </c>
      <c r="M15" s="501">
        <v>13541</v>
      </c>
      <c r="N15" s="501">
        <v>0</v>
      </c>
      <c r="O15" s="501">
        <v>0</v>
      </c>
      <c r="P15" s="501">
        <v>6691808</v>
      </c>
      <c r="Q15" s="501">
        <v>331822</v>
      </c>
      <c r="R15" s="501">
        <v>0</v>
      </c>
      <c r="S15" s="501">
        <v>0</v>
      </c>
      <c r="T15" s="501">
        <v>0</v>
      </c>
      <c r="U15" s="501">
        <v>331822</v>
      </c>
      <c r="V15" s="501">
        <v>0</v>
      </c>
      <c r="W15" s="501">
        <v>104380</v>
      </c>
      <c r="X15" s="501">
        <v>0</v>
      </c>
      <c r="Y15" s="501">
        <v>57949</v>
      </c>
      <c r="Z15" s="501">
        <v>46431</v>
      </c>
      <c r="AA15" s="501">
        <v>436202</v>
      </c>
      <c r="AB15" s="501">
        <v>3261035</v>
      </c>
      <c r="AC15" s="501">
        <v>555786</v>
      </c>
      <c r="AD15" s="501">
        <v>46795</v>
      </c>
      <c r="AE15" s="501">
        <v>50657</v>
      </c>
      <c r="AF15" s="501">
        <v>183754</v>
      </c>
      <c r="AG15" s="501">
        <v>274580</v>
      </c>
      <c r="AH15" s="501">
        <v>2705249</v>
      </c>
      <c r="AI15" s="501">
        <v>2705249</v>
      </c>
      <c r="AJ15" s="501">
        <v>0</v>
      </c>
      <c r="AK15" s="501">
        <v>2994571</v>
      </c>
      <c r="AL15" s="501">
        <v>2741323</v>
      </c>
      <c r="AM15" s="501">
        <v>1142125</v>
      </c>
      <c r="AN15" s="501">
        <v>614105</v>
      </c>
      <c r="AO15" s="501">
        <v>0</v>
      </c>
      <c r="AP15" s="501">
        <v>0</v>
      </c>
      <c r="AQ15" s="501">
        <v>985093</v>
      </c>
      <c r="AR15" s="501">
        <v>253248</v>
      </c>
      <c r="AS15" s="501">
        <v>0</v>
      </c>
      <c r="AT15" s="501">
        <v>0</v>
      </c>
      <c r="AU15" s="501">
        <v>40000</v>
      </c>
      <c r="AV15" s="501">
        <v>0</v>
      </c>
      <c r="AW15" s="501">
        <v>213248</v>
      </c>
      <c r="AX15" s="501">
        <v>0</v>
      </c>
      <c r="AY15" s="501">
        <v>45672</v>
      </c>
      <c r="AZ15" s="501">
        <v>0</v>
      </c>
      <c r="BA15" s="501">
        <v>6255606</v>
      </c>
      <c r="BB15" s="501">
        <v>6691808</v>
      </c>
      <c r="BC15" s="501">
        <v>0</v>
      </c>
      <c r="BD15" s="501">
        <v>0</v>
      </c>
      <c r="BE15" s="501">
        <v>0</v>
      </c>
      <c r="BF15" s="251">
        <f>BC15/('第3-3表'!C12-'第3-3表'!E12)*100</f>
        <v>0</v>
      </c>
      <c r="BG15" s="249">
        <v>0</v>
      </c>
    </row>
    <row r="16" spans="1:59" s="451" customFormat="1" ht="24.75" customHeight="1">
      <c r="A16" s="366" t="s">
        <v>73</v>
      </c>
      <c r="B16" s="501">
        <v>21714413</v>
      </c>
      <c r="C16" s="501">
        <v>19980805</v>
      </c>
      <c r="D16" s="501">
        <v>1421052</v>
      </c>
      <c r="E16" s="501">
        <v>32246917</v>
      </c>
      <c r="F16" s="501">
        <v>13740032</v>
      </c>
      <c r="G16" s="501">
        <v>52868</v>
      </c>
      <c r="H16" s="501">
        <v>1728608</v>
      </c>
      <c r="I16" s="501">
        <v>5000</v>
      </c>
      <c r="J16" s="501">
        <v>2320214</v>
      </c>
      <c r="K16" s="501">
        <v>1893459</v>
      </c>
      <c r="L16" s="501">
        <v>380677</v>
      </c>
      <c r="M16" s="501">
        <v>15074</v>
      </c>
      <c r="N16" s="501">
        <v>0</v>
      </c>
      <c r="O16" s="501">
        <v>0</v>
      </c>
      <c r="P16" s="501">
        <v>24034627</v>
      </c>
      <c r="Q16" s="501">
        <v>778291</v>
      </c>
      <c r="R16" s="501">
        <v>0</v>
      </c>
      <c r="S16" s="501">
        <v>0</v>
      </c>
      <c r="T16" s="501">
        <v>0</v>
      </c>
      <c r="U16" s="501">
        <v>778291</v>
      </c>
      <c r="V16" s="501">
        <v>0</v>
      </c>
      <c r="W16" s="501">
        <v>63874</v>
      </c>
      <c r="X16" s="501">
        <v>0</v>
      </c>
      <c r="Y16" s="501">
        <v>56081</v>
      </c>
      <c r="Z16" s="501">
        <v>7793</v>
      </c>
      <c r="AA16" s="501">
        <v>842165</v>
      </c>
      <c r="AB16" s="501">
        <v>16136526</v>
      </c>
      <c r="AC16" s="501">
        <v>5835939</v>
      </c>
      <c r="AD16" s="501">
        <v>0</v>
      </c>
      <c r="AE16" s="501">
        <v>0</v>
      </c>
      <c r="AF16" s="501">
        <v>1275441</v>
      </c>
      <c r="AG16" s="501">
        <v>4560498</v>
      </c>
      <c r="AH16" s="501">
        <v>10300587</v>
      </c>
      <c r="AI16" s="501">
        <v>10300587</v>
      </c>
      <c r="AJ16" s="501">
        <v>0</v>
      </c>
      <c r="AK16" s="501">
        <v>7055936</v>
      </c>
      <c r="AL16" s="501">
        <v>6299924</v>
      </c>
      <c r="AM16" s="501">
        <v>1740415</v>
      </c>
      <c r="AN16" s="501">
        <v>70425</v>
      </c>
      <c r="AO16" s="501">
        <v>1920770</v>
      </c>
      <c r="AP16" s="501">
        <v>0</v>
      </c>
      <c r="AQ16" s="501">
        <v>2568314</v>
      </c>
      <c r="AR16" s="501">
        <v>756012</v>
      </c>
      <c r="AS16" s="501">
        <v>0</v>
      </c>
      <c r="AT16" s="501">
        <v>0</v>
      </c>
      <c r="AU16" s="501">
        <v>274080</v>
      </c>
      <c r="AV16" s="501">
        <v>0</v>
      </c>
      <c r="AW16" s="501">
        <v>481932</v>
      </c>
      <c r="AX16" s="501">
        <v>0</v>
      </c>
      <c r="AY16" s="501">
        <v>281932</v>
      </c>
      <c r="AZ16" s="501">
        <v>0</v>
      </c>
      <c r="BA16" s="501">
        <v>23192462</v>
      </c>
      <c r="BB16" s="501">
        <v>24034627</v>
      </c>
      <c r="BC16" s="501">
        <v>0</v>
      </c>
      <c r="BD16" s="501">
        <v>0</v>
      </c>
      <c r="BE16" s="501">
        <v>0</v>
      </c>
      <c r="BF16" s="251">
        <f>BC16/('第3-3表'!C13-'第3-3表'!E13)*100</f>
        <v>0</v>
      </c>
      <c r="BG16" s="249">
        <v>0</v>
      </c>
    </row>
    <row r="17" spans="1:59" s="451" customFormat="1" ht="24.75" customHeight="1">
      <c r="A17" s="366" t="s">
        <v>75</v>
      </c>
      <c r="B17" s="501">
        <v>18012308</v>
      </c>
      <c r="C17" s="501">
        <v>17833388</v>
      </c>
      <c r="D17" s="501">
        <v>782837</v>
      </c>
      <c r="E17" s="501">
        <v>25455399</v>
      </c>
      <c r="F17" s="501">
        <v>8458413</v>
      </c>
      <c r="G17" s="501">
        <v>53565</v>
      </c>
      <c r="H17" s="501">
        <v>178920</v>
      </c>
      <c r="I17" s="501">
        <v>0</v>
      </c>
      <c r="J17" s="501">
        <v>1102377</v>
      </c>
      <c r="K17" s="501">
        <v>812887</v>
      </c>
      <c r="L17" s="501">
        <v>202255</v>
      </c>
      <c r="M17" s="501">
        <v>14308</v>
      </c>
      <c r="N17" s="501">
        <v>0</v>
      </c>
      <c r="O17" s="501">
        <v>17493</v>
      </c>
      <c r="P17" s="501">
        <v>19132178</v>
      </c>
      <c r="Q17" s="501">
        <v>120889</v>
      </c>
      <c r="R17" s="501">
        <v>0</v>
      </c>
      <c r="S17" s="501">
        <v>0</v>
      </c>
      <c r="T17" s="501">
        <v>0</v>
      </c>
      <c r="U17" s="501">
        <v>120889</v>
      </c>
      <c r="V17" s="501">
        <v>0</v>
      </c>
      <c r="W17" s="501">
        <v>176762</v>
      </c>
      <c r="X17" s="501">
        <v>0</v>
      </c>
      <c r="Y17" s="501">
        <v>133330</v>
      </c>
      <c r="Z17" s="501">
        <v>43432</v>
      </c>
      <c r="AA17" s="501">
        <v>297651</v>
      </c>
      <c r="AB17" s="501">
        <v>9261035</v>
      </c>
      <c r="AC17" s="501">
        <v>5325175</v>
      </c>
      <c r="AD17" s="501">
        <v>0</v>
      </c>
      <c r="AE17" s="501">
        <v>0</v>
      </c>
      <c r="AF17" s="501">
        <v>1679792</v>
      </c>
      <c r="AG17" s="501">
        <v>3645383</v>
      </c>
      <c r="AH17" s="501">
        <v>3935860</v>
      </c>
      <c r="AI17" s="501">
        <v>3935860</v>
      </c>
      <c r="AJ17" s="501">
        <v>0</v>
      </c>
      <c r="AK17" s="501">
        <v>9573492</v>
      </c>
      <c r="AL17" s="501">
        <v>9179732</v>
      </c>
      <c r="AM17" s="501">
        <v>5738698</v>
      </c>
      <c r="AN17" s="501">
        <v>0</v>
      </c>
      <c r="AO17" s="501">
        <v>2257859</v>
      </c>
      <c r="AP17" s="501">
        <v>0</v>
      </c>
      <c r="AQ17" s="501">
        <v>1183175</v>
      </c>
      <c r="AR17" s="501">
        <v>393760</v>
      </c>
      <c r="AS17" s="501">
        <v>0</v>
      </c>
      <c r="AT17" s="501">
        <v>30000</v>
      </c>
      <c r="AU17" s="501">
        <v>117874</v>
      </c>
      <c r="AV17" s="501">
        <v>0</v>
      </c>
      <c r="AW17" s="501">
        <v>245886</v>
      </c>
      <c r="AX17" s="501">
        <v>0</v>
      </c>
      <c r="AY17" s="501">
        <v>245886</v>
      </c>
      <c r="AZ17" s="501">
        <v>0</v>
      </c>
      <c r="BA17" s="501">
        <v>18834527</v>
      </c>
      <c r="BB17" s="501">
        <v>19132178</v>
      </c>
      <c r="BC17" s="501">
        <v>0</v>
      </c>
      <c r="BD17" s="501">
        <v>0</v>
      </c>
      <c r="BE17" s="501">
        <v>0</v>
      </c>
      <c r="BF17" s="251">
        <f>BC17/('第3-3表'!C14-'第3-3表'!E14)*100</f>
        <v>0</v>
      </c>
      <c r="BG17" s="249">
        <v>0</v>
      </c>
    </row>
    <row r="18" spans="1:59" s="451" customFormat="1" ht="24.75" customHeight="1">
      <c r="A18" s="366" t="s">
        <v>76</v>
      </c>
      <c r="B18" s="501">
        <v>14162073</v>
      </c>
      <c r="C18" s="501">
        <v>14157770</v>
      </c>
      <c r="D18" s="501">
        <v>900703</v>
      </c>
      <c r="E18" s="501">
        <v>22002030</v>
      </c>
      <c r="F18" s="501">
        <v>9904406</v>
      </c>
      <c r="G18" s="501">
        <v>1151889</v>
      </c>
      <c r="H18" s="501">
        <v>4303</v>
      </c>
      <c r="I18" s="501">
        <v>0</v>
      </c>
      <c r="J18" s="501">
        <v>1988611</v>
      </c>
      <c r="K18" s="501">
        <v>1524868</v>
      </c>
      <c r="L18" s="501">
        <v>452606</v>
      </c>
      <c r="M18" s="501">
        <v>9339</v>
      </c>
      <c r="N18" s="501">
        <v>0</v>
      </c>
      <c r="O18" s="501">
        <v>0</v>
      </c>
      <c r="P18" s="501">
        <v>16150684</v>
      </c>
      <c r="Q18" s="501">
        <v>249132</v>
      </c>
      <c r="R18" s="501">
        <v>0</v>
      </c>
      <c r="S18" s="501">
        <v>0</v>
      </c>
      <c r="T18" s="501">
        <v>0</v>
      </c>
      <c r="U18" s="501">
        <v>249132</v>
      </c>
      <c r="V18" s="501">
        <v>0</v>
      </c>
      <c r="W18" s="501">
        <v>444949</v>
      </c>
      <c r="X18" s="501">
        <v>0</v>
      </c>
      <c r="Y18" s="501">
        <v>440169</v>
      </c>
      <c r="Z18" s="501">
        <v>4780</v>
      </c>
      <c r="AA18" s="501">
        <v>694081</v>
      </c>
      <c r="AB18" s="501">
        <v>8018110</v>
      </c>
      <c r="AC18" s="501">
        <v>4008599</v>
      </c>
      <c r="AD18" s="501">
        <v>90508</v>
      </c>
      <c r="AE18" s="501">
        <v>98</v>
      </c>
      <c r="AF18" s="501">
        <v>994130</v>
      </c>
      <c r="AG18" s="501">
        <v>2923863</v>
      </c>
      <c r="AH18" s="501">
        <v>4009511</v>
      </c>
      <c r="AI18" s="501">
        <v>4009511</v>
      </c>
      <c r="AJ18" s="501">
        <v>0</v>
      </c>
      <c r="AK18" s="501">
        <v>7438493</v>
      </c>
      <c r="AL18" s="501">
        <v>6691117</v>
      </c>
      <c r="AM18" s="501">
        <v>2335803</v>
      </c>
      <c r="AN18" s="501">
        <v>0</v>
      </c>
      <c r="AO18" s="501">
        <v>2505317</v>
      </c>
      <c r="AP18" s="501">
        <v>0</v>
      </c>
      <c r="AQ18" s="501">
        <v>1849997</v>
      </c>
      <c r="AR18" s="501">
        <v>747376</v>
      </c>
      <c r="AS18" s="501">
        <v>0</v>
      </c>
      <c r="AT18" s="501">
        <v>0</v>
      </c>
      <c r="AU18" s="501">
        <v>420431</v>
      </c>
      <c r="AV18" s="501">
        <v>0</v>
      </c>
      <c r="AW18" s="501">
        <v>326945</v>
      </c>
      <c r="AX18" s="501">
        <v>0</v>
      </c>
      <c r="AY18" s="501">
        <v>273276</v>
      </c>
      <c r="AZ18" s="501">
        <v>0</v>
      </c>
      <c r="BA18" s="501">
        <v>15456603</v>
      </c>
      <c r="BB18" s="501">
        <v>16150684</v>
      </c>
      <c r="BC18" s="501">
        <v>0</v>
      </c>
      <c r="BD18" s="501">
        <v>0</v>
      </c>
      <c r="BE18" s="501">
        <v>0</v>
      </c>
      <c r="BF18" s="251">
        <f>BC18/('第3-3表'!C15-'第3-3表'!E15)*100</f>
        <v>0</v>
      </c>
      <c r="BG18" s="249">
        <v>0</v>
      </c>
    </row>
    <row r="19" spans="1:59" s="451" customFormat="1" ht="24.75" customHeight="1">
      <c r="A19" s="366" t="s">
        <v>78</v>
      </c>
      <c r="B19" s="501">
        <v>9663490</v>
      </c>
      <c r="C19" s="501">
        <v>9647717</v>
      </c>
      <c r="D19" s="501">
        <v>116574</v>
      </c>
      <c r="E19" s="501">
        <v>14490999</v>
      </c>
      <c r="F19" s="501">
        <v>4962196</v>
      </c>
      <c r="G19" s="501">
        <v>2340</v>
      </c>
      <c r="H19" s="501">
        <v>15773</v>
      </c>
      <c r="I19" s="501">
        <v>0</v>
      </c>
      <c r="J19" s="501">
        <v>1042729</v>
      </c>
      <c r="K19" s="501">
        <v>453738</v>
      </c>
      <c r="L19" s="501">
        <v>558218</v>
      </c>
      <c r="M19" s="501">
        <v>11179</v>
      </c>
      <c r="N19" s="501">
        <v>0</v>
      </c>
      <c r="O19" s="501">
        <v>16912</v>
      </c>
      <c r="P19" s="501">
        <v>10723131</v>
      </c>
      <c r="Q19" s="501">
        <v>232994</v>
      </c>
      <c r="R19" s="501">
        <v>0</v>
      </c>
      <c r="S19" s="501">
        <v>0</v>
      </c>
      <c r="T19" s="501">
        <v>0</v>
      </c>
      <c r="U19" s="501">
        <v>232994</v>
      </c>
      <c r="V19" s="501">
        <v>0</v>
      </c>
      <c r="W19" s="501">
        <v>232148</v>
      </c>
      <c r="X19" s="501">
        <v>0</v>
      </c>
      <c r="Y19" s="501">
        <v>153406</v>
      </c>
      <c r="Z19" s="501">
        <v>78742</v>
      </c>
      <c r="AA19" s="501">
        <v>465142</v>
      </c>
      <c r="AB19" s="501">
        <v>8675425</v>
      </c>
      <c r="AC19" s="501">
        <v>2680234</v>
      </c>
      <c r="AD19" s="501">
        <v>493805</v>
      </c>
      <c r="AE19" s="501">
        <v>0</v>
      </c>
      <c r="AF19" s="501">
        <v>962616</v>
      </c>
      <c r="AG19" s="501">
        <v>1223813</v>
      </c>
      <c r="AH19" s="501">
        <v>5995191</v>
      </c>
      <c r="AI19" s="501">
        <v>5995191</v>
      </c>
      <c r="AJ19" s="501">
        <v>0</v>
      </c>
      <c r="AK19" s="501">
        <v>1582564</v>
      </c>
      <c r="AL19" s="501">
        <v>1384065</v>
      </c>
      <c r="AM19" s="501">
        <v>451829</v>
      </c>
      <c r="AN19" s="501">
        <v>0</v>
      </c>
      <c r="AO19" s="501">
        <v>571076</v>
      </c>
      <c r="AP19" s="501">
        <v>0</v>
      </c>
      <c r="AQ19" s="501">
        <v>361160</v>
      </c>
      <c r="AR19" s="501">
        <v>198499</v>
      </c>
      <c r="AS19" s="501">
        <v>127847</v>
      </c>
      <c r="AT19" s="501">
        <v>0</v>
      </c>
      <c r="AU19" s="501">
        <v>0</v>
      </c>
      <c r="AV19" s="501">
        <v>0</v>
      </c>
      <c r="AW19" s="501">
        <v>70652</v>
      </c>
      <c r="AX19" s="501">
        <v>0</v>
      </c>
      <c r="AY19" s="501">
        <v>70652</v>
      </c>
      <c r="AZ19" s="501">
        <v>0</v>
      </c>
      <c r="BA19" s="501">
        <v>10257989</v>
      </c>
      <c r="BB19" s="501">
        <v>10723131</v>
      </c>
      <c r="BC19" s="501">
        <v>0</v>
      </c>
      <c r="BD19" s="501">
        <v>0</v>
      </c>
      <c r="BE19" s="501">
        <v>0</v>
      </c>
      <c r="BF19" s="251">
        <f>BC19/('第3-3表'!C16-'第3-3表'!E16)*100</f>
        <v>0</v>
      </c>
      <c r="BG19" s="249">
        <v>0</v>
      </c>
    </row>
    <row r="20" spans="1:59" s="451" customFormat="1" ht="24.75" customHeight="1">
      <c r="A20" s="366" t="s">
        <v>80</v>
      </c>
      <c r="B20" s="501">
        <v>8453037</v>
      </c>
      <c r="C20" s="501">
        <v>8276450</v>
      </c>
      <c r="D20" s="501">
        <v>73876</v>
      </c>
      <c r="E20" s="501">
        <v>11073095</v>
      </c>
      <c r="F20" s="501">
        <v>4296231</v>
      </c>
      <c r="G20" s="501">
        <v>1425710</v>
      </c>
      <c r="H20" s="501">
        <v>176287</v>
      </c>
      <c r="I20" s="501">
        <v>300</v>
      </c>
      <c r="J20" s="501">
        <v>751234</v>
      </c>
      <c r="K20" s="501">
        <v>495026</v>
      </c>
      <c r="L20" s="501">
        <v>253573</v>
      </c>
      <c r="M20" s="501">
        <v>1853</v>
      </c>
      <c r="N20" s="501">
        <v>100</v>
      </c>
      <c r="O20" s="501">
        <v>0</v>
      </c>
      <c r="P20" s="501">
        <v>9204271</v>
      </c>
      <c r="Q20" s="501">
        <v>0</v>
      </c>
      <c r="R20" s="501">
        <v>0</v>
      </c>
      <c r="S20" s="501">
        <v>0</v>
      </c>
      <c r="T20" s="501">
        <v>0</v>
      </c>
      <c r="U20" s="501">
        <v>0</v>
      </c>
      <c r="V20" s="501">
        <v>0</v>
      </c>
      <c r="W20" s="501">
        <v>123170</v>
      </c>
      <c r="X20" s="501">
        <v>0</v>
      </c>
      <c r="Y20" s="501">
        <v>79332</v>
      </c>
      <c r="Z20" s="501">
        <v>43838</v>
      </c>
      <c r="AA20" s="501">
        <v>123170</v>
      </c>
      <c r="AB20" s="501">
        <v>6001585</v>
      </c>
      <c r="AC20" s="501">
        <v>2154726</v>
      </c>
      <c r="AD20" s="501">
        <v>2002170</v>
      </c>
      <c r="AE20" s="501">
        <v>0</v>
      </c>
      <c r="AF20" s="501">
        <v>14700</v>
      </c>
      <c r="AG20" s="501">
        <v>137856</v>
      </c>
      <c r="AH20" s="501">
        <v>3846859</v>
      </c>
      <c r="AI20" s="501">
        <v>3846859</v>
      </c>
      <c r="AJ20" s="501">
        <v>0</v>
      </c>
      <c r="AK20" s="501">
        <v>3079516</v>
      </c>
      <c r="AL20" s="501">
        <v>2920864</v>
      </c>
      <c r="AM20" s="501">
        <v>1326328</v>
      </c>
      <c r="AN20" s="501">
        <v>91867</v>
      </c>
      <c r="AO20" s="501">
        <v>1053165</v>
      </c>
      <c r="AP20" s="501">
        <v>0</v>
      </c>
      <c r="AQ20" s="501">
        <v>449504</v>
      </c>
      <c r="AR20" s="501">
        <v>158652</v>
      </c>
      <c r="AS20" s="501">
        <v>11530</v>
      </c>
      <c r="AT20" s="501">
        <v>0</v>
      </c>
      <c r="AU20" s="501">
        <v>0</v>
      </c>
      <c r="AV20" s="501">
        <v>0</v>
      </c>
      <c r="AW20" s="501">
        <v>147122</v>
      </c>
      <c r="AX20" s="501">
        <v>0</v>
      </c>
      <c r="AY20" s="501">
        <v>18164</v>
      </c>
      <c r="AZ20" s="501">
        <v>0</v>
      </c>
      <c r="BA20" s="501">
        <v>9081101</v>
      </c>
      <c r="BB20" s="501">
        <v>9204271</v>
      </c>
      <c r="BC20" s="501">
        <v>0</v>
      </c>
      <c r="BD20" s="501">
        <v>0</v>
      </c>
      <c r="BE20" s="501">
        <v>0</v>
      </c>
      <c r="BF20" s="251">
        <f>BC20/('第3-3表'!C17-'第3-3表'!E17)*100</f>
        <v>0</v>
      </c>
      <c r="BG20" s="249">
        <v>0</v>
      </c>
    </row>
    <row r="21" spans="1:59" s="451" customFormat="1" ht="24.75" customHeight="1">
      <c r="A21" s="366" t="s">
        <v>81</v>
      </c>
      <c r="B21" s="501">
        <v>4438055</v>
      </c>
      <c r="C21" s="501">
        <v>2960740</v>
      </c>
      <c r="D21" s="501">
        <v>95901</v>
      </c>
      <c r="E21" s="501">
        <v>4848503</v>
      </c>
      <c r="F21" s="501">
        <v>2047832</v>
      </c>
      <c r="G21" s="501">
        <v>64168</v>
      </c>
      <c r="H21" s="501">
        <v>1477315</v>
      </c>
      <c r="I21" s="501">
        <v>0</v>
      </c>
      <c r="J21" s="501">
        <v>996569</v>
      </c>
      <c r="K21" s="501">
        <v>921797</v>
      </c>
      <c r="L21" s="501">
        <v>72495</v>
      </c>
      <c r="M21" s="501">
        <v>2111</v>
      </c>
      <c r="N21" s="501">
        <v>0</v>
      </c>
      <c r="O21" s="501">
        <v>0</v>
      </c>
      <c r="P21" s="501">
        <v>5434624</v>
      </c>
      <c r="Q21" s="501">
        <v>308448</v>
      </c>
      <c r="R21" s="501">
        <v>0</v>
      </c>
      <c r="S21" s="501">
        <v>0</v>
      </c>
      <c r="T21" s="501">
        <v>0</v>
      </c>
      <c r="U21" s="501">
        <v>308448</v>
      </c>
      <c r="V21" s="501">
        <v>0</v>
      </c>
      <c r="W21" s="501">
        <v>140519</v>
      </c>
      <c r="X21" s="501">
        <v>0</v>
      </c>
      <c r="Y21" s="501">
        <v>140115</v>
      </c>
      <c r="Z21" s="501">
        <v>404</v>
      </c>
      <c r="AA21" s="501">
        <v>448967</v>
      </c>
      <c r="AB21" s="501">
        <v>3137310</v>
      </c>
      <c r="AC21" s="501">
        <v>1216530</v>
      </c>
      <c r="AD21" s="501">
        <v>38174</v>
      </c>
      <c r="AE21" s="501">
        <v>37075</v>
      </c>
      <c r="AF21" s="501">
        <v>917134</v>
      </c>
      <c r="AG21" s="501">
        <v>224147</v>
      </c>
      <c r="AH21" s="501">
        <v>1920780</v>
      </c>
      <c r="AI21" s="501">
        <v>1920780</v>
      </c>
      <c r="AJ21" s="501">
        <v>0</v>
      </c>
      <c r="AK21" s="501">
        <v>1848347</v>
      </c>
      <c r="AL21" s="501">
        <v>1649772</v>
      </c>
      <c r="AM21" s="501">
        <v>1209562</v>
      </c>
      <c r="AN21" s="501">
        <v>4000</v>
      </c>
      <c r="AO21" s="501">
        <v>309122</v>
      </c>
      <c r="AP21" s="501">
        <v>0</v>
      </c>
      <c r="AQ21" s="501">
        <v>127088</v>
      </c>
      <c r="AR21" s="501">
        <v>198575</v>
      </c>
      <c r="AS21" s="501">
        <v>195174</v>
      </c>
      <c r="AT21" s="501">
        <v>0</v>
      </c>
      <c r="AU21" s="501">
        <v>91363</v>
      </c>
      <c r="AV21" s="501">
        <v>0</v>
      </c>
      <c r="AW21" s="501">
        <v>0</v>
      </c>
      <c r="AX21" s="501">
        <v>87962</v>
      </c>
      <c r="AY21" s="501">
        <v>0</v>
      </c>
      <c r="AZ21" s="501">
        <v>55426</v>
      </c>
      <c r="BA21" s="501">
        <v>4985657</v>
      </c>
      <c r="BB21" s="501">
        <v>5434624</v>
      </c>
      <c r="BC21" s="501">
        <v>87962</v>
      </c>
      <c r="BD21" s="501">
        <v>0</v>
      </c>
      <c r="BE21" s="501">
        <v>0</v>
      </c>
      <c r="BF21" s="571">
        <f>BC21/('第3-3表'!C18-'第3-3表'!E18)*100</f>
        <v>13.172085278178352</v>
      </c>
      <c r="BG21" s="249">
        <v>0</v>
      </c>
    </row>
    <row r="22" spans="1:59" s="451" customFormat="1" ht="24.75" customHeight="1">
      <c r="A22" s="366" t="s">
        <v>82</v>
      </c>
      <c r="B22" s="501">
        <v>7165892</v>
      </c>
      <c r="C22" s="501">
        <v>7165892</v>
      </c>
      <c r="D22" s="501">
        <v>63968</v>
      </c>
      <c r="E22" s="501">
        <v>9604627</v>
      </c>
      <c r="F22" s="501">
        <v>2927145</v>
      </c>
      <c r="G22" s="501">
        <v>424442</v>
      </c>
      <c r="H22" s="501">
        <v>0</v>
      </c>
      <c r="I22" s="501">
        <v>0</v>
      </c>
      <c r="J22" s="501">
        <v>576429</v>
      </c>
      <c r="K22" s="501">
        <v>490751</v>
      </c>
      <c r="L22" s="501">
        <v>78239</v>
      </c>
      <c r="M22" s="501">
        <v>7439</v>
      </c>
      <c r="N22" s="501">
        <v>0</v>
      </c>
      <c r="O22" s="501">
        <v>0</v>
      </c>
      <c r="P22" s="501">
        <v>7742321</v>
      </c>
      <c r="Q22" s="501">
        <v>2684</v>
      </c>
      <c r="R22" s="501">
        <v>0</v>
      </c>
      <c r="S22" s="501">
        <v>0</v>
      </c>
      <c r="T22" s="501">
        <v>0</v>
      </c>
      <c r="U22" s="501">
        <v>2684</v>
      </c>
      <c r="V22" s="501">
        <v>0</v>
      </c>
      <c r="W22" s="501">
        <v>70111</v>
      </c>
      <c r="X22" s="501">
        <v>0</v>
      </c>
      <c r="Y22" s="501">
        <v>66991</v>
      </c>
      <c r="Z22" s="501">
        <v>3120</v>
      </c>
      <c r="AA22" s="501">
        <v>72795</v>
      </c>
      <c r="AB22" s="501">
        <v>3389665</v>
      </c>
      <c r="AC22" s="501">
        <v>553569</v>
      </c>
      <c r="AD22" s="501">
        <v>398281</v>
      </c>
      <c r="AE22" s="501">
        <v>19888</v>
      </c>
      <c r="AF22" s="501">
        <v>135400</v>
      </c>
      <c r="AG22" s="501">
        <v>0</v>
      </c>
      <c r="AH22" s="501">
        <v>2836096</v>
      </c>
      <c r="AI22" s="501">
        <v>2836096</v>
      </c>
      <c r="AJ22" s="501">
        <v>0</v>
      </c>
      <c r="AK22" s="501">
        <v>4279861</v>
      </c>
      <c r="AL22" s="501">
        <v>4106315</v>
      </c>
      <c r="AM22" s="501">
        <v>1497228</v>
      </c>
      <c r="AN22" s="501">
        <v>0</v>
      </c>
      <c r="AO22" s="501">
        <v>527402</v>
      </c>
      <c r="AP22" s="501">
        <v>0</v>
      </c>
      <c r="AQ22" s="501">
        <v>2081685</v>
      </c>
      <c r="AR22" s="501">
        <v>173546</v>
      </c>
      <c r="AS22" s="501">
        <v>82782</v>
      </c>
      <c r="AT22" s="501">
        <v>0</v>
      </c>
      <c r="AU22" s="501">
        <v>76500</v>
      </c>
      <c r="AV22" s="501">
        <v>0</v>
      </c>
      <c r="AW22" s="501">
        <v>14264</v>
      </c>
      <c r="AX22" s="501">
        <v>0</v>
      </c>
      <c r="AY22" s="501">
        <v>4500</v>
      </c>
      <c r="AZ22" s="501">
        <v>0</v>
      </c>
      <c r="BA22" s="501">
        <v>7669526</v>
      </c>
      <c r="BB22" s="501">
        <v>7742321</v>
      </c>
      <c r="BC22" s="501">
        <v>0</v>
      </c>
      <c r="BD22" s="501">
        <v>0</v>
      </c>
      <c r="BE22" s="501">
        <v>0</v>
      </c>
      <c r="BF22" s="251">
        <f>BC22/('第3-3表'!C19-'第3-3表'!E19)*100</f>
        <v>0</v>
      </c>
      <c r="BG22" s="249">
        <v>0</v>
      </c>
    </row>
    <row r="23" spans="1:59" s="451" customFormat="1" ht="24.75" customHeight="1">
      <c r="A23" s="366" t="s">
        <v>98</v>
      </c>
      <c r="B23" s="501">
        <v>26780709</v>
      </c>
      <c r="C23" s="501">
        <v>26278665</v>
      </c>
      <c r="D23" s="501">
        <v>1431789</v>
      </c>
      <c r="E23" s="501">
        <v>47486869</v>
      </c>
      <c r="F23" s="501">
        <v>22661983</v>
      </c>
      <c r="G23" s="501">
        <v>21990</v>
      </c>
      <c r="H23" s="501">
        <v>502044</v>
      </c>
      <c r="I23" s="501">
        <v>0</v>
      </c>
      <c r="J23" s="501">
        <v>3040140</v>
      </c>
      <c r="K23" s="501">
        <v>2457695</v>
      </c>
      <c r="L23" s="501">
        <v>561874</v>
      </c>
      <c r="M23" s="501">
        <v>16371</v>
      </c>
      <c r="N23" s="501">
        <v>4200</v>
      </c>
      <c r="O23" s="501">
        <v>0</v>
      </c>
      <c r="P23" s="501">
        <v>29820849</v>
      </c>
      <c r="Q23" s="501">
        <v>346965</v>
      </c>
      <c r="R23" s="501">
        <v>0</v>
      </c>
      <c r="S23" s="501">
        <v>0</v>
      </c>
      <c r="T23" s="501">
        <v>0</v>
      </c>
      <c r="U23" s="501">
        <v>346965</v>
      </c>
      <c r="V23" s="501">
        <v>0</v>
      </c>
      <c r="W23" s="501">
        <v>249663</v>
      </c>
      <c r="X23" s="501">
        <v>0</v>
      </c>
      <c r="Y23" s="501">
        <v>244819</v>
      </c>
      <c r="Z23" s="501">
        <v>4844</v>
      </c>
      <c r="AA23" s="501">
        <v>596628</v>
      </c>
      <c r="AB23" s="501">
        <v>17073886</v>
      </c>
      <c r="AC23" s="501">
        <v>5206591</v>
      </c>
      <c r="AD23" s="501">
        <v>25907</v>
      </c>
      <c r="AE23" s="501">
        <v>0</v>
      </c>
      <c r="AF23" s="501">
        <v>3389753</v>
      </c>
      <c r="AG23" s="501">
        <v>1790931</v>
      </c>
      <c r="AH23" s="501">
        <v>11867295</v>
      </c>
      <c r="AI23" s="501">
        <v>11867295</v>
      </c>
      <c r="AJ23" s="501">
        <v>0</v>
      </c>
      <c r="AK23" s="501">
        <v>12150335</v>
      </c>
      <c r="AL23" s="501">
        <v>10709777</v>
      </c>
      <c r="AM23" s="501">
        <v>4537409</v>
      </c>
      <c r="AN23" s="501">
        <v>0</v>
      </c>
      <c r="AO23" s="501">
        <v>2579027</v>
      </c>
      <c r="AP23" s="501">
        <v>0</v>
      </c>
      <c r="AQ23" s="501">
        <v>3593341</v>
      </c>
      <c r="AR23" s="501">
        <v>1440558</v>
      </c>
      <c r="AS23" s="501">
        <v>261490</v>
      </c>
      <c r="AT23" s="501">
        <v>17760</v>
      </c>
      <c r="AU23" s="501">
        <v>196696</v>
      </c>
      <c r="AV23" s="501">
        <v>0</v>
      </c>
      <c r="AW23" s="501">
        <v>964612</v>
      </c>
      <c r="AX23" s="501">
        <v>0</v>
      </c>
      <c r="AY23" s="501">
        <v>327986</v>
      </c>
      <c r="AZ23" s="501">
        <v>0</v>
      </c>
      <c r="BA23" s="501">
        <v>29224221</v>
      </c>
      <c r="BB23" s="501">
        <v>29820849</v>
      </c>
      <c r="BC23" s="501">
        <v>0</v>
      </c>
      <c r="BD23" s="501">
        <v>0</v>
      </c>
      <c r="BE23" s="501">
        <v>0</v>
      </c>
      <c r="BF23" s="251">
        <f>BC23/('第3-3表'!C20-'第3-3表'!E20)*100</f>
        <v>0</v>
      </c>
      <c r="BG23" s="249">
        <v>0</v>
      </c>
    </row>
    <row r="24" spans="1:59" s="451" customFormat="1" ht="24.75" customHeight="1">
      <c r="A24" s="366" t="s">
        <v>100</v>
      </c>
      <c r="B24" s="501">
        <v>9145648</v>
      </c>
      <c r="C24" s="501">
        <v>9142584</v>
      </c>
      <c r="D24" s="501">
        <v>544849</v>
      </c>
      <c r="E24" s="501">
        <v>18483458</v>
      </c>
      <c r="F24" s="501">
        <v>9951108</v>
      </c>
      <c r="G24" s="501">
        <v>65385</v>
      </c>
      <c r="H24" s="501">
        <v>3064</v>
      </c>
      <c r="I24" s="501">
        <v>0</v>
      </c>
      <c r="J24" s="501">
        <v>1494008</v>
      </c>
      <c r="K24" s="501">
        <v>1250632</v>
      </c>
      <c r="L24" s="501">
        <v>224262</v>
      </c>
      <c r="M24" s="501">
        <v>18426</v>
      </c>
      <c r="N24" s="501">
        <v>150</v>
      </c>
      <c r="O24" s="501">
        <v>0</v>
      </c>
      <c r="P24" s="501">
        <v>10639656</v>
      </c>
      <c r="Q24" s="501">
        <v>697329</v>
      </c>
      <c r="R24" s="501">
        <v>0</v>
      </c>
      <c r="S24" s="501">
        <v>0</v>
      </c>
      <c r="T24" s="501">
        <v>0</v>
      </c>
      <c r="U24" s="501">
        <v>697329</v>
      </c>
      <c r="V24" s="501">
        <v>0</v>
      </c>
      <c r="W24" s="501">
        <v>218304</v>
      </c>
      <c r="X24" s="501">
        <v>0</v>
      </c>
      <c r="Y24" s="501">
        <v>170133</v>
      </c>
      <c r="Z24" s="501">
        <v>48171</v>
      </c>
      <c r="AA24" s="501">
        <v>915633</v>
      </c>
      <c r="AB24" s="501">
        <v>6062066</v>
      </c>
      <c r="AC24" s="501">
        <v>2362419</v>
      </c>
      <c r="AD24" s="501">
        <v>991288</v>
      </c>
      <c r="AE24" s="501">
        <v>61225</v>
      </c>
      <c r="AF24" s="501">
        <v>170753</v>
      </c>
      <c r="AG24" s="501">
        <v>1139153</v>
      </c>
      <c r="AH24" s="501">
        <v>3699647</v>
      </c>
      <c r="AI24" s="501">
        <v>3699647</v>
      </c>
      <c r="AJ24" s="501">
        <v>0</v>
      </c>
      <c r="AK24" s="501">
        <v>3661957</v>
      </c>
      <c r="AL24" s="501">
        <v>3124343</v>
      </c>
      <c r="AM24" s="501">
        <v>190881</v>
      </c>
      <c r="AN24" s="501">
        <v>0</v>
      </c>
      <c r="AO24" s="501">
        <v>1883868</v>
      </c>
      <c r="AP24" s="501">
        <v>0</v>
      </c>
      <c r="AQ24" s="501">
        <v>1049594</v>
      </c>
      <c r="AR24" s="501">
        <v>537614</v>
      </c>
      <c r="AS24" s="501">
        <v>229935</v>
      </c>
      <c r="AT24" s="501">
        <v>0</v>
      </c>
      <c r="AU24" s="501">
        <v>121421</v>
      </c>
      <c r="AV24" s="501">
        <v>30188</v>
      </c>
      <c r="AW24" s="501">
        <v>156070</v>
      </c>
      <c r="AX24" s="501">
        <v>0</v>
      </c>
      <c r="AY24" s="501">
        <v>156070</v>
      </c>
      <c r="AZ24" s="501">
        <v>0</v>
      </c>
      <c r="BA24" s="501">
        <v>9724023</v>
      </c>
      <c r="BB24" s="501">
        <v>10639656</v>
      </c>
      <c r="BC24" s="501">
        <v>0</v>
      </c>
      <c r="BD24" s="501">
        <v>0</v>
      </c>
      <c r="BE24" s="501">
        <v>0</v>
      </c>
      <c r="BF24" s="251">
        <f>BC24/('第3-3表'!C21-'第3-3表'!E21)*100</f>
        <v>0</v>
      </c>
      <c r="BG24" s="249">
        <v>0</v>
      </c>
    </row>
    <row r="25" spans="1:59" s="451" customFormat="1" ht="30.75" customHeight="1">
      <c r="A25" s="373" t="s">
        <v>93</v>
      </c>
      <c r="B25" s="505">
        <v>4938679</v>
      </c>
      <c r="C25" s="505">
        <v>4938579</v>
      </c>
      <c r="D25" s="505">
        <v>210815</v>
      </c>
      <c r="E25" s="505">
        <v>8116961</v>
      </c>
      <c r="F25" s="505">
        <v>3389197</v>
      </c>
      <c r="G25" s="505">
        <v>0</v>
      </c>
      <c r="H25" s="505">
        <v>0</v>
      </c>
      <c r="I25" s="505">
        <v>100</v>
      </c>
      <c r="J25" s="505">
        <v>214032</v>
      </c>
      <c r="K25" s="505">
        <v>193308</v>
      </c>
      <c r="L25" s="505">
        <v>14441</v>
      </c>
      <c r="M25" s="505">
        <v>6283</v>
      </c>
      <c r="N25" s="505">
        <v>0</v>
      </c>
      <c r="O25" s="505">
        <v>0</v>
      </c>
      <c r="P25" s="505">
        <v>5152711</v>
      </c>
      <c r="Q25" s="505">
        <v>0</v>
      </c>
      <c r="R25" s="505">
        <v>0</v>
      </c>
      <c r="S25" s="505">
        <v>0</v>
      </c>
      <c r="T25" s="505">
        <v>0</v>
      </c>
      <c r="U25" s="505">
        <v>0</v>
      </c>
      <c r="V25" s="505">
        <v>0</v>
      </c>
      <c r="W25" s="505">
        <v>42353</v>
      </c>
      <c r="X25" s="505">
        <v>0</v>
      </c>
      <c r="Y25" s="505">
        <v>21467</v>
      </c>
      <c r="Z25" s="505">
        <v>20886</v>
      </c>
      <c r="AA25" s="505">
        <v>42353</v>
      </c>
      <c r="AB25" s="505">
        <v>4023525</v>
      </c>
      <c r="AC25" s="505">
        <v>576552</v>
      </c>
      <c r="AD25" s="505">
        <v>280437</v>
      </c>
      <c r="AE25" s="505">
        <v>0</v>
      </c>
      <c r="AF25" s="505">
        <v>49880</v>
      </c>
      <c r="AG25" s="505">
        <v>246235</v>
      </c>
      <c r="AH25" s="505">
        <v>3446973</v>
      </c>
      <c r="AI25" s="505">
        <v>3446973</v>
      </c>
      <c r="AJ25" s="505">
        <v>0</v>
      </c>
      <c r="AK25" s="505">
        <v>1086833</v>
      </c>
      <c r="AL25" s="505">
        <v>1745925</v>
      </c>
      <c r="AM25" s="505">
        <v>201596</v>
      </c>
      <c r="AN25" s="505">
        <v>0</v>
      </c>
      <c r="AO25" s="505">
        <v>709745</v>
      </c>
      <c r="AP25" s="505">
        <v>0</v>
      </c>
      <c r="AQ25" s="505">
        <v>834584</v>
      </c>
      <c r="AR25" s="505">
        <v>-659092</v>
      </c>
      <c r="AS25" s="505">
        <v>0</v>
      </c>
      <c r="AT25" s="505">
        <v>0</v>
      </c>
      <c r="AU25" s="505">
        <v>0</v>
      </c>
      <c r="AV25" s="505">
        <v>0</v>
      </c>
      <c r="AW25" s="505">
        <v>0</v>
      </c>
      <c r="AX25" s="505">
        <v>659092</v>
      </c>
      <c r="AY25" s="505">
        <v>31802</v>
      </c>
      <c r="AZ25" s="505">
        <v>0</v>
      </c>
      <c r="BA25" s="505">
        <v>5110358</v>
      </c>
      <c r="BB25" s="505">
        <v>5152711</v>
      </c>
      <c r="BC25" s="505">
        <v>659092</v>
      </c>
      <c r="BD25" s="505">
        <v>0</v>
      </c>
      <c r="BE25" s="505">
        <v>0</v>
      </c>
      <c r="BF25" s="572">
        <f>BC25/('第3-3表'!C22-'第3-3表'!E22)*100</f>
        <v>122.35474954192989</v>
      </c>
      <c r="BG25" s="573">
        <v>0</v>
      </c>
    </row>
    <row r="26" spans="1:59" s="451" customFormat="1" ht="30.75" customHeight="1">
      <c r="A26" s="574" t="s">
        <v>94</v>
      </c>
      <c r="B26" s="501">
        <v>45450158</v>
      </c>
      <c r="C26" s="501">
        <v>34001163</v>
      </c>
      <c r="D26" s="501">
        <v>944969</v>
      </c>
      <c r="E26" s="501">
        <v>40850436</v>
      </c>
      <c r="F26" s="501">
        <v>7794242</v>
      </c>
      <c r="G26" s="501">
        <v>0</v>
      </c>
      <c r="H26" s="501">
        <v>11448995</v>
      </c>
      <c r="I26" s="501">
        <v>0</v>
      </c>
      <c r="J26" s="501">
        <v>2028690</v>
      </c>
      <c r="K26" s="501">
        <v>1532335</v>
      </c>
      <c r="L26" s="501">
        <v>493125</v>
      </c>
      <c r="M26" s="501">
        <v>3216</v>
      </c>
      <c r="N26" s="501">
        <v>0</v>
      </c>
      <c r="O26" s="501">
        <v>0</v>
      </c>
      <c r="P26" s="501">
        <v>47478848</v>
      </c>
      <c r="Q26" s="501">
        <v>172286</v>
      </c>
      <c r="R26" s="501">
        <v>0</v>
      </c>
      <c r="S26" s="501">
        <v>0</v>
      </c>
      <c r="T26" s="501">
        <v>0</v>
      </c>
      <c r="U26" s="501">
        <v>172286</v>
      </c>
      <c r="V26" s="501">
        <v>0</v>
      </c>
      <c r="W26" s="501">
        <v>53040</v>
      </c>
      <c r="X26" s="501">
        <v>0</v>
      </c>
      <c r="Y26" s="501">
        <v>53040</v>
      </c>
      <c r="Z26" s="501">
        <v>0</v>
      </c>
      <c r="AA26" s="501">
        <v>225326</v>
      </c>
      <c r="AB26" s="501">
        <v>26222148</v>
      </c>
      <c r="AC26" s="501">
        <v>16535210</v>
      </c>
      <c r="AD26" s="501">
        <v>0</v>
      </c>
      <c r="AE26" s="501">
        <v>0</v>
      </c>
      <c r="AF26" s="501">
        <v>16521910</v>
      </c>
      <c r="AG26" s="501">
        <v>13300</v>
      </c>
      <c r="AH26" s="501">
        <v>9686938</v>
      </c>
      <c r="AI26" s="501">
        <v>9686938</v>
      </c>
      <c r="AJ26" s="501">
        <v>0</v>
      </c>
      <c r="AK26" s="501">
        <v>21031374</v>
      </c>
      <c r="AL26" s="501">
        <v>21077003</v>
      </c>
      <c r="AM26" s="501">
        <v>20599688</v>
      </c>
      <c r="AN26" s="501">
        <v>432608</v>
      </c>
      <c r="AO26" s="501">
        <v>42686</v>
      </c>
      <c r="AP26" s="501">
        <v>0</v>
      </c>
      <c r="AQ26" s="501">
        <v>2021</v>
      </c>
      <c r="AR26" s="501">
        <v>-45629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45629</v>
      </c>
      <c r="AY26" s="501">
        <v>0</v>
      </c>
      <c r="AZ26" s="501">
        <v>14733</v>
      </c>
      <c r="BA26" s="501">
        <v>47253522</v>
      </c>
      <c r="BB26" s="501">
        <v>47478848</v>
      </c>
      <c r="BC26" s="501">
        <v>45629</v>
      </c>
      <c r="BD26" s="501">
        <v>0</v>
      </c>
      <c r="BE26" s="501">
        <v>0</v>
      </c>
      <c r="BF26" s="571">
        <f>BC26/('第3-3表'!C23-'第3-3表'!E23)*100</f>
        <v>3.8130773955517303</v>
      </c>
      <c r="BG26" s="249">
        <v>0</v>
      </c>
    </row>
    <row r="27" spans="1:59" s="451" customFormat="1" ht="30.75" customHeight="1">
      <c r="A27" s="575" t="s">
        <v>95</v>
      </c>
      <c r="B27" s="507">
        <v>0</v>
      </c>
      <c r="C27" s="507">
        <v>0</v>
      </c>
      <c r="D27" s="507">
        <v>0</v>
      </c>
      <c r="E27" s="507">
        <v>0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>
        <v>0</v>
      </c>
      <c r="R27" s="507">
        <v>0</v>
      </c>
      <c r="S27" s="507">
        <v>0</v>
      </c>
      <c r="T27" s="507">
        <v>0</v>
      </c>
      <c r="U27" s="507">
        <v>0</v>
      </c>
      <c r="V27" s="507">
        <v>0</v>
      </c>
      <c r="W27" s="507">
        <v>0</v>
      </c>
      <c r="X27" s="507">
        <v>0</v>
      </c>
      <c r="Y27" s="507">
        <v>0</v>
      </c>
      <c r="Z27" s="507">
        <v>0</v>
      </c>
      <c r="AA27" s="507">
        <v>0</v>
      </c>
      <c r="AB27" s="507">
        <v>0</v>
      </c>
      <c r="AC27" s="507">
        <v>0</v>
      </c>
      <c r="AD27" s="507">
        <v>0</v>
      </c>
      <c r="AE27" s="507">
        <v>0</v>
      </c>
      <c r="AF27" s="507">
        <v>0</v>
      </c>
      <c r="AG27" s="507">
        <v>0</v>
      </c>
      <c r="AH27" s="507">
        <v>0</v>
      </c>
      <c r="AI27" s="507">
        <v>0</v>
      </c>
      <c r="AJ27" s="507">
        <v>0</v>
      </c>
      <c r="AK27" s="507">
        <v>0</v>
      </c>
      <c r="AL27" s="507">
        <v>0</v>
      </c>
      <c r="AM27" s="507">
        <v>0</v>
      </c>
      <c r="AN27" s="507">
        <v>0</v>
      </c>
      <c r="AO27" s="507">
        <v>0</v>
      </c>
      <c r="AP27" s="507">
        <v>0</v>
      </c>
      <c r="AQ27" s="507">
        <v>0</v>
      </c>
      <c r="AR27" s="507">
        <v>0</v>
      </c>
      <c r="AS27" s="507">
        <v>0</v>
      </c>
      <c r="AT27" s="507">
        <v>0</v>
      </c>
      <c r="AU27" s="507">
        <v>0</v>
      </c>
      <c r="AV27" s="507">
        <v>0</v>
      </c>
      <c r="AW27" s="507">
        <v>0</v>
      </c>
      <c r="AX27" s="507">
        <v>0</v>
      </c>
      <c r="AY27" s="507">
        <v>0</v>
      </c>
      <c r="AZ27" s="507">
        <v>0</v>
      </c>
      <c r="BA27" s="507">
        <v>0</v>
      </c>
      <c r="BB27" s="507">
        <v>0</v>
      </c>
      <c r="BC27" s="507">
        <v>0</v>
      </c>
      <c r="BD27" s="507">
        <v>0</v>
      </c>
      <c r="BE27" s="507">
        <v>0</v>
      </c>
      <c r="BF27" s="507">
        <v>0</v>
      </c>
      <c r="BG27" s="576">
        <v>0</v>
      </c>
    </row>
    <row r="28" spans="1:59" s="451" customFormat="1" ht="30" customHeight="1" thickBot="1">
      <c r="A28" s="509" t="s">
        <v>43</v>
      </c>
      <c r="B28" s="510">
        <f aca="true" t="shared" si="0" ref="B28:AG28">SUM(B12:B27)</f>
        <v>307238991</v>
      </c>
      <c r="C28" s="510">
        <f t="shared" si="0"/>
        <v>291465658</v>
      </c>
      <c r="D28" s="510">
        <f t="shared" si="0"/>
        <v>14378962</v>
      </c>
      <c r="E28" s="510">
        <f t="shared" si="0"/>
        <v>452850304</v>
      </c>
      <c r="F28" s="510">
        <f t="shared" si="0"/>
        <v>180049033</v>
      </c>
      <c r="G28" s="510">
        <f t="shared" si="0"/>
        <v>4277871</v>
      </c>
      <c r="H28" s="510">
        <f t="shared" si="0"/>
        <v>15717756</v>
      </c>
      <c r="I28" s="510">
        <f t="shared" si="0"/>
        <v>55577</v>
      </c>
      <c r="J28" s="510">
        <f t="shared" si="0"/>
        <v>28179034</v>
      </c>
      <c r="K28" s="510">
        <f t="shared" si="0"/>
        <v>20700715</v>
      </c>
      <c r="L28" s="510">
        <f t="shared" si="0"/>
        <v>5330866</v>
      </c>
      <c r="M28" s="510">
        <f t="shared" si="0"/>
        <v>183997</v>
      </c>
      <c r="N28" s="510">
        <f t="shared" si="0"/>
        <v>5247</v>
      </c>
      <c r="O28" s="510">
        <f t="shared" si="0"/>
        <v>34405</v>
      </c>
      <c r="P28" s="510">
        <f t="shared" si="0"/>
        <v>335452430</v>
      </c>
      <c r="Q28" s="510">
        <f t="shared" si="0"/>
        <v>4501594</v>
      </c>
      <c r="R28" s="510">
        <f t="shared" si="0"/>
        <v>81991</v>
      </c>
      <c r="S28" s="510">
        <f t="shared" si="0"/>
        <v>0</v>
      </c>
      <c r="T28" s="510">
        <f t="shared" si="0"/>
        <v>0</v>
      </c>
      <c r="U28" s="510">
        <f t="shared" si="0"/>
        <v>4419603</v>
      </c>
      <c r="V28" s="510">
        <f t="shared" si="0"/>
        <v>0</v>
      </c>
      <c r="W28" s="510">
        <f t="shared" si="0"/>
        <v>4217248</v>
      </c>
      <c r="X28" s="510">
        <f t="shared" si="0"/>
        <v>0</v>
      </c>
      <c r="Y28" s="510">
        <f t="shared" si="0"/>
        <v>3335525</v>
      </c>
      <c r="Z28" s="510">
        <f t="shared" si="0"/>
        <v>881723</v>
      </c>
      <c r="AA28" s="510">
        <f t="shared" si="0"/>
        <v>8718842</v>
      </c>
      <c r="AB28" s="510">
        <f t="shared" si="0"/>
        <v>199729211</v>
      </c>
      <c r="AC28" s="510">
        <f t="shared" si="0"/>
        <v>90689288</v>
      </c>
      <c r="AD28" s="510">
        <f t="shared" si="0"/>
        <v>17856022</v>
      </c>
      <c r="AE28" s="510">
        <f t="shared" si="0"/>
        <v>168943</v>
      </c>
      <c r="AF28" s="510">
        <f t="shared" si="0"/>
        <v>43876300</v>
      </c>
      <c r="AG28" s="510">
        <f t="shared" si="0"/>
        <v>28788023</v>
      </c>
      <c r="AH28" s="510">
        <f aca="true" t="shared" si="1" ref="AH28:BC28">SUM(AH12:AH27)</f>
        <v>109039923</v>
      </c>
      <c r="AI28" s="510">
        <f t="shared" si="1"/>
        <v>109039923</v>
      </c>
      <c r="AJ28" s="510">
        <f t="shared" si="1"/>
        <v>0</v>
      </c>
      <c r="AK28" s="510">
        <f t="shared" si="1"/>
        <v>127004377</v>
      </c>
      <c r="AL28" s="510">
        <f t="shared" si="1"/>
        <v>116068496</v>
      </c>
      <c r="AM28" s="510">
        <f t="shared" si="1"/>
        <v>58310440</v>
      </c>
      <c r="AN28" s="510">
        <f t="shared" si="1"/>
        <v>2704647</v>
      </c>
      <c r="AO28" s="510">
        <f t="shared" si="1"/>
        <v>29001001</v>
      </c>
      <c r="AP28" s="510">
        <f t="shared" si="1"/>
        <v>0</v>
      </c>
      <c r="AQ28" s="510">
        <f t="shared" si="1"/>
        <v>26052408</v>
      </c>
      <c r="AR28" s="510">
        <f t="shared" si="1"/>
        <v>10935881</v>
      </c>
      <c r="AS28" s="510">
        <f t="shared" si="1"/>
        <v>1635772</v>
      </c>
      <c r="AT28" s="510">
        <f t="shared" si="1"/>
        <v>66777</v>
      </c>
      <c r="AU28" s="510">
        <f t="shared" si="1"/>
        <v>5655319</v>
      </c>
      <c r="AV28" s="510">
        <f t="shared" si="1"/>
        <v>30188</v>
      </c>
      <c r="AW28" s="510">
        <f t="shared" si="1"/>
        <v>4340508</v>
      </c>
      <c r="AX28" s="510">
        <f t="shared" si="1"/>
        <v>792683</v>
      </c>
      <c r="AY28" s="510">
        <f t="shared" si="1"/>
        <v>3126513</v>
      </c>
      <c r="AZ28" s="510">
        <f t="shared" si="1"/>
        <v>70159</v>
      </c>
      <c r="BA28" s="510">
        <f t="shared" si="1"/>
        <v>326733588</v>
      </c>
      <c r="BB28" s="510">
        <f t="shared" si="1"/>
        <v>335452430</v>
      </c>
      <c r="BC28" s="510">
        <f t="shared" si="1"/>
        <v>792683</v>
      </c>
      <c r="BD28" s="510">
        <v>0</v>
      </c>
      <c r="BE28" s="510">
        <v>0</v>
      </c>
      <c r="BF28" s="577">
        <f>BC28/('第3-3表'!C25-'第3-3表'!E25)*100</f>
        <v>2.9517464197716956</v>
      </c>
      <c r="BG28" s="578">
        <v>0</v>
      </c>
    </row>
    <row r="29" spans="1:59" s="548" customFormat="1" ht="23.25" customHeight="1">
      <c r="A29" s="579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1"/>
      <c r="BG29" s="581"/>
    </row>
    <row r="30" spans="1:59" s="548" customFormat="1" ht="23.25" customHeight="1" thickBot="1">
      <c r="A30" s="579"/>
      <c r="B30" s="582" t="s">
        <v>96</v>
      </c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1"/>
      <c r="BG30" s="581"/>
    </row>
    <row r="31" spans="1:59" s="451" customFormat="1" ht="24.75" customHeight="1">
      <c r="A31" s="391" t="s">
        <v>75</v>
      </c>
      <c r="B31" s="292">
        <v>195521</v>
      </c>
      <c r="C31" s="292">
        <v>191790</v>
      </c>
      <c r="D31" s="292">
        <v>5398</v>
      </c>
      <c r="E31" s="292">
        <v>237390</v>
      </c>
      <c r="F31" s="292">
        <v>50998</v>
      </c>
      <c r="G31" s="292">
        <v>0</v>
      </c>
      <c r="H31" s="292">
        <v>3731</v>
      </c>
      <c r="I31" s="292">
        <v>0</v>
      </c>
      <c r="J31" s="292">
        <v>34159</v>
      </c>
      <c r="K31" s="292">
        <v>31221</v>
      </c>
      <c r="L31" s="292">
        <v>2898</v>
      </c>
      <c r="M31" s="292">
        <v>35</v>
      </c>
      <c r="N31" s="292">
        <v>0</v>
      </c>
      <c r="O31" s="292">
        <v>0</v>
      </c>
      <c r="P31" s="292">
        <v>229680</v>
      </c>
      <c r="Q31" s="292">
        <v>2272</v>
      </c>
      <c r="R31" s="292">
        <v>0</v>
      </c>
      <c r="S31" s="292">
        <v>0</v>
      </c>
      <c r="T31" s="292">
        <v>0</v>
      </c>
      <c r="U31" s="292">
        <v>2272</v>
      </c>
      <c r="V31" s="292">
        <v>0</v>
      </c>
      <c r="W31" s="292">
        <v>6288</v>
      </c>
      <c r="X31" s="292">
        <v>0</v>
      </c>
      <c r="Y31" s="292">
        <v>6288</v>
      </c>
      <c r="Z31" s="292">
        <v>0</v>
      </c>
      <c r="AA31" s="292">
        <v>8560</v>
      </c>
      <c r="AB31" s="292">
        <v>149467</v>
      </c>
      <c r="AC31" s="292">
        <v>55867</v>
      </c>
      <c r="AD31" s="292">
        <v>0</v>
      </c>
      <c r="AE31" s="292">
        <v>0</v>
      </c>
      <c r="AF31" s="292">
        <v>47551</v>
      </c>
      <c r="AG31" s="292">
        <v>8316</v>
      </c>
      <c r="AH31" s="292">
        <v>93600</v>
      </c>
      <c r="AI31" s="292">
        <v>93600</v>
      </c>
      <c r="AJ31" s="292">
        <v>0</v>
      </c>
      <c r="AK31" s="292">
        <v>71653</v>
      </c>
      <c r="AL31" s="292">
        <v>69023</v>
      </c>
      <c r="AM31" s="292">
        <v>44792</v>
      </c>
      <c r="AN31" s="292">
        <v>0</v>
      </c>
      <c r="AO31" s="292">
        <v>8874</v>
      </c>
      <c r="AP31" s="292">
        <v>0</v>
      </c>
      <c r="AQ31" s="292">
        <v>15357</v>
      </c>
      <c r="AR31" s="292">
        <v>2630</v>
      </c>
      <c r="AS31" s="292">
        <v>938</v>
      </c>
      <c r="AT31" s="292">
        <v>193</v>
      </c>
      <c r="AU31" s="292">
        <v>0</v>
      </c>
      <c r="AV31" s="292">
        <v>0</v>
      </c>
      <c r="AW31" s="292">
        <v>1499</v>
      </c>
      <c r="AX31" s="292">
        <v>0</v>
      </c>
      <c r="AY31" s="292">
        <v>1499</v>
      </c>
      <c r="AZ31" s="292">
        <v>0</v>
      </c>
      <c r="BA31" s="292">
        <v>221120</v>
      </c>
      <c r="BB31" s="292">
        <v>229680</v>
      </c>
      <c r="BC31" s="292">
        <v>0</v>
      </c>
      <c r="BD31" s="292">
        <v>0</v>
      </c>
      <c r="BE31" s="292">
        <v>0</v>
      </c>
      <c r="BF31" s="293">
        <v>0</v>
      </c>
      <c r="BG31" s="583">
        <v>0</v>
      </c>
    </row>
    <row r="32" spans="1:59" s="451" customFormat="1" ht="28.5" customHeight="1" thickBot="1">
      <c r="A32" s="523" t="s">
        <v>43</v>
      </c>
      <c r="B32" s="378">
        <f aca="true" t="shared" si="2" ref="B32:AG32">SUM(B31)</f>
        <v>195521</v>
      </c>
      <c r="C32" s="378">
        <f t="shared" si="2"/>
        <v>191790</v>
      </c>
      <c r="D32" s="378">
        <f t="shared" si="2"/>
        <v>5398</v>
      </c>
      <c r="E32" s="378">
        <f t="shared" si="2"/>
        <v>237390</v>
      </c>
      <c r="F32" s="378">
        <f t="shared" si="2"/>
        <v>50998</v>
      </c>
      <c r="G32" s="378">
        <f t="shared" si="2"/>
        <v>0</v>
      </c>
      <c r="H32" s="378">
        <f t="shared" si="2"/>
        <v>3731</v>
      </c>
      <c r="I32" s="378">
        <f t="shared" si="2"/>
        <v>0</v>
      </c>
      <c r="J32" s="378">
        <f t="shared" si="2"/>
        <v>34159</v>
      </c>
      <c r="K32" s="378">
        <f t="shared" si="2"/>
        <v>31221</v>
      </c>
      <c r="L32" s="378">
        <f t="shared" si="2"/>
        <v>2898</v>
      </c>
      <c r="M32" s="378">
        <f t="shared" si="2"/>
        <v>35</v>
      </c>
      <c r="N32" s="378">
        <f t="shared" si="2"/>
        <v>0</v>
      </c>
      <c r="O32" s="378">
        <f t="shared" si="2"/>
        <v>0</v>
      </c>
      <c r="P32" s="378">
        <f t="shared" si="2"/>
        <v>229680</v>
      </c>
      <c r="Q32" s="378">
        <f t="shared" si="2"/>
        <v>2272</v>
      </c>
      <c r="R32" s="378">
        <f t="shared" si="2"/>
        <v>0</v>
      </c>
      <c r="S32" s="378">
        <f t="shared" si="2"/>
        <v>0</v>
      </c>
      <c r="T32" s="378">
        <f t="shared" si="2"/>
        <v>0</v>
      </c>
      <c r="U32" s="378">
        <f t="shared" si="2"/>
        <v>2272</v>
      </c>
      <c r="V32" s="378">
        <f t="shared" si="2"/>
        <v>0</v>
      </c>
      <c r="W32" s="378">
        <f t="shared" si="2"/>
        <v>6288</v>
      </c>
      <c r="X32" s="378">
        <f t="shared" si="2"/>
        <v>0</v>
      </c>
      <c r="Y32" s="378">
        <f t="shared" si="2"/>
        <v>6288</v>
      </c>
      <c r="Z32" s="378">
        <f t="shared" si="2"/>
        <v>0</v>
      </c>
      <c r="AA32" s="378">
        <f t="shared" si="2"/>
        <v>8560</v>
      </c>
      <c r="AB32" s="378">
        <f t="shared" si="2"/>
        <v>149467</v>
      </c>
      <c r="AC32" s="378">
        <f t="shared" si="2"/>
        <v>55867</v>
      </c>
      <c r="AD32" s="378">
        <f t="shared" si="2"/>
        <v>0</v>
      </c>
      <c r="AE32" s="378">
        <f t="shared" si="2"/>
        <v>0</v>
      </c>
      <c r="AF32" s="378">
        <f t="shared" si="2"/>
        <v>47551</v>
      </c>
      <c r="AG32" s="378">
        <f t="shared" si="2"/>
        <v>8316</v>
      </c>
      <c r="AH32" s="378">
        <f aca="true" t="shared" si="3" ref="AH32:BB32">SUM(AH31)</f>
        <v>93600</v>
      </c>
      <c r="AI32" s="378">
        <f t="shared" si="3"/>
        <v>93600</v>
      </c>
      <c r="AJ32" s="378">
        <f t="shared" si="3"/>
        <v>0</v>
      </c>
      <c r="AK32" s="378">
        <f t="shared" si="3"/>
        <v>71653</v>
      </c>
      <c r="AL32" s="378">
        <f t="shared" si="3"/>
        <v>69023</v>
      </c>
      <c r="AM32" s="378">
        <f t="shared" si="3"/>
        <v>44792</v>
      </c>
      <c r="AN32" s="378">
        <f t="shared" si="3"/>
        <v>0</v>
      </c>
      <c r="AO32" s="378">
        <f t="shared" si="3"/>
        <v>8874</v>
      </c>
      <c r="AP32" s="378">
        <f t="shared" si="3"/>
        <v>0</v>
      </c>
      <c r="AQ32" s="378">
        <f t="shared" si="3"/>
        <v>15357</v>
      </c>
      <c r="AR32" s="378">
        <f t="shared" si="3"/>
        <v>2630</v>
      </c>
      <c r="AS32" s="378">
        <f t="shared" si="3"/>
        <v>938</v>
      </c>
      <c r="AT32" s="378">
        <f t="shared" si="3"/>
        <v>193</v>
      </c>
      <c r="AU32" s="378">
        <f t="shared" si="3"/>
        <v>0</v>
      </c>
      <c r="AV32" s="378">
        <f t="shared" si="3"/>
        <v>0</v>
      </c>
      <c r="AW32" s="378">
        <f t="shared" si="3"/>
        <v>1499</v>
      </c>
      <c r="AX32" s="378">
        <f t="shared" si="3"/>
        <v>0</v>
      </c>
      <c r="AY32" s="378">
        <f t="shared" si="3"/>
        <v>1499</v>
      </c>
      <c r="AZ32" s="378">
        <f t="shared" si="3"/>
        <v>0</v>
      </c>
      <c r="BA32" s="378">
        <f t="shared" si="3"/>
        <v>221120</v>
      </c>
      <c r="BB32" s="378">
        <f t="shared" si="3"/>
        <v>229680</v>
      </c>
      <c r="BC32" s="378">
        <v>0</v>
      </c>
      <c r="BD32" s="378">
        <v>0</v>
      </c>
      <c r="BE32" s="378">
        <v>0</v>
      </c>
      <c r="BF32" s="584">
        <v>0</v>
      </c>
      <c r="BG32" s="585">
        <v>0</v>
      </c>
    </row>
    <row r="33" spans="58:59" ht="14.25">
      <c r="BF33" s="587"/>
      <c r="BG33" s="587"/>
    </row>
    <row r="34" spans="58:59" s="588" customFormat="1" ht="12">
      <c r="BF34" s="589"/>
      <c r="BG34" s="589"/>
    </row>
    <row r="35" spans="58:59" ht="14.25">
      <c r="BF35" s="587"/>
      <c r="BG35" s="587"/>
    </row>
    <row r="36" spans="58:59" ht="14.25">
      <c r="BF36" s="587"/>
      <c r="BG36" s="587"/>
    </row>
    <row r="37" spans="58:59" ht="14.25">
      <c r="BF37" s="587"/>
      <c r="BG37" s="587"/>
    </row>
    <row r="38" spans="58:59" ht="14.25">
      <c r="BF38" s="587"/>
      <c r="BG38" s="587"/>
    </row>
    <row r="39" spans="58:59" ht="14.25">
      <c r="BF39" s="587"/>
      <c r="BG39" s="587"/>
    </row>
    <row r="40" spans="58:59" ht="14.25">
      <c r="BF40" s="587"/>
      <c r="BG40" s="587"/>
    </row>
    <row r="41" spans="58:59" ht="14.25">
      <c r="BF41" s="587"/>
      <c r="BG41" s="587"/>
    </row>
    <row r="42" spans="58:59" ht="14.25">
      <c r="BF42" s="587"/>
      <c r="BG42" s="587"/>
    </row>
    <row r="43" spans="58:59" ht="14.25">
      <c r="BF43" s="587"/>
      <c r="BG43" s="587"/>
    </row>
    <row r="44" spans="58:59" ht="14.25">
      <c r="BF44" s="587"/>
      <c r="BG44" s="587"/>
    </row>
    <row r="45" spans="58:59" ht="14.25">
      <c r="BF45" s="587"/>
      <c r="BG45" s="587"/>
    </row>
    <row r="46" spans="58:59" ht="14.25">
      <c r="BF46" s="587"/>
      <c r="BG46" s="587"/>
    </row>
    <row r="47" spans="58:59" ht="14.25">
      <c r="BF47" s="587"/>
      <c r="BG47" s="587"/>
    </row>
    <row r="48" spans="58:59" ht="14.25">
      <c r="BF48" s="587"/>
      <c r="BG48" s="587"/>
    </row>
  </sheetData>
  <sheetProtection/>
  <mergeCells count="2">
    <mergeCell ref="BE9:BE10"/>
    <mergeCell ref="T8:T9"/>
  </mergeCells>
  <printOptions/>
  <pageMargins left="0.7874015748031497" right="0.3937007874015748" top="0.7874015748031497" bottom="0.7874015748031497" header="0.5118110236220472" footer="0.5118110236220472"/>
  <pageSetup fitToWidth="5" horizontalDpi="300" verticalDpi="300" orientation="landscape" paperSize="9" scale="70" r:id="rId1"/>
  <colBreaks count="5" manualBreakCount="5">
    <brk id="9" max="31" man="1"/>
    <brk id="16" max="31" man="1"/>
    <brk id="27" max="31" man="1"/>
    <brk id="36" max="31" man="1"/>
    <brk id="4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GridLines="0" view="pageBreakPreview" zoomScale="85" zoomScaleSheetLayoutView="85" zoomScalePageLayoutView="0" workbookViewId="0" topLeftCell="A1">
      <pane xSplit="1" ySplit="6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1" sqref="E31"/>
    </sheetView>
  </sheetViews>
  <sheetFormatPr defaultColWidth="9.00390625" defaultRowHeight="12.75"/>
  <cols>
    <col min="1" max="1" width="30.00390625" style="46" customWidth="1"/>
    <col min="2" max="2" width="16.625" style="46" customWidth="1"/>
    <col min="3" max="3" width="16.00390625" style="46" customWidth="1"/>
    <col min="4" max="4" width="14.75390625" style="46" customWidth="1"/>
    <col min="5" max="5" width="16.00390625" style="46" customWidth="1"/>
    <col min="6" max="6" width="15.625" style="46" customWidth="1"/>
    <col min="7" max="7" width="15.25390625" style="46" customWidth="1"/>
    <col min="8" max="8" width="15.75390625" style="46" customWidth="1"/>
    <col min="9" max="9" width="15.875" style="46" customWidth="1"/>
    <col min="10" max="10" width="17.00390625" style="46" customWidth="1"/>
    <col min="11" max="11" width="15.875" style="46" customWidth="1"/>
    <col min="12" max="16384" width="9.125" style="46" customWidth="1"/>
  </cols>
  <sheetData>
    <row r="1" ht="17.25">
      <c r="B1" s="95" t="s">
        <v>85</v>
      </c>
    </row>
    <row r="2" spans="1:2" s="13" customFormat="1" ht="19.5" customHeight="1">
      <c r="A2" s="48"/>
      <c r="B2" s="83" t="s">
        <v>583</v>
      </c>
    </row>
    <row r="3" s="13" customFormat="1" ht="20.25" customHeight="1" thickBot="1">
      <c r="B3" s="96" t="s">
        <v>86</v>
      </c>
    </row>
    <row r="4" spans="1:11" s="13" customFormat="1" ht="15" customHeight="1">
      <c r="A4" s="664" t="s">
        <v>161</v>
      </c>
      <c r="B4" s="53"/>
      <c r="C4" s="53"/>
      <c r="D4" s="147"/>
      <c r="E4" s="53"/>
      <c r="F4" s="147"/>
      <c r="G4" s="147"/>
      <c r="H4" s="148"/>
      <c r="I4" s="50" t="s">
        <v>577</v>
      </c>
      <c r="J4" s="50"/>
      <c r="K4" s="97"/>
    </row>
    <row r="5" spans="1:11" s="13" customFormat="1" ht="15" customHeight="1">
      <c r="A5" s="665"/>
      <c r="B5" s="98" t="s">
        <v>351</v>
      </c>
      <c r="C5" s="21" t="s">
        <v>248</v>
      </c>
      <c r="D5" s="21" t="s">
        <v>249</v>
      </c>
      <c r="E5" s="98" t="s">
        <v>250</v>
      </c>
      <c r="F5" s="98" t="s">
        <v>251</v>
      </c>
      <c r="G5" s="21" t="s">
        <v>252</v>
      </c>
      <c r="H5" s="21" t="s">
        <v>253</v>
      </c>
      <c r="I5" s="99" t="s">
        <v>254</v>
      </c>
      <c r="J5" s="21" t="s">
        <v>255</v>
      </c>
      <c r="K5" s="100" t="s">
        <v>578</v>
      </c>
    </row>
    <row r="6" spans="1:11" s="13" customFormat="1" ht="37.5" customHeight="1">
      <c r="A6" s="666"/>
      <c r="B6" s="149" t="s">
        <v>685</v>
      </c>
      <c r="C6" s="149" t="s">
        <v>686</v>
      </c>
      <c r="D6" s="33" t="s">
        <v>579</v>
      </c>
      <c r="E6" s="150" t="s">
        <v>580</v>
      </c>
      <c r="F6" s="155" t="s">
        <v>687</v>
      </c>
      <c r="G6" s="151" t="s">
        <v>688</v>
      </c>
      <c r="H6" s="152" t="s">
        <v>581</v>
      </c>
      <c r="I6" s="153" t="s">
        <v>272</v>
      </c>
      <c r="J6" s="152" t="s">
        <v>582</v>
      </c>
      <c r="K6" s="154" t="s">
        <v>382</v>
      </c>
    </row>
    <row r="7" spans="1:11" s="31" customFormat="1" ht="24" customHeight="1">
      <c r="A7" s="23" t="s">
        <v>65</v>
      </c>
      <c r="B7" s="91">
        <v>67.25744759521002</v>
      </c>
      <c r="C7" s="91">
        <v>92.71568058889598</v>
      </c>
      <c r="D7" s="91">
        <v>404.7602835682844</v>
      </c>
      <c r="E7" s="91">
        <v>111.09336489538406</v>
      </c>
      <c r="F7" s="91">
        <v>116.05551881767244</v>
      </c>
      <c r="G7" s="91">
        <v>75.84966526624828</v>
      </c>
      <c r="H7" s="91">
        <v>26.299511901606454</v>
      </c>
      <c r="I7" s="2">
        <v>5.872913735192772</v>
      </c>
      <c r="J7" s="91">
        <v>32.17242563679923</v>
      </c>
      <c r="K7" s="101">
        <v>18.162118212368398</v>
      </c>
    </row>
    <row r="8" spans="1:11" s="31" customFormat="1" ht="24" customHeight="1">
      <c r="A8" s="23" t="s">
        <v>67</v>
      </c>
      <c r="B8" s="91">
        <v>62.65759756108683</v>
      </c>
      <c r="C8" s="91">
        <v>90.79710157267881</v>
      </c>
      <c r="D8" s="91">
        <v>548.4504104148216</v>
      </c>
      <c r="E8" s="91">
        <v>123.1843386955305</v>
      </c>
      <c r="F8" s="91">
        <v>132.46883315493326</v>
      </c>
      <c r="G8" s="91">
        <v>127.64167873663081</v>
      </c>
      <c r="H8" s="91">
        <v>32.53235911814649</v>
      </c>
      <c r="I8" s="2">
        <v>8.743168025591858</v>
      </c>
      <c r="J8" s="91">
        <v>41.275527143738344</v>
      </c>
      <c r="K8" s="101">
        <v>24.385146736834287</v>
      </c>
    </row>
    <row r="9" spans="1:11" s="31" customFormat="1" ht="24" customHeight="1">
      <c r="A9" s="23" t="s">
        <v>69</v>
      </c>
      <c r="B9" s="91">
        <v>67.55530666555073</v>
      </c>
      <c r="C9" s="91">
        <v>95.94328064006302</v>
      </c>
      <c r="D9" s="91">
        <v>867.4763076832378</v>
      </c>
      <c r="E9" s="91">
        <v>113.4537044634407</v>
      </c>
      <c r="F9" s="91">
        <v>118.48693100696315</v>
      </c>
      <c r="G9" s="91">
        <v>116.72957473905899</v>
      </c>
      <c r="H9" s="91">
        <v>42.02441101697629</v>
      </c>
      <c r="I9" s="2">
        <v>11.19640878847841</v>
      </c>
      <c r="J9" s="91">
        <v>53.2208198054547</v>
      </c>
      <c r="K9" s="101">
        <v>12.55159805070473</v>
      </c>
    </row>
    <row r="10" spans="1:11" s="31" customFormat="1" ht="24" customHeight="1">
      <c r="A10" s="23" t="s">
        <v>71</v>
      </c>
      <c r="B10" s="91">
        <v>53.05527295463348</v>
      </c>
      <c r="C10" s="91">
        <v>85.4533666250318</v>
      </c>
      <c r="D10" s="91">
        <v>1018.0388963402951</v>
      </c>
      <c r="E10" s="91">
        <v>107.03812316715542</v>
      </c>
      <c r="F10" s="91">
        <v>100.6754824088539</v>
      </c>
      <c r="G10" s="91">
        <v>61.37857089778023</v>
      </c>
      <c r="H10" s="91">
        <v>19.871220960704694</v>
      </c>
      <c r="I10" s="2">
        <v>9.65877163286804</v>
      </c>
      <c r="J10" s="91">
        <v>29.529992593572736</v>
      </c>
      <c r="K10" s="101">
        <v>33.4316847302153</v>
      </c>
    </row>
    <row r="11" spans="1:11" s="31" customFormat="1" ht="24" customHeight="1">
      <c r="A11" s="23" t="s">
        <v>73</v>
      </c>
      <c r="B11" s="91">
        <v>53.6387562827582</v>
      </c>
      <c r="C11" s="91">
        <v>90.58711255336868</v>
      </c>
      <c r="D11" s="91">
        <v>3632.485831480728</v>
      </c>
      <c r="E11" s="91">
        <v>116.11004501862358</v>
      </c>
      <c r="F11" s="91">
        <v>136.70259341327153</v>
      </c>
      <c r="G11" s="91">
        <v>91.70903501399255</v>
      </c>
      <c r="H11" s="91">
        <v>35.729679715080884</v>
      </c>
      <c r="I11" s="2">
        <v>14.57361509037609</v>
      </c>
      <c r="J11" s="91">
        <v>50.303294805456964</v>
      </c>
      <c r="K11" s="101">
        <v>11.735269742704086</v>
      </c>
    </row>
    <row r="12" spans="1:11" s="31" customFormat="1" ht="24" customHeight="1">
      <c r="A12" s="23" t="s">
        <v>75</v>
      </c>
      <c r="B12" s="91">
        <v>77.87229974548637</v>
      </c>
      <c r="C12" s="91">
        <v>95.02459877430282</v>
      </c>
      <c r="D12" s="91">
        <v>623.6504452314412</v>
      </c>
      <c r="E12" s="91">
        <v>125.04253403230756</v>
      </c>
      <c r="F12" s="91">
        <v>127.57360210199838</v>
      </c>
      <c r="G12" s="91">
        <v>107.04731565923625</v>
      </c>
      <c r="H12" s="91">
        <v>38.68380971958774</v>
      </c>
      <c r="I12" s="2">
        <v>12.382709935433232</v>
      </c>
      <c r="J12" s="91">
        <v>51.06651965502098</v>
      </c>
      <c r="K12" s="101">
        <v>19.33508376860616</v>
      </c>
    </row>
    <row r="13" spans="1:11" s="31" customFormat="1" ht="24" customHeight="1">
      <c r="A13" s="23" t="s">
        <v>76</v>
      </c>
      <c r="B13" s="91">
        <v>70.87682478339617</v>
      </c>
      <c r="C13" s="91">
        <v>90.1713482368065</v>
      </c>
      <c r="D13" s="91">
        <v>446.930097606692</v>
      </c>
      <c r="E13" s="91">
        <v>115.10143027558269</v>
      </c>
      <c r="F13" s="91">
        <v>108.44986117953653</v>
      </c>
      <c r="G13" s="91">
        <v>49.445855259981656</v>
      </c>
      <c r="H13" s="91">
        <v>13.806504143951774</v>
      </c>
      <c r="I13" s="2">
        <v>3.9407174941089558</v>
      </c>
      <c r="J13" s="91">
        <v>17.74722163806073</v>
      </c>
      <c r="K13" s="101">
        <v>33.71505141519862</v>
      </c>
    </row>
    <row r="14" spans="1:11" s="31" customFormat="1" ht="24" customHeight="1">
      <c r="A14" s="23" t="s">
        <v>78</v>
      </c>
      <c r="B14" s="91">
        <v>39.75329593567401</v>
      </c>
      <c r="C14" s="91">
        <v>92.1123406643591</v>
      </c>
      <c r="D14" s="91">
        <v>449.16561848475976</v>
      </c>
      <c r="E14" s="91">
        <v>106.83646302734245</v>
      </c>
      <c r="F14" s="91">
        <v>126.05186398689416</v>
      </c>
      <c r="G14" s="91">
        <v>68.92432270318905</v>
      </c>
      <c r="H14" s="91">
        <v>22.320902308618876</v>
      </c>
      <c r="I14" s="2">
        <v>12.170787329972054</v>
      </c>
      <c r="J14" s="91">
        <v>34.49168963859093</v>
      </c>
      <c r="K14" s="101">
        <v>26.30911402168169</v>
      </c>
    </row>
    <row r="15" spans="1:11" s="31" customFormat="1" ht="24" customHeight="1">
      <c r="A15" s="23" t="s">
        <v>80</v>
      </c>
      <c r="B15" s="91">
        <v>56.867534647773844</v>
      </c>
      <c r="C15" s="91">
        <v>93.08383421789935</v>
      </c>
      <c r="D15" s="91">
        <v>609.916375740846</v>
      </c>
      <c r="E15" s="91">
        <v>103.02696560465014</v>
      </c>
      <c r="F15" s="91">
        <v>92.86572930659676</v>
      </c>
      <c r="G15" s="91">
        <v>71.55921953850849</v>
      </c>
      <c r="H15" s="91">
        <v>36.587826497192054</v>
      </c>
      <c r="I15" s="2">
        <v>16.603068325122706</v>
      </c>
      <c r="J15" s="91">
        <v>53.19089482231476</v>
      </c>
      <c r="K15" s="101">
        <v>20.35001769140742</v>
      </c>
    </row>
    <row r="16" spans="1:11" s="31" customFormat="1" ht="24" customHeight="1">
      <c r="A16" s="23" t="s">
        <v>81</v>
      </c>
      <c r="B16" s="91">
        <v>56.395382642847046</v>
      </c>
      <c r="C16" s="91">
        <v>83.8301280386392</v>
      </c>
      <c r="D16" s="91">
        <v>709.2058725154606</v>
      </c>
      <c r="E16" s="91">
        <v>98.23821469332422</v>
      </c>
      <c r="F16" s="91">
        <v>82.70892086812096</v>
      </c>
      <c r="G16" s="91">
        <v>124.89474280633547</v>
      </c>
      <c r="H16" s="91">
        <v>23.889023200753627</v>
      </c>
      <c r="I16" s="2">
        <v>9.02803598075913</v>
      </c>
      <c r="J16" s="91">
        <v>32.91705918151276</v>
      </c>
      <c r="K16" s="101">
        <v>22.40294115195118</v>
      </c>
    </row>
    <row r="17" spans="1:11" s="31" customFormat="1" ht="24" customHeight="1">
      <c r="A17" s="23" t="s">
        <v>82</v>
      </c>
      <c r="B17" s="91">
        <v>62.42869547775144</v>
      </c>
      <c r="C17" s="91">
        <v>93.40062380982795</v>
      </c>
      <c r="D17" s="91">
        <v>822.1662791858623</v>
      </c>
      <c r="E17" s="91">
        <v>101.20216524295158</v>
      </c>
      <c r="F17" s="91">
        <v>81.48997936957625</v>
      </c>
      <c r="G17" s="91">
        <v>98.40076410658307</v>
      </c>
      <c r="H17" s="91">
        <v>58.568121026303835</v>
      </c>
      <c r="I17" s="2">
        <v>15.783272151268301</v>
      </c>
      <c r="J17" s="91">
        <v>74.35139317757213</v>
      </c>
      <c r="K17" s="101">
        <v>17.02764489945653</v>
      </c>
    </row>
    <row r="18" spans="1:11" s="31" customFormat="1" ht="24" customHeight="1">
      <c r="A18" s="23" t="s">
        <v>98</v>
      </c>
      <c r="B18" s="91">
        <v>58.20399680773676</v>
      </c>
      <c r="C18" s="91">
        <v>90.56352694139491</v>
      </c>
      <c r="D18" s="91">
        <v>1217.6974561709183</v>
      </c>
      <c r="E18" s="91">
        <v>113.45706040633061</v>
      </c>
      <c r="F18" s="91">
        <v>118.50423997411244</v>
      </c>
      <c r="G18" s="91">
        <v>84.50075173782918</v>
      </c>
      <c r="H18" s="91">
        <v>32.802897804243926</v>
      </c>
      <c r="I18" s="2">
        <v>9.43091591201391</v>
      </c>
      <c r="J18" s="91">
        <v>42.233813716257835</v>
      </c>
      <c r="K18" s="101">
        <v>21.029145966719824</v>
      </c>
    </row>
    <row r="19" spans="1:11" s="31" customFormat="1" ht="24" customHeight="1">
      <c r="A19" s="23" t="s">
        <v>100</v>
      </c>
      <c r="B19" s="102">
        <v>56.62190582101526</v>
      </c>
      <c r="C19" s="91">
        <v>87.75874761739168</v>
      </c>
      <c r="D19" s="91">
        <v>684.3704192318968</v>
      </c>
      <c r="E19" s="91">
        <v>112.55360768661484</v>
      </c>
      <c r="F19" s="91">
        <v>119.24135698893592</v>
      </c>
      <c r="G19" s="91">
        <v>68.45691217451156</v>
      </c>
      <c r="H19" s="91">
        <v>19.585133482704553</v>
      </c>
      <c r="I19" s="2">
        <v>6.649723505906752</v>
      </c>
      <c r="J19" s="91">
        <v>26.234856988611305</v>
      </c>
      <c r="K19" s="101">
        <v>32.90913971912507</v>
      </c>
    </row>
    <row r="20" spans="1:11" s="31" customFormat="1" ht="24" customHeight="1">
      <c r="A20" s="103" t="s">
        <v>343</v>
      </c>
      <c r="B20" s="92">
        <v>32.28174450303927</v>
      </c>
      <c r="C20" s="92">
        <v>96.64056803848185</v>
      </c>
      <c r="D20" s="92">
        <v>505.35263145467854</v>
      </c>
      <c r="E20" s="92">
        <v>104.54453032557956</v>
      </c>
      <c r="F20" s="92">
        <v>84.97076272456388</v>
      </c>
      <c r="G20" s="92">
        <v>100.63516701216213</v>
      </c>
      <c r="H20" s="92">
        <v>37.92826078589847</v>
      </c>
      <c r="I20" s="11">
        <v>13.92583612361929</v>
      </c>
      <c r="J20" s="92">
        <v>51.854096909517764</v>
      </c>
      <c r="K20" s="104">
        <v>8.92795289227572</v>
      </c>
    </row>
    <row r="21" spans="1:11" s="31" customFormat="1" ht="24" customHeight="1">
      <c r="A21" s="105" t="s">
        <v>344</v>
      </c>
      <c r="B21" s="91">
        <v>79.12277905310592</v>
      </c>
      <c r="C21" s="91">
        <v>95.83423017273634</v>
      </c>
      <c r="D21" s="91">
        <v>3824.8303167420813</v>
      </c>
      <c r="E21" s="91">
        <v>98.8810425071696</v>
      </c>
      <c r="F21" s="91">
        <v>114.8208953505331</v>
      </c>
      <c r="G21" s="91">
        <v>123.97472046669908</v>
      </c>
      <c r="H21" s="91">
        <v>75.50200395546464</v>
      </c>
      <c r="I21" s="2">
        <v>23.21856056953277</v>
      </c>
      <c r="J21" s="91">
        <v>98.72056452499743</v>
      </c>
      <c r="K21" s="101">
        <v>4.6947034332012025</v>
      </c>
    </row>
    <row r="22" spans="1:11" s="31" customFormat="1" ht="24" customHeight="1">
      <c r="A22" s="106" t="s">
        <v>345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7">
        <v>0</v>
      </c>
      <c r="J22" s="107">
        <v>0</v>
      </c>
      <c r="K22" s="108">
        <v>0</v>
      </c>
    </row>
    <row r="23" spans="1:11" s="31" customFormat="1" ht="36" customHeight="1" thickBot="1">
      <c r="A23" s="41" t="s">
        <v>43</v>
      </c>
      <c r="B23" s="109">
        <v>64.89553973420314</v>
      </c>
      <c r="C23" s="110">
        <v>92.75554279738316</v>
      </c>
      <c r="D23" s="110">
        <v>668.1853663811091</v>
      </c>
      <c r="E23" s="110">
        <v>112.24546755145175</v>
      </c>
      <c r="F23" s="110">
        <v>116.40447240705444</v>
      </c>
      <c r="G23" s="110">
        <v>94.21340990881816</v>
      </c>
      <c r="H23" s="110">
        <v>33.01811703015925</v>
      </c>
      <c r="I23" s="5">
        <v>9.896045841302055</v>
      </c>
      <c r="J23" s="110">
        <v>43.55988033227924</v>
      </c>
      <c r="K23" s="93">
        <v>20.06122096758883</v>
      </c>
    </row>
    <row r="24" spans="1:11" s="31" customFormat="1" ht="24" customHeight="1">
      <c r="A24" s="44"/>
      <c r="B24" s="111"/>
      <c r="C24" s="94"/>
      <c r="D24" s="94"/>
      <c r="E24" s="94"/>
      <c r="F24" s="94"/>
      <c r="G24" s="94"/>
      <c r="H24" s="94"/>
      <c r="I24" s="94"/>
      <c r="J24" s="94"/>
      <c r="K24" s="94"/>
    </row>
    <row r="25" spans="1:11" s="31" customFormat="1" ht="36" customHeight="1" thickBot="1">
      <c r="A25" s="44"/>
      <c r="B25" s="112" t="s">
        <v>584</v>
      </c>
      <c r="C25" s="94"/>
      <c r="D25" s="94"/>
      <c r="E25" s="94"/>
      <c r="F25" s="94"/>
      <c r="G25" s="94"/>
      <c r="H25" s="94"/>
      <c r="I25" s="94"/>
      <c r="J25" s="94"/>
      <c r="K25" s="94"/>
    </row>
    <row r="26" spans="1:11" s="31" customFormat="1" ht="29.25" customHeight="1">
      <c r="A26" s="80" t="s">
        <v>75</v>
      </c>
      <c r="B26" s="113">
        <v>55.520724486241726</v>
      </c>
      <c r="C26" s="113">
        <v>87.52372511101562</v>
      </c>
      <c r="D26" s="113">
        <v>543.2410941475827</v>
      </c>
      <c r="E26" s="113">
        <v>106.854451506699</v>
      </c>
      <c r="F26" s="113">
        <v>13.41733192267</v>
      </c>
      <c r="G26" s="113">
        <v>0</v>
      </c>
      <c r="H26" s="113">
        <v>0</v>
      </c>
      <c r="I26" s="9">
        <v>21.548942273216205</v>
      </c>
      <c r="J26" s="113">
        <v>21.548942273216205</v>
      </c>
      <c r="K26" s="114">
        <v>0</v>
      </c>
    </row>
    <row r="27" spans="1:11" s="31" customFormat="1" ht="32.25" customHeight="1" thickBot="1">
      <c r="A27" s="24" t="s">
        <v>43</v>
      </c>
      <c r="B27" s="109">
        <v>55.520724486241726</v>
      </c>
      <c r="C27" s="109">
        <v>87.52372511101562</v>
      </c>
      <c r="D27" s="109">
        <v>543.2410941475827</v>
      </c>
      <c r="E27" s="109">
        <v>106.854451506699</v>
      </c>
      <c r="F27" s="109">
        <v>13.41733192267</v>
      </c>
      <c r="G27" s="109">
        <v>0</v>
      </c>
      <c r="H27" s="109">
        <v>0</v>
      </c>
      <c r="I27" s="109">
        <v>21.548942273216205</v>
      </c>
      <c r="J27" s="109">
        <v>21.548942273216205</v>
      </c>
      <c r="K27" s="115">
        <v>0</v>
      </c>
    </row>
  </sheetData>
  <sheetProtection/>
  <mergeCells count="1">
    <mergeCell ref="A4:A6"/>
  </mergeCells>
  <printOptions horizontalCentered="1"/>
  <pageMargins left="0.7874015748031497" right="0.7874015748031497" top="0.7874015748031497" bottom="0.7874015748031497" header="0.5118110236220472" footer="0.275590551181102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showGridLines="0" view="pageBreakPreview" zoomScale="70" zoomScaleSheetLayoutView="70" zoomScalePageLayoutView="0" workbookViewId="0" topLeftCell="A1">
      <pane xSplit="1" ySplit="8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6" sqref="E36"/>
    </sheetView>
  </sheetViews>
  <sheetFormatPr defaultColWidth="9.00390625" defaultRowHeight="12.75"/>
  <cols>
    <col min="1" max="1" width="22.375" style="46" customWidth="1"/>
    <col min="2" max="5" width="11.00390625" style="46" customWidth="1"/>
    <col min="6" max="6" width="12.25390625" style="46" customWidth="1"/>
    <col min="7" max="7" width="11.75390625" style="46" customWidth="1"/>
    <col min="8" max="8" width="10.875" style="46" customWidth="1"/>
    <col min="9" max="9" width="10.625" style="46" customWidth="1"/>
    <col min="10" max="11" width="11.00390625" style="46" customWidth="1"/>
    <col min="12" max="13" width="8.75390625" style="46" customWidth="1"/>
    <col min="14" max="14" width="12.75390625" style="145" customWidth="1"/>
    <col min="15" max="17" width="11.375" style="46" customWidth="1"/>
    <col min="18" max="16384" width="9.125" style="46" customWidth="1"/>
  </cols>
  <sheetData>
    <row r="1" spans="2:14" s="13" customFormat="1" ht="19.5" customHeight="1">
      <c r="B1" s="95" t="s">
        <v>85</v>
      </c>
      <c r="N1" s="116"/>
    </row>
    <row r="2" spans="2:14" s="13" customFormat="1" ht="20.25" customHeight="1">
      <c r="B2" s="12" t="s">
        <v>604</v>
      </c>
      <c r="N2" s="116"/>
    </row>
    <row r="3" spans="2:14" s="13" customFormat="1" ht="20.25" customHeight="1" thickBot="1">
      <c r="B3" s="12" t="s">
        <v>86</v>
      </c>
      <c r="N3" s="116"/>
    </row>
    <row r="4" spans="1:17" s="31" customFormat="1" ht="16.5">
      <c r="A4" s="84"/>
      <c r="B4" s="30" t="s">
        <v>351</v>
      </c>
      <c r="C4" s="30" t="s">
        <v>248</v>
      </c>
      <c r="D4" s="117" t="s">
        <v>249</v>
      </c>
      <c r="E4" s="30" t="s">
        <v>250</v>
      </c>
      <c r="F4" s="117" t="s">
        <v>251</v>
      </c>
      <c r="G4" s="667" t="s">
        <v>585</v>
      </c>
      <c r="H4" s="668"/>
      <c r="I4" s="669"/>
      <c r="J4" s="667" t="s">
        <v>605</v>
      </c>
      <c r="K4" s="668"/>
      <c r="L4" s="668"/>
      <c r="M4" s="668"/>
      <c r="N4" s="669"/>
      <c r="O4" s="667" t="s">
        <v>606</v>
      </c>
      <c r="P4" s="668"/>
      <c r="Q4" s="670"/>
    </row>
    <row r="5" spans="1:17" s="31" customFormat="1" ht="14.25">
      <c r="A5" s="23"/>
      <c r="B5" s="118"/>
      <c r="C5" s="119"/>
      <c r="D5" s="119"/>
      <c r="E5" s="119"/>
      <c r="F5" s="120"/>
      <c r="G5" s="119" t="s">
        <v>451</v>
      </c>
      <c r="H5" s="121" t="s">
        <v>452</v>
      </c>
      <c r="I5" s="119" t="s">
        <v>453</v>
      </c>
      <c r="J5" s="121" t="s">
        <v>451</v>
      </c>
      <c r="K5" s="121" t="s">
        <v>452</v>
      </c>
      <c r="L5" s="122" t="s">
        <v>14</v>
      </c>
      <c r="M5" s="123" t="s">
        <v>15</v>
      </c>
      <c r="N5" s="124" t="s">
        <v>453</v>
      </c>
      <c r="O5" s="119" t="s">
        <v>451</v>
      </c>
      <c r="P5" s="119" t="s">
        <v>452</v>
      </c>
      <c r="Q5" s="125" t="s">
        <v>453</v>
      </c>
    </row>
    <row r="6" spans="1:17" s="31" customFormat="1" ht="14.25">
      <c r="A6" s="23" t="s">
        <v>161</v>
      </c>
      <c r="B6" s="156" t="s">
        <v>586</v>
      </c>
      <c r="C6" s="88" t="s">
        <v>587</v>
      </c>
      <c r="D6" s="126" t="s">
        <v>588</v>
      </c>
      <c r="E6" s="126" t="s">
        <v>22</v>
      </c>
      <c r="F6" s="127" t="s">
        <v>363</v>
      </c>
      <c r="G6" s="119"/>
      <c r="H6" s="118"/>
      <c r="I6" s="119"/>
      <c r="J6" s="118"/>
      <c r="K6" s="118"/>
      <c r="L6" s="128"/>
      <c r="M6" s="85"/>
      <c r="N6" s="129"/>
      <c r="O6" s="119"/>
      <c r="P6" s="119"/>
      <c r="Q6" s="125"/>
    </row>
    <row r="7" spans="1:17" s="31" customFormat="1" ht="14.25">
      <c r="A7" s="23"/>
      <c r="B7" s="130"/>
      <c r="C7" s="126"/>
      <c r="D7" s="126"/>
      <c r="E7" s="126" t="s">
        <v>589</v>
      </c>
      <c r="F7" s="126" t="s">
        <v>589</v>
      </c>
      <c r="G7" s="87" t="s">
        <v>590</v>
      </c>
      <c r="H7" s="126" t="s">
        <v>591</v>
      </c>
      <c r="I7" s="126" t="s">
        <v>147</v>
      </c>
      <c r="J7" s="3" t="s">
        <v>592</v>
      </c>
      <c r="K7" s="3" t="s">
        <v>593</v>
      </c>
      <c r="L7" s="131" t="s">
        <v>594</v>
      </c>
      <c r="M7" s="131" t="s">
        <v>595</v>
      </c>
      <c r="N7" s="132" t="s">
        <v>596</v>
      </c>
      <c r="O7" s="131" t="s">
        <v>597</v>
      </c>
      <c r="P7" s="671" t="s">
        <v>602</v>
      </c>
      <c r="Q7" s="673" t="s">
        <v>603</v>
      </c>
    </row>
    <row r="8" spans="1:17" s="31" customFormat="1" ht="16.5">
      <c r="A8" s="32"/>
      <c r="B8" s="133" t="s">
        <v>60</v>
      </c>
      <c r="C8" s="89" t="s">
        <v>60</v>
      </c>
      <c r="D8" s="89" t="s">
        <v>60</v>
      </c>
      <c r="E8" s="89" t="s">
        <v>607</v>
      </c>
      <c r="F8" s="89" t="s">
        <v>608</v>
      </c>
      <c r="G8" s="34" t="s">
        <v>598</v>
      </c>
      <c r="H8" s="89" t="s">
        <v>609</v>
      </c>
      <c r="I8" s="89" t="s">
        <v>599</v>
      </c>
      <c r="J8" s="134" t="s">
        <v>600</v>
      </c>
      <c r="K8" s="134" t="s">
        <v>600</v>
      </c>
      <c r="L8" s="135" t="s">
        <v>600</v>
      </c>
      <c r="M8" s="135" t="s">
        <v>600</v>
      </c>
      <c r="N8" s="136" t="s">
        <v>600</v>
      </c>
      <c r="O8" s="137" t="s">
        <v>601</v>
      </c>
      <c r="P8" s="672"/>
      <c r="Q8" s="674"/>
    </row>
    <row r="9" spans="1:17" s="31" customFormat="1" ht="24.75" customHeight="1">
      <c r="A9" s="23" t="s">
        <v>65</v>
      </c>
      <c r="B9" s="91">
        <v>78.36717428087987</v>
      </c>
      <c r="C9" s="91">
        <v>88.86548223350253</v>
      </c>
      <c r="D9" s="91">
        <v>88.18629271032664</v>
      </c>
      <c r="E9" s="68">
        <v>18.93349461281724</v>
      </c>
      <c r="F9" s="68">
        <v>6.565039001103553</v>
      </c>
      <c r="G9" s="35">
        <v>1940.0217391304348</v>
      </c>
      <c r="H9" s="35">
        <v>217618.69565217392</v>
      </c>
      <c r="I9" s="35">
        <v>43160.565217391304</v>
      </c>
      <c r="J9" s="68">
        <v>195.35049671377072</v>
      </c>
      <c r="K9" s="68">
        <v>183.67004779667135</v>
      </c>
      <c r="L9" s="68">
        <v>74.52011862258743</v>
      </c>
      <c r="M9" s="68">
        <v>35.47978814160388</v>
      </c>
      <c r="N9" s="68">
        <v>11.680448917099369</v>
      </c>
      <c r="O9" s="1">
        <v>16.77245601101248</v>
      </c>
      <c r="P9" s="35">
        <v>8.021609396571185</v>
      </c>
      <c r="Q9" s="36">
        <v>0</v>
      </c>
    </row>
    <row r="10" spans="1:17" s="31" customFormat="1" ht="24.75" customHeight="1">
      <c r="A10" s="23" t="s">
        <v>67</v>
      </c>
      <c r="B10" s="91">
        <v>48.107499999999995</v>
      </c>
      <c r="C10" s="91">
        <v>53.474999999999994</v>
      </c>
      <c r="D10" s="91">
        <v>89.96259934548854</v>
      </c>
      <c r="E10" s="68">
        <v>19.289614134663797</v>
      </c>
      <c r="F10" s="68">
        <v>6.813837201981266</v>
      </c>
      <c r="G10" s="35">
        <v>1530.7477477477478</v>
      </c>
      <c r="H10" s="35">
        <v>173238.37837837837</v>
      </c>
      <c r="I10" s="35">
        <v>32923.64864864865</v>
      </c>
      <c r="J10" s="68">
        <v>186.231906668206</v>
      </c>
      <c r="K10" s="68">
        <v>160.98491585307127</v>
      </c>
      <c r="L10" s="68">
        <v>51.739570429954874</v>
      </c>
      <c r="M10" s="68">
        <v>45.412923711846304</v>
      </c>
      <c r="N10" s="68">
        <v>25.246990815134723</v>
      </c>
      <c r="O10" s="1">
        <v>21.069234393477508</v>
      </c>
      <c r="P10" s="35">
        <v>11.38877534782568</v>
      </c>
      <c r="Q10" s="36">
        <v>0.7592516898550453</v>
      </c>
    </row>
    <row r="11" spans="1:17" s="31" customFormat="1" ht="24.75" customHeight="1">
      <c r="A11" s="23" t="s">
        <v>69</v>
      </c>
      <c r="B11" s="91">
        <v>60.2732426303855</v>
      </c>
      <c r="C11" s="91">
        <v>68.01473922902494</v>
      </c>
      <c r="D11" s="91">
        <v>88.61791328410209</v>
      </c>
      <c r="E11" s="68">
        <v>15.995342434134598</v>
      </c>
      <c r="F11" s="68">
        <v>3.938900088068697</v>
      </c>
      <c r="G11" s="35">
        <v>3439.32</v>
      </c>
      <c r="H11" s="35">
        <v>365335.4</v>
      </c>
      <c r="I11" s="35">
        <v>62921.28</v>
      </c>
      <c r="J11" s="68">
        <v>170.97604009904322</v>
      </c>
      <c r="K11" s="68">
        <v>163.84456584278448</v>
      </c>
      <c r="L11" s="68">
        <v>61.553958362644295</v>
      </c>
      <c r="M11" s="68">
        <v>21.460225316243648</v>
      </c>
      <c r="N11" s="68">
        <v>7.131474256258741</v>
      </c>
      <c r="O11" s="1">
        <v>9.990819394999773</v>
      </c>
      <c r="P11" s="35">
        <v>5.195226085399882</v>
      </c>
      <c r="Q11" s="36">
        <v>0</v>
      </c>
    </row>
    <row r="12" spans="1:17" s="31" customFormat="1" ht="24.75" customHeight="1">
      <c r="A12" s="23" t="s">
        <v>71</v>
      </c>
      <c r="B12" s="91">
        <v>69.69750263805838</v>
      </c>
      <c r="C12" s="91">
        <v>86.13700316567007</v>
      </c>
      <c r="D12" s="91">
        <v>80.91470573222398</v>
      </c>
      <c r="E12" s="68">
        <v>20.991474077567755</v>
      </c>
      <c r="F12" s="68">
        <v>10.278372743165566</v>
      </c>
      <c r="G12" s="35">
        <v>1841.2380952380952</v>
      </c>
      <c r="H12" s="35">
        <v>230122.38095238095</v>
      </c>
      <c r="I12" s="35">
        <v>28331</v>
      </c>
      <c r="J12" s="68">
        <v>120.41770734826397</v>
      </c>
      <c r="K12" s="68">
        <v>134.2281643100876</v>
      </c>
      <c r="L12" s="68">
        <v>38.985053501553004</v>
      </c>
      <c r="M12" s="68">
        <v>40.257668280024916</v>
      </c>
      <c r="N12" s="68">
        <v>-13.810456961823633</v>
      </c>
      <c r="O12" s="1">
        <v>15.86112565363771</v>
      </c>
      <c r="P12" s="35">
        <v>6.797625280130448</v>
      </c>
      <c r="Q12" s="36">
        <v>0</v>
      </c>
    </row>
    <row r="13" spans="1:17" s="31" customFormat="1" ht="24.75" customHeight="1">
      <c r="A13" s="23" t="s">
        <v>73</v>
      </c>
      <c r="B13" s="91">
        <v>53.90518518518519</v>
      </c>
      <c r="C13" s="91">
        <v>61.632592592592594</v>
      </c>
      <c r="D13" s="91">
        <v>87.46214124320946</v>
      </c>
      <c r="E13" s="68">
        <v>21.7228237757205</v>
      </c>
      <c r="F13" s="68">
        <v>6.116168095356756</v>
      </c>
      <c r="G13" s="35">
        <v>3622.4333333333334</v>
      </c>
      <c r="H13" s="35">
        <v>403483.6666666667</v>
      </c>
      <c r="I13" s="35">
        <v>67184.26666666666</v>
      </c>
      <c r="J13" s="68">
        <v>159.19710917666225</v>
      </c>
      <c r="K13" s="68">
        <v>145.2029037110961</v>
      </c>
      <c r="L13" s="68">
        <v>62.022915425738006</v>
      </c>
      <c r="M13" s="68">
        <v>18.682210184468435</v>
      </c>
      <c r="N13" s="68">
        <v>13.994205465566154</v>
      </c>
      <c r="O13" s="1">
        <v>9.046215005811883</v>
      </c>
      <c r="P13" s="35">
        <v>4.221567002712212</v>
      </c>
      <c r="Q13" s="36">
        <v>0</v>
      </c>
    </row>
    <row r="14" spans="1:17" s="31" customFormat="1" ht="24.75" customHeight="1">
      <c r="A14" s="23" t="s">
        <v>75</v>
      </c>
      <c r="B14" s="91">
        <v>60.15625</v>
      </c>
      <c r="C14" s="91">
        <v>75.95625</v>
      </c>
      <c r="D14" s="91">
        <v>79.19855179790997</v>
      </c>
      <c r="E14" s="68">
        <v>47.099477141708</v>
      </c>
      <c r="F14" s="68">
        <v>7.801665394573533</v>
      </c>
      <c r="G14" s="35">
        <v>2290.75</v>
      </c>
      <c r="H14" s="35">
        <v>527620.8333333334</v>
      </c>
      <c r="I14" s="35">
        <v>44628.541666666664</v>
      </c>
      <c r="J14" s="68">
        <v>84.51539536756984</v>
      </c>
      <c r="K14" s="68">
        <v>77.70084261898933</v>
      </c>
      <c r="L14" s="68">
        <v>30.54142416034242</v>
      </c>
      <c r="M14" s="68">
        <v>16.341122491688317</v>
      </c>
      <c r="N14" s="68">
        <v>6.81455274858051</v>
      </c>
      <c r="O14" s="1">
        <v>6.9178466228115205</v>
      </c>
      <c r="P14" s="35">
        <v>3.747166920689574</v>
      </c>
      <c r="Q14" s="36">
        <v>0</v>
      </c>
    </row>
    <row r="15" spans="1:17" s="31" customFormat="1" ht="24.75" customHeight="1">
      <c r="A15" s="23" t="s">
        <v>76</v>
      </c>
      <c r="B15" s="91">
        <v>49.98010074707481</v>
      </c>
      <c r="C15" s="91">
        <v>58.5413279055752</v>
      </c>
      <c r="D15" s="91">
        <v>85.37575510362643</v>
      </c>
      <c r="E15" s="68">
        <v>19.82461755183748</v>
      </c>
      <c r="F15" s="68">
        <v>11.3283344888845</v>
      </c>
      <c r="G15" s="35">
        <v>2094.090909090909</v>
      </c>
      <c r="H15" s="35">
        <v>268929.2727272727</v>
      </c>
      <c r="I15" s="35">
        <v>34260.218181818185</v>
      </c>
      <c r="J15" s="68">
        <v>125.38004247145751</v>
      </c>
      <c r="K15" s="68">
        <v>122.53157470940315</v>
      </c>
      <c r="L15" s="68">
        <v>35.5955029744218</v>
      </c>
      <c r="M15" s="68">
        <v>42.27194578364977</v>
      </c>
      <c r="N15" s="68">
        <v>2.8484677620543692</v>
      </c>
      <c r="O15" s="1">
        <v>13.572341764749229</v>
      </c>
      <c r="P15" s="35">
        <v>3.701547754022517</v>
      </c>
      <c r="Q15" s="36">
        <v>0</v>
      </c>
    </row>
    <row r="16" spans="1:17" s="31" customFormat="1" ht="24.75" customHeight="1">
      <c r="A16" s="23" t="s">
        <v>78</v>
      </c>
      <c r="B16" s="91">
        <v>54.98739495798319</v>
      </c>
      <c r="C16" s="91">
        <v>61.52310924369748</v>
      </c>
      <c r="D16" s="91">
        <v>89.37681406863582</v>
      </c>
      <c r="E16" s="68">
        <v>32.152054656211085</v>
      </c>
      <c r="F16" s="68">
        <v>9.886014266067436</v>
      </c>
      <c r="G16" s="35">
        <v>1658.3333333333333</v>
      </c>
      <c r="H16" s="35">
        <v>286899</v>
      </c>
      <c r="I16" s="35">
        <v>49716.6</v>
      </c>
      <c r="J16" s="68">
        <v>122.01680730849533</v>
      </c>
      <c r="K16" s="68">
        <v>120.8589085357565</v>
      </c>
      <c r="L16" s="68">
        <v>39.514718884810804</v>
      </c>
      <c r="M16" s="68">
        <v>32.101540960407675</v>
      </c>
      <c r="N16" s="68">
        <v>1.1578987727388323</v>
      </c>
      <c r="O16" s="1">
        <v>12.722247201977002</v>
      </c>
      <c r="P16" s="35">
        <v>5.937048694255934</v>
      </c>
      <c r="Q16" s="36">
        <v>0</v>
      </c>
    </row>
    <row r="17" spans="1:17" s="31" customFormat="1" ht="24.75" customHeight="1">
      <c r="A17" s="23" t="s">
        <v>80</v>
      </c>
      <c r="B17" s="91">
        <v>65.00139938427093</v>
      </c>
      <c r="C17" s="91">
        <v>79.55966041608359</v>
      </c>
      <c r="D17" s="91">
        <v>81.7014540337711</v>
      </c>
      <c r="E17" s="68">
        <v>10.41904625343111</v>
      </c>
      <c r="F17" s="68">
        <v>6.017210145891943</v>
      </c>
      <c r="G17" s="35">
        <v>2155.5</v>
      </c>
      <c r="H17" s="35">
        <v>256046.25</v>
      </c>
      <c r="I17" s="35">
        <v>34522.3125</v>
      </c>
      <c r="J17" s="68">
        <v>134.5252566674966</v>
      </c>
      <c r="K17" s="68">
        <v>167.55517801959607</v>
      </c>
      <c r="L17" s="68">
        <v>68.78200715691013</v>
      </c>
      <c r="M17" s="68">
        <v>27.3759135312468</v>
      </c>
      <c r="N17" s="68">
        <v>-33.02992135209948</v>
      </c>
      <c r="O17" s="1">
        <v>14.25523709095525</v>
      </c>
      <c r="P17" s="35">
        <v>14.25523709095525</v>
      </c>
      <c r="Q17" s="36">
        <v>0</v>
      </c>
    </row>
    <row r="18" spans="1:17" s="31" customFormat="1" ht="24.75" customHeight="1">
      <c r="A18" s="23" t="s">
        <v>81</v>
      </c>
      <c r="B18" s="91">
        <v>48.42777777777778</v>
      </c>
      <c r="C18" s="91">
        <v>55.63888888888889</v>
      </c>
      <c r="D18" s="91">
        <v>87.03944083874188</v>
      </c>
      <c r="E18" s="68">
        <v>28.00739436619718</v>
      </c>
      <c r="F18" s="68">
        <v>7.168996328346539</v>
      </c>
      <c r="G18" s="35">
        <v>1396.7142857142858</v>
      </c>
      <c r="H18" s="35">
        <v>197937.14285714287</v>
      </c>
      <c r="I18" s="35">
        <v>47699.357142857145</v>
      </c>
      <c r="J18" s="68">
        <v>216.43414936920811</v>
      </c>
      <c r="K18" s="68">
        <v>311.4426657813447</v>
      </c>
      <c r="L18" s="68">
        <v>165.98306821790467</v>
      </c>
      <c r="M18" s="68">
        <v>48.48761511590981</v>
      </c>
      <c r="N18" s="68">
        <v>-95.0085164121366</v>
      </c>
      <c r="O18" s="1">
        <v>18.440197465284793</v>
      </c>
      <c r="P18" s="35">
        <v>7.90294177083634</v>
      </c>
      <c r="Q18" s="36">
        <v>0</v>
      </c>
    </row>
    <row r="19" spans="1:17" s="31" customFormat="1" ht="24.75" customHeight="1">
      <c r="A19" s="23" t="s">
        <v>82</v>
      </c>
      <c r="B19" s="91">
        <v>44.003500328155766</v>
      </c>
      <c r="C19" s="91">
        <v>70.45285495515205</v>
      </c>
      <c r="D19" s="91">
        <v>62.458079741647</v>
      </c>
      <c r="E19" s="68">
        <v>7.10186510854003</v>
      </c>
      <c r="F19" s="68">
        <v>5.122418814015059</v>
      </c>
      <c r="G19" s="35">
        <v>2712</v>
      </c>
      <c r="H19" s="35">
        <v>322150</v>
      </c>
      <c r="I19" s="35">
        <v>46566</v>
      </c>
      <c r="J19" s="68">
        <v>141.96733750668253</v>
      </c>
      <c r="K19" s="68">
        <v>199.94274578784902</v>
      </c>
      <c r="L19" s="68">
        <v>84.49893941745565</v>
      </c>
      <c r="M19" s="68">
        <v>24.173694103850863</v>
      </c>
      <c r="N19" s="68">
        <v>-57.975408281166494</v>
      </c>
      <c r="O19" s="1">
        <v>11.330125717833306</v>
      </c>
      <c r="P19" s="35">
        <v>6.29451428768517</v>
      </c>
      <c r="Q19" s="36">
        <v>0</v>
      </c>
    </row>
    <row r="20" spans="1:17" s="31" customFormat="1" ht="24.75" customHeight="1">
      <c r="A20" s="23" t="s">
        <v>98</v>
      </c>
      <c r="B20" s="91">
        <v>50.312684494784946</v>
      </c>
      <c r="C20" s="91">
        <v>55.61738788183588</v>
      </c>
      <c r="D20" s="91">
        <v>90.4621493581805</v>
      </c>
      <c r="E20" s="68">
        <v>25.019021091515732</v>
      </c>
      <c r="F20" s="68">
        <v>6.271966138013746</v>
      </c>
      <c r="G20" s="35">
        <v>1998.1967213114754</v>
      </c>
      <c r="H20" s="35">
        <v>242945.40983606558</v>
      </c>
      <c r="I20" s="35">
        <v>43825.39344262295</v>
      </c>
      <c r="J20" s="68">
        <v>173.19096848985166</v>
      </c>
      <c r="K20" s="68">
        <v>168.5675187099308</v>
      </c>
      <c r="L20" s="68">
        <v>70.00749679311348</v>
      </c>
      <c r="M20" s="68">
        <v>36.392375808638114</v>
      </c>
      <c r="N20" s="68">
        <v>4.623449779920861</v>
      </c>
      <c r="O20" s="1">
        <v>15.023951275568214</v>
      </c>
      <c r="P20" s="35">
        <v>10.098065611447488</v>
      </c>
      <c r="Q20" s="36">
        <v>0</v>
      </c>
    </row>
    <row r="21" spans="1:17" s="31" customFormat="1" ht="24.75" customHeight="1">
      <c r="A21" s="23" t="s">
        <v>100</v>
      </c>
      <c r="B21" s="91">
        <v>50.87595775522883</v>
      </c>
      <c r="C21" s="91">
        <v>66.87720024849865</v>
      </c>
      <c r="D21" s="91">
        <v>76.07369561851681</v>
      </c>
      <c r="E21" s="68">
        <v>21.434731683996652</v>
      </c>
      <c r="F21" s="68">
        <v>9.804903928075955</v>
      </c>
      <c r="G21" s="35">
        <v>1213.0566037735848</v>
      </c>
      <c r="H21" s="35">
        <v>146571.88679245283</v>
      </c>
      <c r="I21" s="35">
        <v>26424.43396226415</v>
      </c>
      <c r="J21" s="68">
        <v>174.54324042166184</v>
      </c>
      <c r="K21" s="68">
        <v>162.74311915976577</v>
      </c>
      <c r="L21" s="68">
        <v>53.661607222162864</v>
      </c>
      <c r="M21" s="68">
        <v>57.44067886065309</v>
      </c>
      <c r="N21" s="68">
        <v>11.800121261896066</v>
      </c>
      <c r="O21" s="1">
        <v>24.90245626140048</v>
      </c>
      <c r="P21" s="35">
        <v>15.50530295521162</v>
      </c>
      <c r="Q21" s="36">
        <v>0</v>
      </c>
    </row>
    <row r="22" spans="1:17" s="31" customFormat="1" ht="24.75" customHeight="1">
      <c r="A22" s="158" t="s">
        <v>689</v>
      </c>
      <c r="B22" s="92">
        <v>48.21080026024723</v>
      </c>
      <c r="C22" s="92">
        <v>52.47234873129473</v>
      </c>
      <c r="D22" s="92">
        <v>91.87848729076255</v>
      </c>
      <c r="E22" s="71">
        <v>10.364643212999157</v>
      </c>
      <c r="F22" s="71">
        <v>5.476261972077959</v>
      </c>
      <c r="G22" s="37">
        <v>3346.8333333333335</v>
      </c>
      <c r="H22" s="37">
        <v>415970</v>
      </c>
      <c r="I22" s="37">
        <v>89778.83333333333</v>
      </c>
      <c r="J22" s="71">
        <v>208.21213068250114</v>
      </c>
      <c r="K22" s="71">
        <v>283.76004679824666</v>
      </c>
      <c r="L22" s="71">
        <v>152.26298370876103</v>
      </c>
      <c r="M22" s="71">
        <v>18.589080943337258</v>
      </c>
      <c r="N22" s="71">
        <v>-75.54791611574552</v>
      </c>
      <c r="O22" s="10">
        <v>8.774671250330552</v>
      </c>
      <c r="P22" s="37">
        <v>8.774671250330552</v>
      </c>
      <c r="Q22" s="38">
        <v>0</v>
      </c>
    </row>
    <row r="23" spans="1:17" s="31" customFormat="1" ht="24.75" customHeight="1">
      <c r="A23" s="159" t="s">
        <v>344</v>
      </c>
      <c r="B23" s="91">
        <v>71.77</v>
      </c>
      <c r="C23" s="91">
        <v>85.42999999999999</v>
      </c>
      <c r="D23" s="91">
        <v>84.01030083108978</v>
      </c>
      <c r="E23" s="68">
        <v>59.181489569997744</v>
      </c>
      <c r="F23" s="68">
        <v>1.7290830980169531</v>
      </c>
      <c r="G23" s="35">
        <v>7737.375</v>
      </c>
      <c r="H23" s="35">
        <v>1231418.75</v>
      </c>
      <c r="I23" s="35">
        <v>149580.625</v>
      </c>
      <c r="J23" s="68">
        <v>120</v>
      </c>
      <c r="K23" s="68">
        <v>133.65396620767712</v>
      </c>
      <c r="L23" s="68">
        <v>73.08135433214737</v>
      </c>
      <c r="M23" s="68">
        <v>5.633644119841443</v>
      </c>
      <c r="N23" s="68">
        <v>-13.653966207677115</v>
      </c>
      <c r="O23" s="1">
        <v>2.964060763245646</v>
      </c>
      <c r="P23" s="35">
        <v>2.964060763245646</v>
      </c>
      <c r="Q23" s="36">
        <v>0</v>
      </c>
    </row>
    <row r="24" spans="1:17" s="31" customFormat="1" ht="24.75" customHeight="1">
      <c r="A24" s="157" t="s">
        <v>345</v>
      </c>
      <c r="B24" s="107"/>
      <c r="C24" s="107"/>
      <c r="D24" s="107"/>
      <c r="E24" s="75"/>
      <c r="F24" s="160">
        <v>0</v>
      </c>
      <c r="G24" s="160">
        <v>0</v>
      </c>
      <c r="H24" s="160">
        <v>0</v>
      </c>
      <c r="I24" s="160">
        <v>0</v>
      </c>
      <c r="J24" s="75"/>
      <c r="K24" s="75"/>
      <c r="L24" s="75"/>
      <c r="M24" s="75"/>
      <c r="N24" s="75"/>
      <c r="O24" s="6"/>
      <c r="P24" s="39"/>
      <c r="Q24" s="40"/>
    </row>
    <row r="25" spans="1:17" s="31" customFormat="1" ht="30" customHeight="1" thickBot="1">
      <c r="A25" s="41" t="s">
        <v>43</v>
      </c>
      <c r="B25" s="110">
        <v>57.50573757014193</v>
      </c>
      <c r="C25" s="110">
        <v>67.13756041528197</v>
      </c>
      <c r="D25" s="110">
        <v>85.65360018213052</v>
      </c>
      <c r="E25" s="77">
        <v>20.17436635989578</v>
      </c>
      <c r="F25" s="77">
        <v>5.8998527306060575</v>
      </c>
      <c r="G25" s="42">
        <v>2015.2667731629392</v>
      </c>
      <c r="H25" s="42">
        <v>263942.5399361022</v>
      </c>
      <c r="I25" s="42">
        <v>43550.35942492013</v>
      </c>
      <c r="J25" s="77">
        <v>158.82089134634117</v>
      </c>
      <c r="K25" s="77">
        <v>156.1058435424062</v>
      </c>
      <c r="L25" s="77">
        <v>61.07200455031752</v>
      </c>
      <c r="M25" s="77">
        <v>31.858880118585205</v>
      </c>
      <c r="N25" s="77">
        <v>2.715047803934965</v>
      </c>
      <c r="O25" s="4">
        <v>13.828767431288746</v>
      </c>
      <c r="P25" s="42">
        <v>7.334106688798505</v>
      </c>
      <c r="Q25" s="43">
        <v>0.08836273119034344</v>
      </c>
    </row>
    <row r="26" spans="1:17" s="31" customFormat="1" ht="30" customHeight="1">
      <c r="A26" s="44"/>
      <c r="B26" s="138"/>
      <c r="C26" s="138"/>
      <c r="D26" s="138"/>
      <c r="E26" s="139"/>
      <c r="F26" s="139"/>
      <c r="G26" s="86"/>
      <c r="H26" s="86"/>
      <c r="I26" s="86"/>
      <c r="J26" s="139"/>
      <c r="K26" s="139"/>
      <c r="L26" s="139"/>
      <c r="M26" s="139"/>
      <c r="N26" s="139"/>
      <c r="O26" s="86"/>
      <c r="P26" s="86"/>
      <c r="Q26" s="86"/>
    </row>
    <row r="27" spans="1:17" s="31" customFormat="1" ht="30" customHeight="1" thickBot="1">
      <c r="A27" s="44"/>
      <c r="B27" s="12" t="s">
        <v>690</v>
      </c>
      <c r="C27" s="138"/>
      <c r="D27" s="138"/>
      <c r="E27" s="139"/>
      <c r="F27" s="139"/>
      <c r="G27" s="86"/>
      <c r="H27" s="86"/>
      <c r="I27" s="86"/>
      <c r="J27" s="139"/>
      <c r="K27" s="139"/>
      <c r="L27" s="139"/>
      <c r="M27" s="139"/>
      <c r="N27" s="139"/>
      <c r="O27" s="86"/>
      <c r="P27" s="86"/>
      <c r="Q27" s="86"/>
    </row>
    <row r="28" spans="1:17" s="31" customFormat="1" ht="24.75" customHeight="1">
      <c r="A28" s="80" t="s">
        <v>75</v>
      </c>
      <c r="B28" s="113">
        <v>75</v>
      </c>
      <c r="C28" s="113">
        <v>113.88888888888889</v>
      </c>
      <c r="D28" s="113">
        <v>65.85365853658537</v>
      </c>
      <c r="E28" s="81">
        <v>5.889221556886229</v>
      </c>
      <c r="F28" s="81">
        <v>2.0120600856174016</v>
      </c>
      <c r="G28" s="140">
        <v>0</v>
      </c>
      <c r="H28" s="140">
        <v>0</v>
      </c>
      <c r="I28" s="140">
        <v>0</v>
      </c>
      <c r="J28" s="81">
        <v>77.32187413362905</v>
      </c>
      <c r="K28" s="81">
        <v>606.2933185472692</v>
      </c>
      <c r="L28" s="81">
        <v>84.6132520099806</v>
      </c>
      <c r="M28" s="81">
        <v>0</v>
      </c>
      <c r="N28" s="81">
        <v>-528.9714444136401</v>
      </c>
      <c r="O28" s="8">
        <v>0</v>
      </c>
      <c r="P28" s="140">
        <v>0</v>
      </c>
      <c r="Q28" s="141">
        <v>0</v>
      </c>
    </row>
    <row r="29" spans="1:17" s="31" customFormat="1" ht="30" customHeight="1" thickBot="1">
      <c r="A29" s="24" t="s">
        <v>43</v>
      </c>
      <c r="B29" s="109">
        <v>75</v>
      </c>
      <c r="C29" s="109">
        <v>113.88888888888889</v>
      </c>
      <c r="D29" s="109">
        <v>65.85365853658537</v>
      </c>
      <c r="E29" s="142">
        <v>5.889221556886229</v>
      </c>
      <c r="F29" s="142">
        <v>2.0120600856174016</v>
      </c>
      <c r="G29" s="25">
        <v>0</v>
      </c>
      <c r="H29" s="25">
        <v>0</v>
      </c>
      <c r="I29" s="25">
        <v>0</v>
      </c>
      <c r="J29" s="142">
        <v>77.32187413362905</v>
      </c>
      <c r="K29" s="142">
        <v>606.2933185472692</v>
      </c>
      <c r="L29" s="142">
        <v>84.6132520099806</v>
      </c>
      <c r="M29" s="142">
        <v>0</v>
      </c>
      <c r="N29" s="142">
        <v>-528.9714444136401</v>
      </c>
      <c r="O29" s="25">
        <v>0</v>
      </c>
      <c r="P29" s="25">
        <v>0</v>
      </c>
      <c r="Q29" s="143">
        <v>0</v>
      </c>
    </row>
    <row r="30" spans="2:4" ht="14.25">
      <c r="B30" s="144"/>
      <c r="C30" s="144"/>
      <c r="D30" s="144"/>
    </row>
  </sheetData>
  <sheetProtection/>
  <mergeCells count="5">
    <mergeCell ref="G4:I4"/>
    <mergeCell ref="J4:N4"/>
    <mergeCell ref="O4:Q4"/>
    <mergeCell ref="P7:P8"/>
    <mergeCell ref="Q7:Q8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28"/>
  <sheetViews>
    <sheetView showGridLines="0" view="pageBreakPreview" zoomScale="55" zoomScaleNormal="85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2" sqref="K22"/>
    </sheetView>
  </sheetViews>
  <sheetFormatPr defaultColWidth="9.00390625" defaultRowHeight="12.75"/>
  <cols>
    <col min="1" max="1" width="21.375" style="590" customWidth="1"/>
    <col min="2" max="2" width="16.75390625" style="590" customWidth="1"/>
    <col min="3" max="3" width="15.625" style="590" customWidth="1"/>
    <col min="4" max="5" width="12.375" style="590" customWidth="1"/>
    <col min="6" max="7" width="15.75390625" style="590" customWidth="1"/>
    <col min="8" max="8" width="12.75390625" style="590" customWidth="1"/>
    <col min="9" max="9" width="13.125" style="590" customWidth="1"/>
    <col min="10" max="10" width="11.625" style="590" customWidth="1"/>
    <col min="11" max="11" width="13.25390625" style="590" customWidth="1"/>
    <col min="12" max="12" width="11.125" style="590" customWidth="1"/>
    <col min="13" max="13" width="11.75390625" style="590" customWidth="1"/>
    <col min="14" max="24" width="14.75390625" style="590" customWidth="1"/>
    <col min="25" max="25" width="15.625" style="590" bestFit="1" customWidth="1"/>
    <col min="26" max="26" width="13.00390625" style="590" bestFit="1" customWidth="1"/>
    <col min="27" max="16384" width="9.125" style="590" customWidth="1"/>
  </cols>
  <sheetData>
    <row r="1" ht="21.75" customHeight="1">
      <c r="B1" s="591" t="s">
        <v>85</v>
      </c>
    </row>
    <row r="2" spans="1:2" ht="21" customHeight="1">
      <c r="A2" s="592"/>
      <c r="B2" s="592" t="s">
        <v>641</v>
      </c>
    </row>
    <row r="3" spans="1:24" ht="21" customHeight="1" thickBot="1">
      <c r="A3" s="592"/>
      <c r="B3" s="592" t="s">
        <v>86</v>
      </c>
      <c r="X3" s="593" t="s">
        <v>692</v>
      </c>
    </row>
    <row r="4" spans="1:24" s="595" customFormat="1" ht="18.75" customHeight="1">
      <c r="A4" s="450"/>
      <c r="B4" s="594"/>
      <c r="C4" s="680" t="s">
        <v>610</v>
      </c>
      <c r="D4" s="649"/>
      <c r="E4" s="649"/>
      <c r="F4" s="649"/>
      <c r="G4" s="649"/>
      <c r="H4" s="649"/>
      <c r="I4" s="649"/>
      <c r="J4" s="649"/>
      <c r="K4" s="649"/>
      <c r="L4" s="649"/>
      <c r="M4" s="661"/>
      <c r="N4" s="677" t="s">
        <v>611</v>
      </c>
      <c r="O4" s="678"/>
      <c r="P4" s="678"/>
      <c r="Q4" s="678"/>
      <c r="R4" s="678"/>
      <c r="S4" s="678"/>
      <c r="T4" s="678"/>
      <c r="U4" s="678"/>
      <c r="V4" s="678"/>
      <c r="W4" s="678"/>
      <c r="X4" s="679"/>
    </row>
    <row r="5" spans="1:24" s="595" customFormat="1" ht="30" customHeight="1">
      <c r="A5" s="366" t="s">
        <v>161</v>
      </c>
      <c r="B5" s="458" t="s">
        <v>612</v>
      </c>
      <c r="C5" s="675" t="s">
        <v>642</v>
      </c>
      <c r="D5" s="676"/>
      <c r="E5" s="676"/>
      <c r="F5" s="596" t="s">
        <v>701</v>
      </c>
      <c r="G5" s="456" t="s">
        <v>613</v>
      </c>
      <c r="H5" s="597" t="s">
        <v>643</v>
      </c>
      <c r="I5" s="456" t="s">
        <v>614</v>
      </c>
      <c r="J5" s="456" t="s">
        <v>615</v>
      </c>
      <c r="K5" s="597" t="s">
        <v>616</v>
      </c>
      <c r="L5" s="598" t="s">
        <v>644</v>
      </c>
      <c r="M5" s="456" t="s">
        <v>645</v>
      </c>
      <c r="N5" s="599" t="s">
        <v>617</v>
      </c>
      <c r="O5" s="599" t="s">
        <v>618</v>
      </c>
      <c r="P5" s="599" t="s">
        <v>619</v>
      </c>
      <c r="Q5" s="599" t="s">
        <v>620</v>
      </c>
      <c r="R5" s="599" t="s">
        <v>621</v>
      </c>
      <c r="S5" s="599" t="s">
        <v>622</v>
      </c>
      <c r="T5" s="599" t="s">
        <v>623</v>
      </c>
      <c r="U5" s="599" t="s">
        <v>624</v>
      </c>
      <c r="V5" s="600" t="s">
        <v>625</v>
      </c>
      <c r="W5" s="600" t="s">
        <v>626</v>
      </c>
      <c r="X5" s="601" t="s">
        <v>627</v>
      </c>
    </row>
    <row r="6" spans="1:24" s="595" customFormat="1" ht="26.25" customHeight="1">
      <c r="A6" s="602"/>
      <c r="B6" s="603"/>
      <c r="C6" s="348" t="s">
        <v>628</v>
      </c>
      <c r="D6" s="348" t="s">
        <v>629</v>
      </c>
      <c r="E6" s="490" t="s">
        <v>630</v>
      </c>
      <c r="F6" s="604" t="s">
        <v>702</v>
      </c>
      <c r="G6" s="487" t="s">
        <v>631</v>
      </c>
      <c r="H6" s="605" t="s">
        <v>632</v>
      </c>
      <c r="I6" s="487" t="s">
        <v>633</v>
      </c>
      <c r="J6" s="487" t="s">
        <v>634</v>
      </c>
      <c r="K6" s="606" t="s">
        <v>635</v>
      </c>
      <c r="L6" s="487" t="s">
        <v>636</v>
      </c>
      <c r="M6" s="348" t="s">
        <v>168</v>
      </c>
      <c r="N6" s="348"/>
      <c r="O6" s="603"/>
      <c r="P6" s="354" t="s">
        <v>646</v>
      </c>
      <c r="Q6" s="354" t="s">
        <v>647</v>
      </c>
      <c r="R6" s="354" t="s">
        <v>648</v>
      </c>
      <c r="S6" s="354" t="s">
        <v>649</v>
      </c>
      <c r="T6" s="354" t="s">
        <v>650</v>
      </c>
      <c r="U6" s="354" t="s">
        <v>651</v>
      </c>
      <c r="V6" s="488" t="s">
        <v>637</v>
      </c>
      <c r="W6" s="488" t="s">
        <v>638</v>
      </c>
      <c r="X6" s="607"/>
    </row>
    <row r="7" spans="1:24" s="609" customFormat="1" ht="22.5" customHeight="1" hidden="1">
      <c r="A7" s="360"/>
      <c r="B7" s="362" t="s">
        <v>652</v>
      </c>
      <c r="C7" s="362" t="s">
        <v>653</v>
      </c>
      <c r="D7" s="362" t="s">
        <v>654</v>
      </c>
      <c r="E7" s="362" t="s">
        <v>655</v>
      </c>
      <c r="F7" s="362" t="s">
        <v>656</v>
      </c>
      <c r="G7" s="362" t="s">
        <v>657</v>
      </c>
      <c r="H7" s="362" t="s">
        <v>658</v>
      </c>
      <c r="I7" s="362" t="s">
        <v>659</v>
      </c>
      <c r="J7" s="362" t="s">
        <v>660</v>
      </c>
      <c r="K7" s="362" t="s">
        <v>661</v>
      </c>
      <c r="L7" s="362" t="s">
        <v>662</v>
      </c>
      <c r="M7" s="362" t="s">
        <v>663</v>
      </c>
      <c r="N7" s="362" t="s">
        <v>664</v>
      </c>
      <c r="O7" s="362" t="s">
        <v>665</v>
      </c>
      <c r="P7" s="362" t="s">
        <v>666</v>
      </c>
      <c r="Q7" s="362" t="s">
        <v>667</v>
      </c>
      <c r="R7" s="362" t="s">
        <v>668</v>
      </c>
      <c r="S7" s="362" t="s">
        <v>669</v>
      </c>
      <c r="T7" s="362" t="s">
        <v>670</v>
      </c>
      <c r="U7" s="362" t="s">
        <v>671</v>
      </c>
      <c r="V7" s="362" t="s">
        <v>672</v>
      </c>
      <c r="W7" s="362" t="s">
        <v>673</v>
      </c>
      <c r="X7" s="608" t="s">
        <v>674</v>
      </c>
    </row>
    <row r="8" spans="1:24" s="595" customFormat="1" ht="30.75" customHeight="1">
      <c r="A8" s="366" t="s">
        <v>65</v>
      </c>
      <c r="B8" s="610">
        <v>17243370</v>
      </c>
      <c r="C8" s="610">
        <v>9869439</v>
      </c>
      <c r="D8" s="610">
        <v>0</v>
      </c>
      <c r="E8" s="610">
        <v>0</v>
      </c>
      <c r="F8" s="610">
        <v>5713311</v>
      </c>
      <c r="G8" s="610">
        <v>1660620</v>
      </c>
      <c r="H8" s="610">
        <v>0</v>
      </c>
      <c r="I8" s="610">
        <v>0</v>
      </c>
      <c r="J8" s="611">
        <v>0</v>
      </c>
      <c r="K8" s="611">
        <v>0</v>
      </c>
      <c r="L8" s="611">
        <v>0</v>
      </c>
      <c r="M8" s="611">
        <v>0</v>
      </c>
      <c r="N8" s="611">
        <v>89300</v>
      </c>
      <c r="O8" s="611">
        <v>1694007</v>
      </c>
      <c r="P8" s="611">
        <v>9145140</v>
      </c>
      <c r="Q8" s="611">
        <v>3456844</v>
      </c>
      <c r="R8" s="611">
        <v>1081885</v>
      </c>
      <c r="S8" s="611">
        <v>1776194</v>
      </c>
      <c r="T8" s="611">
        <v>0</v>
      </c>
      <c r="U8" s="611">
        <v>0</v>
      </c>
      <c r="V8" s="611">
        <v>0</v>
      </c>
      <c r="W8" s="611">
        <v>0</v>
      </c>
      <c r="X8" s="612">
        <v>0</v>
      </c>
    </row>
    <row r="9" spans="1:24" s="595" customFormat="1" ht="27" customHeight="1">
      <c r="A9" s="366" t="s">
        <v>67</v>
      </c>
      <c r="B9" s="610">
        <v>12183850</v>
      </c>
      <c r="C9" s="610">
        <v>7318966</v>
      </c>
      <c r="D9" s="610">
        <v>0</v>
      </c>
      <c r="E9" s="610">
        <v>0</v>
      </c>
      <c r="F9" s="610">
        <v>2699314</v>
      </c>
      <c r="G9" s="610">
        <v>2165570</v>
      </c>
      <c r="H9" s="610">
        <v>0</v>
      </c>
      <c r="I9" s="610">
        <v>0</v>
      </c>
      <c r="J9" s="610">
        <v>0</v>
      </c>
      <c r="K9" s="610">
        <v>0</v>
      </c>
      <c r="L9" s="610">
        <v>0</v>
      </c>
      <c r="M9" s="610">
        <v>0</v>
      </c>
      <c r="N9" s="610">
        <v>0</v>
      </c>
      <c r="O9" s="610">
        <v>2986194</v>
      </c>
      <c r="P9" s="610">
        <v>3403451</v>
      </c>
      <c r="Q9" s="610">
        <v>1473733</v>
      </c>
      <c r="R9" s="610">
        <v>811951</v>
      </c>
      <c r="S9" s="610">
        <v>3508521</v>
      </c>
      <c r="T9" s="610">
        <v>0</v>
      </c>
      <c r="U9" s="610">
        <v>0</v>
      </c>
      <c r="V9" s="610">
        <v>0</v>
      </c>
      <c r="W9" s="610">
        <v>0</v>
      </c>
      <c r="X9" s="613">
        <v>0</v>
      </c>
    </row>
    <row r="10" spans="1:24" s="595" customFormat="1" ht="27" customHeight="1">
      <c r="A10" s="366" t="s">
        <v>69</v>
      </c>
      <c r="B10" s="610">
        <v>15443708</v>
      </c>
      <c r="C10" s="610">
        <v>9245185</v>
      </c>
      <c r="D10" s="610">
        <v>0</v>
      </c>
      <c r="E10" s="610">
        <v>0</v>
      </c>
      <c r="F10" s="610">
        <v>5187609</v>
      </c>
      <c r="G10" s="610">
        <v>1010914</v>
      </c>
      <c r="H10" s="610">
        <v>0</v>
      </c>
      <c r="I10" s="610">
        <v>0</v>
      </c>
      <c r="J10" s="610">
        <v>0</v>
      </c>
      <c r="K10" s="610">
        <v>0</v>
      </c>
      <c r="L10" s="610">
        <v>0</v>
      </c>
      <c r="M10" s="610">
        <v>0</v>
      </c>
      <c r="N10" s="610">
        <v>505300</v>
      </c>
      <c r="O10" s="610">
        <v>81991</v>
      </c>
      <c r="P10" s="610">
        <v>5961703</v>
      </c>
      <c r="Q10" s="610">
        <v>6813941</v>
      </c>
      <c r="R10" s="610">
        <v>911075</v>
      </c>
      <c r="S10" s="610">
        <v>1169698</v>
      </c>
      <c r="T10" s="610">
        <v>0</v>
      </c>
      <c r="U10" s="610">
        <v>0</v>
      </c>
      <c r="V10" s="610">
        <v>0</v>
      </c>
      <c r="W10" s="610">
        <v>0</v>
      </c>
      <c r="X10" s="613">
        <v>0</v>
      </c>
    </row>
    <row r="11" spans="1:24" s="595" customFormat="1" ht="27" customHeight="1">
      <c r="A11" s="366" t="s">
        <v>71</v>
      </c>
      <c r="B11" s="610">
        <v>2705249</v>
      </c>
      <c r="C11" s="610">
        <v>1818943</v>
      </c>
      <c r="D11" s="610">
        <v>0</v>
      </c>
      <c r="E11" s="610">
        <v>0</v>
      </c>
      <c r="F11" s="610">
        <v>886306</v>
      </c>
      <c r="G11" s="610">
        <v>0</v>
      </c>
      <c r="H11" s="610">
        <v>0</v>
      </c>
      <c r="I11" s="610">
        <v>0</v>
      </c>
      <c r="J11" s="610">
        <v>0</v>
      </c>
      <c r="K11" s="610">
        <v>0</v>
      </c>
      <c r="L11" s="610">
        <v>0</v>
      </c>
      <c r="M11" s="610">
        <v>0</v>
      </c>
      <c r="N11" s="610">
        <v>4300</v>
      </c>
      <c r="O11" s="610">
        <v>147456</v>
      </c>
      <c r="P11" s="610">
        <v>633773</v>
      </c>
      <c r="Q11" s="610">
        <v>1765043</v>
      </c>
      <c r="R11" s="610">
        <v>54775</v>
      </c>
      <c r="S11" s="610">
        <v>99902</v>
      </c>
      <c r="T11" s="610">
        <v>0</v>
      </c>
      <c r="U11" s="610">
        <v>0</v>
      </c>
      <c r="V11" s="610">
        <v>0</v>
      </c>
      <c r="W11" s="610">
        <v>0</v>
      </c>
      <c r="X11" s="613">
        <v>0</v>
      </c>
    </row>
    <row r="12" spans="1:24" s="595" customFormat="1" ht="27" customHeight="1">
      <c r="A12" s="366" t="s">
        <v>73</v>
      </c>
      <c r="B12" s="610">
        <v>10300587</v>
      </c>
      <c r="C12" s="610">
        <v>6862405</v>
      </c>
      <c r="D12" s="610">
        <v>0</v>
      </c>
      <c r="E12" s="610">
        <v>0</v>
      </c>
      <c r="F12" s="610">
        <v>3406329</v>
      </c>
      <c r="G12" s="610">
        <v>0</v>
      </c>
      <c r="H12" s="610">
        <v>31853</v>
      </c>
      <c r="I12" s="610">
        <v>0</v>
      </c>
      <c r="J12" s="610">
        <v>0</v>
      </c>
      <c r="K12" s="610">
        <v>0</v>
      </c>
      <c r="L12" s="610">
        <v>0</v>
      </c>
      <c r="M12" s="610">
        <v>0</v>
      </c>
      <c r="N12" s="610">
        <v>228000</v>
      </c>
      <c r="O12" s="610">
        <v>0</v>
      </c>
      <c r="P12" s="610">
        <v>2537614</v>
      </c>
      <c r="Q12" s="610">
        <v>4495028</v>
      </c>
      <c r="R12" s="610">
        <v>1232267</v>
      </c>
      <c r="S12" s="610">
        <v>1272995</v>
      </c>
      <c r="T12" s="610">
        <v>534683</v>
      </c>
      <c r="U12" s="610">
        <v>0</v>
      </c>
      <c r="V12" s="610">
        <v>0</v>
      </c>
      <c r="W12" s="610">
        <v>0</v>
      </c>
      <c r="X12" s="613">
        <v>0</v>
      </c>
    </row>
    <row r="13" spans="1:24" s="595" customFormat="1" ht="27" customHeight="1">
      <c r="A13" s="366" t="s">
        <v>75</v>
      </c>
      <c r="B13" s="610">
        <v>3935860</v>
      </c>
      <c r="C13" s="610">
        <v>2627878</v>
      </c>
      <c r="D13" s="610">
        <v>0</v>
      </c>
      <c r="E13" s="610">
        <v>0</v>
      </c>
      <c r="F13" s="610">
        <v>1262632</v>
      </c>
      <c r="G13" s="610">
        <v>45350</v>
      </c>
      <c r="H13" s="610">
        <v>0</v>
      </c>
      <c r="I13" s="610">
        <v>0</v>
      </c>
      <c r="J13" s="610">
        <v>0</v>
      </c>
      <c r="K13" s="610">
        <v>0</v>
      </c>
      <c r="L13" s="610">
        <v>0</v>
      </c>
      <c r="M13" s="610">
        <v>0</v>
      </c>
      <c r="N13" s="610">
        <v>0</v>
      </c>
      <c r="O13" s="610">
        <v>51600</v>
      </c>
      <c r="P13" s="610">
        <v>1535716</v>
      </c>
      <c r="Q13" s="610">
        <v>967651</v>
      </c>
      <c r="R13" s="610">
        <v>82933</v>
      </c>
      <c r="S13" s="610">
        <v>424993</v>
      </c>
      <c r="T13" s="610">
        <v>378595</v>
      </c>
      <c r="U13" s="610">
        <v>494372</v>
      </c>
      <c r="V13" s="610">
        <v>0</v>
      </c>
      <c r="W13" s="610">
        <v>0</v>
      </c>
      <c r="X13" s="613">
        <v>0</v>
      </c>
    </row>
    <row r="14" spans="1:24" s="595" customFormat="1" ht="27" customHeight="1">
      <c r="A14" s="366" t="s">
        <v>76</v>
      </c>
      <c r="B14" s="610">
        <v>4009511</v>
      </c>
      <c r="C14" s="610">
        <v>3073456</v>
      </c>
      <c r="D14" s="610">
        <v>0</v>
      </c>
      <c r="E14" s="610">
        <v>0</v>
      </c>
      <c r="F14" s="610">
        <v>888145</v>
      </c>
      <c r="G14" s="610">
        <v>47910</v>
      </c>
      <c r="H14" s="610">
        <v>0</v>
      </c>
      <c r="I14" s="610">
        <v>0</v>
      </c>
      <c r="J14" s="610">
        <v>0</v>
      </c>
      <c r="K14" s="610">
        <v>0</v>
      </c>
      <c r="L14" s="610">
        <v>0</v>
      </c>
      <c r="M14" s="610">
        <v>0</v>
      </c>
      <c r="N14" s="610">
        <v>0</v>
      </c>
      <c r="O14" s="610">
        <v>224949</v>
      </c>
      <c r="P14" s="610">
        <v>2463038</v>
      </c>
      <c r="Q14" s="610">
        <v>994014</v>
      </c>
      <c r="R14" s="610">
        <v>82034</v>
      </c>
      <c r="S14" s="610">
        <v>202790</v>
      </c>
      <c r="T14" s="610">
        <v>42686</v>
      </c>
      <c r="U14" s="610">
        <v>0</v>
      </c>
      <c r="V14" s="610">
        <v>0</v>
      </c>
      <c r="W14" s="610">
        <v>0</v>
      </c>
      <c r="X14" s="613">
        <v>0</v>
      </c>
    </row>
    <row r="15" spans="1:24" s="595" customFormat="1" ht="27" customHeight="1">
      <c r="A15" s="366" t="s">
        <v>78</v>
      </c>
      <c r="B15" s="610">
        <v>5995191</v>
      </c>
      <c r="C15" s="610">
        <v>3375193</v>
      </c>
      <c r="D15" s="610">
        <v>0</v>
      </c>
      <c r="E15" s="610">
        <v>0</v>
      </c>
      <c r="F15" s="610">
        <v>2554898</v>
      </c>
      <c r="G15" s="610">
        <v>65100</v>
      </c>
      <c r="H15" s="610">
        <v>0</v>
      </c>
      <c r="I15" s="610">
        <v>0</v>
      </c>
      <c r="J15" s="610">
        <v>0</v>
      </c>
      <c r="K15" s="610">
        <v>0</v>
      </c>
      <c r="L15" s="610">
        <v>0</v>
      </c>
      <c r="M15" s="610">
        <v>0</v>
      </c>
      <c r="N15" s="610">
        <v>0</v>
      </c>
      <c r="O15" s="610">
        <v>5411</v>
      </c>
      <c r="P15" s="610">
        <v>1786993</v>
      </c>
      <c r="Q15" s="610">
        <v>3910065</v>
      </c>
      <c r="R15" s="610">
        <v>142914</v>
      </c>
      <c r="S15" s="610">
        <v>149808</v>
      </c>
      <c r="T15" s="610">
        <v>0</v>
      </c>
      <c r="U15" s="610">
        <v>0</v>
      </c>
      <c r="V15" s="610">
        <v>0</v>
      </c>
      <c r="W15" s="610">
        <v>0</v>
      </c>
      <c r="X15" s="613">
        <v>0</v>
      </c>
    </row>
    <row r="16" spans="1:24" s="595" customFormat="1" ht="27" customHeight="1">
      <c r="A16" s="366" t="s">
        <v>80</v>
      </c>
      <c r="B16" s="610">
        <v>3846859</v>
      </c>
      <c r="C16" s="610">
        <v>2613585</v>
      </c>
      <c r="D16" s="610">
        <v>0</v>
      </c>
      <c r="E16" s="610">
        <v>0</v>
      </c>
      <c r="F16" s="610">
        <v>1116095</v>
      </c>
      <c r="G16" s="610">
        <v>30960</v>
      </c>
      <c r="H16" s="610">
        <v>86219</v>
      </c>
      <c r="I16" s="610">
        <v>0</v>
      </c>
      <c r="J16" s="610">
        <v>0</v>
      </c>
      <c r="K16" s="610">
        <v>0</v>
      </c>
      <c r="L16" s="610">
        <v>0</v>
      </c>
      <c r="M16" s="610">
        <v>0</v>
      </c>
      <c r="N16" s="610">
        <v>0</v>
      </c>
      <c r="O16" s="610">
        <v>97838</v>
      </c>
      <c r="P16" s="610">
        <v>1189372</v>
      </c>
      <c r="Q16" s="610">
        <v>1823034</v>
      </c>
      <c r="R16" s="610">
        <v>384488</v>
      </c>
      <c r="S16" s="610">
        <v>277900</v>
      </c>
      <c r="T16" s="610">
        <v>74227</v>
      </c>
      <c r="U16" s="610">
        <v>0</v>
      </c>
      <c r="V16" s="610">
        <v>0</v>
      </c>
      <c r="W16" s="610">
        <v>0</v>
      </c>
      <c r="X16" s="613">
        <v>0</v>
      </c>
    </row>
    <row r="17" spans="1:24" s="595" customFormat="1" ht="27" customHeight="1">
      <c r="A17" s="366" t="s">
        <v>81</v>
      </c>
      <c r="B17" s="610">
        <v>1920780</v>
      </c>
      <c r="C17" s="610">
        <v>1370538</v>
      </c>
      <c r="D17" s="610">
        <v>0</v>
      </c>
      <c r="E17" s="610">
        <v>0</v>
      </c>
      <c r="F17" s="610">
        <v>550242</v>
      </c>
      <c r="G17" s="610">
        <v>0</v>
      </c>
      <c r="H17" s="610">
        <v>0</v>
      </c>
      <c r="I17" s="610">
        <v>0</v>
      </c>
      <c r="J17" s="610">
        <v>0</v>
      </c>
      <c r="K17" s="610">
        <v>0</v>
      </c>
      <c r="L17" s="610">
        <v>0</v>
      </c>
      <c r="M17" s="610">
        <v>0</v>
      </c>
      <c r="N17" s="610">
        <v>93500</v>
      </c>
      <c r="O17" s="610">
        <v>0</v>
      </c>
      <c r="P17" s="610">
        <v>481027</v>
      </c>
      <c r="Q17" s="610">
        <v>917486</v>
      </c>
      <c r="R17" s="610">
        <v>78029</v>
      </c>
      <c r="S17" s="610">
        <v>97478</v>
      </c>
      <c r="T17" s="610">
        <v>0</v>
      </c>
      <c r="U17" s="610">
        <v>82082</v>
      </c>
      <c r="V17" s="610">
        <v>158936</v>
      </c>
      <c r="W17" s="610">
        <v>12242</v>
      </c>
      <c r="X17" s="613">
        <v>0</v>
      </c>
    </row>
    <row r="18" spans="1:24" s="595" customFormat="1" ht="27" customHeight="1">
      <c r="A18" s="366" t="s">
        <v>82</v>
      </c>
      <c r="B18" s="610">
        <v>2836096</v>
      </c>
      <c r="C18" s="610">
        <v>1997244</v>
      </c>
      <c r="D18" s="610">
        <v>0</v>
      </c>
      <c r="E18" s="610">
        <v>88225</v>
      </c>
      <c r="F18" s="610">
        <v>664487</v>
      </c>
      <c r="G18" s="610">
        <v>86140</v>
      </c>
      <c r="H18" s="610">
        <v>0</v>
      </c>
      <c r="I18" s="610">
        <v>0</v>
      </c>
      <c r="J18" s="610">
        <v>0</v>
      </c>
      <c r="K18" s="610">
        <v>0</v>
      </c>
      <c r="L18" s="610">
        <v>0</v>
      </c>
      <c r="M18" s="610">
        <v>0</v>
      </c>
      <c r="N18" s="610">
        <v>12100</v>
      </c>
      <c r="O18" s="610">
        <v>377947</v>
      </c>
      <c r="P18" s="610">
        <v>822173</v>
      </c>
      <c r="Q18" s="610">
        <v>1028988</v>
      </c>
      <c r="R18" s="610">
        <v>394004</v>
      </c>
      <c r="S18" s="610">
        <v>196757</v>
      </c>
      <c r="T18" s="610">
        <v>4127</v>
      </c>
      <c r="U18" s="610">
        <v>0</v>
      </c>
      <c r="V18" s="610">
        <v>0</v>
      </c>
      <c r="W18" s="610">
        <v>0</v>
      </c>
      <c r="X18" s="613">
        <v>0</v>
      </c>
    </row>
    <row r="19" spans="1:24" s="595" customFormat="1" ht="27" customHeight="1">
      <c r="A19" s="366" t="s">
        <v>293</v>
      </c>
      <c r="B19" s="610">
        <v>11867295</v>
      </c>
      <c r="C19" s="610">
        <v>6152522</v>
      </c>
      <c r="D19" s="610">
        <v>0</v>
      </c>
      <c r="E19" s="610">
        <v>0</v>
      </c>
      <c r="F19" s="610">
        <v>4971413</v>
      </c>
      <c r="G19" s="610">
        <v>649380</v>
      </c>
      <c r="H19" s="610">
        <v>0</v>
      </c>
      <c r="I19" s="610">
        <v>0</v>
      </c>
      <c r="J19" s="610">
        <v>0</v>
      </c>
      <c r="K19" s="610">
        <v>0</v>
      </c>
      <c r="L19" s="610">
        <v>0</v>
      </c>
      <c r="M19" s="610">
        <v>93980</v>
      </c>
      <c r="N19" s="610">
        <v>0</v>
      </c>
      <c r="O19" s="610">
        <v>838135</v>
      </c>
      <c r="P19" s="610">
        <v>3876311</v>
      </c>
      <c r="Q19" s="610">
        <v>6266002</v>
      </c>
      <c r="R19" s="610">
        <v>450240</v>
      </c>
      <c r="S19" s="610">
        <v>436607</v>
      </c>
      <c r="T19" s="610">
        <v>0</v>
      </c>
      <c r="U19" s="610">
        <v>0</v>
      </c>
      <c r="V19" s="610">
        <v>0</v>
      </c>
      <c r="W19" s="610">
        <v>0</v>
      </c>
      <c r="X19" s="613">
        <v>0</v>
      </c>
    </row>
    <row r="20" spans="1:24" s="595" customFormat="1" ht="27" customHeight="1">
      <c r="A20" s="366" t="s">
        <v>100</v>
      </c>
      <c r="B20" s="610">
        <v>3699647</v>
      </c>
      <c r="C20" s="610">
        <v>2179849</v>
      </c>
      <c r="D20" s="610">
        <v>0</v>
      </c>
      <c r="E20" s="610">
        <v>0</v>
      </c>
      <c r="F20" s="610">
        <v>1354078</v>
      </c>
      <c r="G20" s="610">
        <v>99220</v>
      </c>
      <c r="H20" s="610">
        <v>66500</v>
      </c>
      <c r="I20" s="610">
        <v>0</v>
      </c>
      <c r="J20" s="610">
        <v>0</v>
      </c>
      <c r="K20" s="610">
        <v>0</v>
      </c>
      <c r="L20" s="610">
        <v>0</v>
      </c>
      <c r="M20" s="610">
        <v>0</v>
      </c>
      <c r="N20" s="610">
        <v>0</v>
      </c>
      <c r="O20" s="610">
        <v>77366</v>
      </c>
      <c r="P20" s="610">
        <v>1373206</v>
      </c>
      <c r="Q20" s="610">
        <v>1497485</v>
      </c>
      <c r="R20" s="610">
        <v>347944</v>
      </c>
      <c r="S20" s="610">
        <v>322462</v>
      </c>
      <c r="T20" s="610">
        <v>80880</v>
      </c>
      <c r="U20" s="610">
        <v>222</v>
      </c>
      <c r="V20" s="610">
        <v>82</v>
      </c>
      <c r="W20" s="610">
        <v>0</v>
      </c>
      <c r="X20" s="613">
        <v>0</v>
      </c>
    </row>
    <row r="21" spans="1:24" s="595" customFormat="1" ht="30" customHeight="1">
      <c r="A21" s="614" t="s">
        <v>93</v>
      </c>
      <c r="B21" s="615">
        <v>3446973</v>
      </c>
      <c r="C21" s="615">
        <v>2062717</v>
      </c>
      <c r="D21" s="615">
        <v>0</v>
      </c>
      <c r="E21" s="615">
        <v>0</v>
      </c>
      <c r="F21" s="615">
        <v>1299723</v>
      </c>
      <c r="G21" s="615">
        <v>1633</v>
      </c>
      <c r="H21" s="615">
        <v>82900</v>
      </c>
      <c r="I21" s="615">
        <v>0</v>
      </c>
      <c r="J21" s="615">
        <v>0</v>
      </c>
      <c r="K21" s="615">
        <v>0</v>
      </c>
      <c r="L21" s="615">
        <v>0</v>
      </c>
      <c r="M21" s="615">
        <v>0</v>
      </c>
      <c r="N21" s="615">
        <v>0</v>
      </c>
      <c r="O21" s="615">
        <v>0</v>
      </c>
      <c r="P21" s="615">
        <v>1595824</v>
      </c>
      <c r="Q21" s="615">
        <v>1623540</v>
      </c>
      <c r="R21" s="615">
        <v>140366</v>
      </c>
      <c r="S21" s="615">
        <v>87243</v>
      </c>
      <c r="T21" s="615">
        <v>0</v>
      </c>
      <c r="U21" s="615">
        <v>0</v>
      </c>
      <c r="V21" s="615">
        <v>0</v>
      </c>
      <c r="W21" s="615">
        <v>0</v>
      </c>
      <c r="X21" s="616">
        <v>0</v>
      </c>
    </row>
    <row r="22" spans="1:24" s="595" customFormat="1" ht="30" customHeight="1">
      <c r="A22" s="617" t="s">
        <v>639</v>
      </c>
      <c r="B22" s="610">
        <v>9686938</v>
      </c>
      <c r="C22" s="610">
        <v>4574541</v>
      </c>
      <c r="D22" s="610">
        <v>0</v>
      </c>
      <c r="E22" s="610">
        <v>0</v>
      </c>
      <c r="F22" s="610">
        <v>4924463</v>
      </c>
      <c r="G22" s="610">
        <v>187934</v>
      </c>
      <c r="H22" s="610">
        <v>0</v>
      </c>
      <c r="I22" s="610">
        <v>0</v>
      </c>
      <c r="J22" s="610">
        <v>0</v>
      </c>
      <c r="K22" s="610">
        <v>0</v>
      </c>
      <c r="L22" s="610">
        <v>0</v>
      </c>
      <c r="M22" s="610">
        <v>0</v>
      </c>
      <c r="N22" s="610">
        <v>0</v>
      </c>
      <c r="O22" s="610">
        <v>59029</v>
      </c>
      <c r="P22" s="610">
        <v>977732</v>
      </c>
      <c r="Q22" s="610">
        <v>5990605</v>
      </c>
      <c r="R22" s="610">
        <v>1446192</v>
      </c>
      <c r="S22" s="610">
        <v>921054</v>
      </c>
      <c r="T22" s="610">
        <v>193561</v>
      </c>
      <c r="U22" s="610">
        <v>76495</v>
      </c>
      <c r="V22" s="610">
        <v>22270</v>
      </c>
      <c r="W22" s="610">
        <v>0</v>
      </c>
      <c r="X22" s="613">
        <v>0</v>
      </c>
    </row>
    <row r="23" spans="1:24" s="595" customFormat="1" ht="30" customHeight="1">
      <c r="A23" s="618" t="s">
        <v>640</v>
      </c>
      <c r="B23" s="619">
        <v>1002640</v>
      </c>
      <c r="C23" s="619">
        <v>200927</v>
      </c>
      <c r="D23" s="619">
        <v>0</v>
      </c>
      <c r="E23" s="619">
        <v>0</v>
      </c>
      <c r="F23" s="619">
        <v>556289</v>
      </c>
      <c r="G23" s="619">
        <v>206016</v>
      </c>
      <c r="H23" s="619">
        <v>39408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619">
        <v>0</v>
      </c>
      <c r="O23" s="619">
        <v>245424</v>
      </c>
      <c r="P23" s="619">
        <v>0</v>
      </c>
      <c r="Q23" s="619">
        <v>299068</v>
      </c>
      <c r="R23" s="619">
        <v>212825</v>
      </c>
      <c r="S23" s="619">
        <v>245323</v>
      </c>
      <c r="T23" s="619">
        <v>0</v>
      </c>
      <c r="U23" s="619">
        <v>0</v>
      </c>
      <c r="V23" s="619">
        <v>0</v>
      </c>
      <c r="W23" s="619">
        <v>0</v>
      </c>
      <c r="X23" s="620">
        <v>0</v>
      </c>
    </row>
    <row r="24" spans="1:24" s="595" customFormat="1" ht="27" customHeight="1" thickBot="1">
      <c r="A24" s="509" t="s">
        <v>43</v>
      </c>
      <c r="B24" s="621">
        <f>SUM(B8:B23)</f>
        <v>110124554</v>
      </c>
      <c r="C24" s="621">
        <f>SUM(C8:C23)</f>
        <v>65343388</v>
      </c>
      <c r="D24" s="621">
        <v>0</v>
      </c>
      <c r="E24" s="621">
        <f aca="true" t="shared" si="0" ref="E24:X24">SUM(E8:E23)</f>
        <v>88225</v>
      </c>
      <c r="F24" s="621">
        <f t="shared" si="0"/>
        <v>38035334</v>
      </c>
      <c r="G24" s="621">
        <f t="shared" si="0"/>
        <v>6256747</v>
      </c>
      <c r="H24" s="621">
        <f t="shared" si="0"/>
        <v>306880</v>
      </c>
      <c r="I24" s="621">
        <f t="shared" si="0"/>
        <v>0</v>
      </c>
      <c r="J24" s="621">
        <f t="shared" si="0"/>
        <v>0</v>
      </c>
      <c r="K24" s="621">
        <f t="shared" si="0"/>
        <v>0</v>
      </c>
      <c r="L24" s="621">
        <f t="shared" si="0"/>
        <v>0</v>
      </c>
      <c r="M24" s="621">
        <f t="shared" si="0"/>
        <v>93980</v>
      </c>
      <c r="N24" s="621">
        <f t="shared" si="0"/>
        <v>932500</v>
      </c>
      <c r="O24" s="621">
        <f t="shared" si="0"/>
        <v>6887347</v>
      </c>
      <c r="P24" s="621">
        <f t="shared" si="0"/>
        <v>37783073</v>
      </c>
      <c r="Q24" s="621">
        <f t="shared" si="0"/>
        <v>43322527</v>
      </c>
      <c r="R24" s="621">
        <f t="shared" si="0"/>
        <v>7853922</v>
      </c>
      <c r="S24" s="621">
        <f t="shared" si="0"/>
        <v>11189725</v>
      </c>
      <c r="T24" s="621">
        <f t="shared" si="0"/>
        <v>1308759</v>
      </c>
      <c r="U24" s="621">
        <f t="shared" si="0"/>
        <v>653171</v>
      </c>
      <c r="V24" s="621">
        <f t="shared" si="0"/>
        <v>181288</v>
      </c>
      <c r="W24" s="621">
        <f t="shared" si="0"/>
        <v>12242</v>
      </c>
      <c r="X24" s="622">
        <f t="shared" si="0"/>
        <v>0</v>
      </c>
    </row>
    <row r="25" spans="1:2" ht="21" customHeight="1">
      <c r="A25" s="592"/>
      <c r="B25" s="592"/>
    </row>
    <row r="26" spans="1:2" ht="21" customHeight="1" thickBot="1">
      <c r="A26" s="592"/>
      <c r="B26" s="592" t="s">
        <v>96</v>
      </c>
    </row>
    <row r="27" spans="1:24" s="595" customFormat="1" ht="27" customHeight="1">
      <c r="A27" s="391" t="s">
        <v>75</v>
      </c>
      <c r="B27" s="623">
        <v>93600</v>
      </c>
      <c r="C27" s="623">
        <v>0</v>
      </c>
      <c r="D27" s="623">
        <v>0</v>
      </c>
      <c r="E27" s="623">
        <v>0</v>
      </c>
      <c r="F27" s="623">
        <v>93600</v>
      </c>
      <c r="G27" s="623">
        <v>0</v>
      </c>
      <c r="H27" s="623">
        <v>0</v>
      </c>
      <c r="I27" s="623">
        <v>0</v>
      </c>
      <c r="J27" s="623">
        <v>0</v>
      </c>
      <c r="K27" s="623">
        <v>0</v>
      </c>
      <c r="L27" s="623">
        <v>0</v>
      </c>
      <c r="M27" s="623">
        <v>0</v>
      </c>
      <c r="N27" s="623">
        <v>0</v>
      </c>
      <c r="O27" s="624">
        <v>0</v>
      </c>
      <c r="P27" s="623">
        <v>93600</v>
      </c>
      <c r="Q27" s="623">
        <v>0</v>
      </c>
      <c r="R27" s="623">
        <v>0</v>
      </c>
      <c r="S27" s="623">
        <v>0</v>
      </c>
      <c r="T27" s="623">
        <v>0</v>
      </c>
      <c r="U27" s="623">
        <v>0</v>
      </c>
      <c r="V27" s="623">
        <v>0</v>
      </c>
      <c r="W27" s="623">
        <v>0</v>
      </c>
      <c r="X27" s="625">
        <v>0</v>
      </c>
    </row>
    <row r="28" spans="1:24" s="595" customFormat="1" ht="27" customHeight="1" thickBot="1">
      <c r="A28" s="523" t="s">
        <v>43</v>
      </c>
      <c r="B28" s="626">
        <f aca="true" t="shared" si="1" ref="B28:X28">B27</f>
        <v>93600</v>
      </c>
      <c r="C28" s="626">
        <f t="shared" si="1"/>
        <v>0</v>
      </c>
      <c r="D28" s="626">
        <f t="shared" si="1"/>
        <v>0</v>
      </c>
      <c r="E28" s="626">
        <f t="shared" si="1"/>
        <v>0</v>
      </c>
      <c r="F28" s="626">
        <f t="shared" si="1"/>
        <v>93600</v>
      </c>
      <c r="G28" s="626">
        <f t="shared" si="1"/>
        <v>0</v>
      </c>
      <c r="H28" s="626">
        <f t="shared" si="1"/>
        <v>0</v>
      </c>
      <c r="I28" s="626">
        <f t="shared" si="1"/>
        <v>0</v>
      </c>
      <c r="J28" s="626">
        <f t="shared" si="1"/>
        <v>0</v>
      </c>
      <c r="K28" s="626">
        <f t="shared" si="1"/>
        <v>0</v>
      </c>
      <c r="L28" s="626">
        <f t="shared" si="1"/>
        <v>0</v>
      </c>
      <c r="M28" s="626">
        <f t="shared" si="1"/>
        <v>0</v>
      </c>
      <c r="N28" s="626">
        <f t="shared" si="1"/>
        <v>0</v>
      </c>
      <c r="O28" s="626">
        <f t="shared" si="1"/>
        <v>0</v>
      </c>
      <c r="P28" s="626">
        <f t="shared" si="1"/>
        <v>93600</v>
      </c>
      <c r="Q28" s="626">
        <f t="shared" si="1"/>
        <v>0</v>
      </c>
      <c r="R28" s="626">
        <f t="shared" si="1"/>
        <v>0</v>
      </c>
      <c r="S28" s="626">
        <f t="shared" si="1"/>
        <v>0</v>
      </c>
      <c r="T28" s="626">
        <f t="shared" si="1"/>
        <v>0</v>
      </c>
      <c r="U28" s="626">
        <f t="shared" si="1"/>
        <v>0</v>
      </c>
      <c r="V28" s="626">
        <f t="shared" si="1"/>
        <v>0</v>
      </c>
      <c r="W28" s="626">
        <f t="shared" si="1"/>
        <v>0</v>
      </c>
      <c r="X28" s="627">
        <f t="shared" si="1"/>
        <v>0</v>
      </c>
    </row>
    <row r="29" ht="15" customHeight="1"/>
    <row r="30" s="628" customFormat="1" ht="11.25"/>
  </sheetData>
  <sheetProtection/>
  <mergeCells count="3">
    <mergeCell ref="C5:E5"/>
    <mergeCell ref="N4:X4"/>
    <mergeCell ref="C4:M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0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2015-03-12T02:30:52Z</cp:lastPrinted>
  <dcterms:created xsi:type="dcterms:W3CDTF">2003-01-31T04:48:23Z</dcterms:created>
  <dcterms:modified xsi:type="dcterms:W3CDTF">2015-03-12T02:31:41Z</dcterms:modified>
  <cp:category/>
  <cp:version/>
  <cp:contentType/>
  <cp:contentStatus/>
</cp:coreProperties>
</file>