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225" windowWidth="19065" windowHeight="8010" activeTab="0"/>
  </bookViews>
  <sheets>
    <sheet name="第3-2表" sheetId="1" r:id="rId1"/>
    <sheet name="第3-3表" sheetId="2" r:id="rId2"/>
    <sheet name="第3-４表" sheetId="3" r:id="rId3"/>
    <sheet name="第3-4表(2)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'第3-2表'!$A$1:$AI$31</definedName>
    <definedName name="_xlnm.Print_Area" localSheetId="1">'第3-3表'!$A$1:$AT$29</definedName>
    <definedName name="_xlnm.Print_Area" localSheetId="2">'第3-４表'!$A$1:$AC$28</definedName>
    <definedName name="_xlnm.Print_Area" localSheetId="3">'第3-4表(2)'!$A$1:$X$27</definedName>
    <definedName name="_xlnm.Print_Area" localSheetId="4">'第3-5表'!$A$1:$AM$32</definedName>
    <definedName name="_xlnm.Print_Area" localSheetId="5">'第3-6表'!$A$1:$BG$32</definedName>
    <definedName name="_xlnm.Print_Area" localSheetId="6">'第3-7表'!$A$1:$K$28</definedName>
    <definedName name="_xlnm.Print_Area" localSheetId="7">'第3-8表'!$A$1:$Q$29</definedName>
    <definedName name="_xlnm.Print_Area" localSheetId="8">'第3-9表'!$A$1:$X$28</definedName>
    <definedName name="_xlnm.Print_Titles" localSheetId="0">'第3-2表'!$A:$A</definedName>
    <definedName name="_xlnm.Print_Titles" localSheetId="1">'第3-3表'!$A:$A</definedName>
    <definedName name="_xlnm.Print_Titles" localSheetId="2">'第3-４表'!$A:$A</definedName>
    <definedName name="_xlnm.Print_Titles" localSheetId="3">'第3-4表(2)'!$A:$A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/>
</workbook>
</file>

<file path=xl/sharedStrings.xml><?xml version="1.0" encoding="utf-8"?>
<sst xmlns="http://schemas.openxmlformats.org/spreadsheetml/2006/main" count="1312" uniqueCount="727">
  <si>
    <t>１．　施　　　　　　　　　　　　　　　　　設</t>
  </si>
  <si>
    <t>３．　職　　　　　　　　員</t>
  </si>
  <si>
    <t>４．　料　　　　　　　　　　　　金</t>
  </si>
  <si>
    <t>(1)</t>
  </si>
  <si>
    <t>(2)</t>
  </si>
  <si>
    <t>(3)</t>
  </si>
  <si>
    <t>(5)</t>
  </si>
  <si>
    <t>(6)</t>
  </si>
  <si>
    <t>(7)</t>
  </si>
  <si>
    <t>(8)</t>
  </si>
  <si>
    <t>(9)</t>
  </si>
  <si>
    <t>(4)</t>
  </si>
  <si>
    <t>(1)　損　益　勘　定</t>
  </si>
  <si>
    <t>(2)　料金（家庭用）</t>
  </si>
  <si>
    <t>う</t>
  </si>
  <si>
    <t>ち</t>
  </si>
  <si>
    <t>行政区域内</t>
  </si>
  <si>
    <t>計画給水</t>
  </si>
  <si>
    <t>現在給水</t>
  </si>
  <si>
    <t>水利権</t>
  </si>
  <si>
    <t>導水管</t>
  </si>
  <si>
    <t>送水管</t>
  </si>
  <si>
    <t>配水管</t>
  </si>
  <si>
    <t>配水能力</t>
  </si>
  <si>
    <t>年間総</t>
  </si>
  <si>
    <t>一日最大</t>
  </si>
  <si>
    <t>一日平均</t>
  </si>
  <si>
    <t>一日一人</t>
  </si>
  <si>
    <t>有収率</t>
  </si>
  <si>
    <t>ア</t>
  </si>
  <si>
    <t>イ　　</t>
  </si>
  <si>
    <t>ウ</t>
  </si>
  <si>
    <t>現行料金</t>
  </si>
  <si>
    <t>家庭用</t>
  </si>
  <si>
    <t>現在人口</t>
  </si>
  <si>
    <t>人口</t>
  </si>
  <si>
    <t>C/A(%)</t>
  </si>
  <si>
    <t>C/B(%)</t>
  </si>
  <si>
    <t>延　長</t>
  </si>
  <si>
    <t>配水量</t>
  </si>
  <si>
    <t>最大配水</t>
  </si>
  <si>
    <t>平均給水</t>
  </si>
  <si>
    <t>有収水量</t>
  </si>
  <si>
    <t>計</t>
  </si>
  <si>
    <t>原水</t>
  </si>
  <si>
    <t>浄水</t>
  </si>
  <si>
    <t>配水</t>
  </si>
  <si>
    <t>検針</t>
  </si>
  <si>
    <t>集金</t>
  </si>
  <si>
    <t>資本</t>
  </si>
  <si>
    <t>料金体系</t>
  </si>
  <si>
    <t>基本水量</t>
  </si>
  <si>
    <t>超過料金</t>
  </si>
  <si>
    <t>実施</t>
  </si>
  <si>
    <t>全体</t>
  </si>
  <si>
    <t>(A)  (人)</t>
  </si>
  <si>
    <t>(B)  (人)</t>
  </si>
  <si>
    <t>(C)  (人)</t>
  </si>
  <si>
    <t>(千ｍ)</t>
  </si>
  <si>
    <t>量(l)</t>
  </si>
  <si>
    <t>（％）</t>
  </si>
  <si>
    <t>関係</t>
  </si>
  <si>
    <t>勘定</t>
  </si>
  <si>
    <t>(円）</t>
  </si>
  <si>
    <t>年月日</t>
  </si>
  <si>
    <t>下関市</t>
  </si>
  <si>
    <t>口径別</t>
  </si>
  <si>
    <t>宇部市</t>
  </si>
  <si>
    <t>表流水・ダム・伏流水・受水</t>
  </si>
  <si>
    <t>山口市</t>
  </si>
  <si>
    <t>用途別・口径別</t>
  </si>
  <si>
    <t>萩市</t>
  </si>
  <si>
    <t>用途別</t>
  </si>
  <si>
    <t>防府市</t>
  </si>
  <si>
    <t>ダム・地下水</t>
  </si>
  <si>
    <t>下松市</t>
  </si>
  <si>
    <t>岩国市</t>
  </si>
  <si>
    <t>表流水</t>
  </si>
  <si>
    <t>光市</t>
  </si>
  <si>
    <t>伏流水</t>
  </si>
  <si>
    <t>長門市</t>
  </si>
  <si>
    <t>柳井市</t>
  </si>
  <si>
    <t>美祢市</t>
  </si>
  <si>
    <t>伏流水・地下水・受水</t>
  </si>
  <si>
    <t>ダム</t>
  </si>
  <si>
    <t>（１）上水道事業・簡易水道事業</t>
  </si>
  <si>
    <t>　　（上水道事業）</t>
  </si>
  <si>
    <t>項　目</t>
  </si>
  <si>
    <t>(4) 普 及 率</t>
  </si>
  <si>
    <t>(4) 改定率(%)</t>
  </si>
  <si>
    <t>団体名</t>
  </si>
  <si>
    <t>水 源 の 種 類</t>
  </si>
  <si>
    <t>基本料金</t>
  </si>
  <si>
    <r>
      <t>(ｍ</t>
    </r>
    <r>
      <rPr>
        <vertAlign val="superscript"/>
        <sz val="12"/>
        <rFont val="ＭＳゴシック"/>
        <family val="3"/>
      </rPr>
      <t>３</t>
    </r>
    <r>
      <rPr>
        <sz val="12"/>
        <rFont val="ＭＳゴシック"/>
        <family val="3"/>
      </rPr>
      <t>/日)</t>
    </r>
  </si>
  <si>
    <r>
      <t>(ｍ</t>
    </r>
    <r>
      <rPr>
        <vertAlign val="superscript"/>
        <sz val="12"/>
        <rFont val="ＭＳゴシック"/>
        <family val="3"/>
      </rPr>
      <t>３</t>
    </r>
    <r>
      <rPr>
        <sz val="12"/>
        <rFont val="ＭＳゴシック"/>
        <family val="3"/>
      </rPr>
      <t>/日)</t>
    </r>
  </si>
  <si>
    <r>
      <t>(千ｍ</t>
    </r>
    <r>
      <rPr>
        <vertAlign val="superscript"/>
        <sz val="12"/>
        <rFont val="ＭＳゴシック"/>
        <family val="3"/>
      </rPr>
      <t>３</t>
    </r>
    <r>
      <rPr>
        <sz val="12"/>
        <rFont val="ＭＳゴシック"/>
        <family val="3"/>
      </rPr>
      <t>)</t>
    </r>
  </si>
  <si>
    <r>
      <t>(ｍ</t>
    </r>
    <r>
      <rPr>
        <vertAlign val="superscript"/>
        <sz val="12"/>
        <rFont val="ＭＳゴシック"/>
        <family val="3"/>
      </rPr>
      <t>３</t>
    </r>
    <r>
      <rPr>
        <sz val="12"/>
        <rFont val="ＭＳゴシック"/>
        <family val="3"/>
      </rPr>
      <t>）</t>
    </r>
  </si>
  <si>
    <r>
      <t>(円/m</t>
    </r>
    <r>
      <rPr>
        <vertAlign val="superscript"/>
        <sz val="12"/>
        <rFont val="ＭＳゴシック"/>
        <family val="3"/>
      </rPr>
      <t xml:space="preserve">3 </t>
    </r>
    <r>
      <rPr>
        <sz val="12"/>
        <rFont val="ＭＳゴシック"/>
        <family val="3"/>
      </rPr>
      <t>)</t>
    </r>
  </si>
  <si>
    <t>田布施・平生
水道企業団</t>
  </si>
  <si>
    <t>柳井地域
広域水道企業団</t>
  </si>
  <si>
    <t>光地域
広域水道企業団</t>
  </si>
  <si>
    <t>　　（簡易水道事業）</t>
  </si>
  <si>
    <t>　第３－２表　施設及び業務概況</t>
  </si>
  <si>
    <t>周南市</t>
  </si>
  <si>
    <t>表流水・ダム・伏流水・　　　　　地下水・受水</t>
  </si>
  <si>
    <t>山陽小野田市</t>
  </si>
  <si>
    <t>01-01-06</t>
  </si>
  <si>
    <t>01-01-07</t>
  </si>
  <si>
    <t>01-01-08</t>
  </si>
  <si>
    <t>01-01-10</t>
  </si>
  <si>
    <t>01-01-12</t>
  </si>
  <si>
    <t>01-01-13</t>
  </si>
  <si>
    <t>01-01-14</t>
  </si>
  <si>
    <t>01-01-15</t>
  </si>
  <si>
    <t>01-01-21</t>
  </si>
  <si>
    <t>01-01-23</t>
  </si>
  <si>
    <t>01-01-22</t>
  </si>
  <si>
    <t>01-01-24</t>
  </si>
  <si>
    <t>-</t>
  </si>
  <si>
    <t>01-01-41</t>
  </si>
  <si>
    <t>01-01-42</t>
  </si>
  <si>
    <t>01-01-43</t>
  </si>
  <si>
    <t>01-01-44</t>
  </si>
  <si>
    <t>01-01-45</t>
  </si>
  <si>
    <t>01-01-46</t>
  </si>
  <si>
    <t>01-01-47</t>
  </si>
  <si>
    <t>01-01-48</t>
  </si>
  <si>
    <t>01-01-26</t>
  </si>
  <si>
    <t>01-01-27</t>
  </si>
  <si>
    <t>01-01-28</t>
  </si>
  <si>
    <t>01-01-29</t>
  </si>
  <si>
    <t>01-01-32</t>
  </si>
  <si>
    <t>01-01-37</t>
  </si>
  <si>
    <t>01-01-38</t>
  </si>
  <si>
    <t>01-01-39</t>
  </si>
  <si>
    <t>表流水・地下水</t>
  </si>
  <si>
    <t>表流水・ダム・伏流水・
地下水・その他</t>
  </si>
  <si>
    <t>ダム・地下水</t>
  </si>
  <si>
    <t>表流水・伏流水・
地下水・受水</t>
  </si>
  <si>
    <t>口径別</t>
  </si>
  <si>
    <t>口径別</t>
  </si>
  <si>
    <t>当たり料金</t>
  </si>
  <si>
    <r>
      <t>エ　1か月20m</t>
    </r>
    <r>
      <rPr>
        <vertAlign val="superscript"/>
        <sz val="10"/>
        <rFont val="ＭＳゴシック"/>
        <family val="3"/>
      </rPr>
      <t>3</t>
    </r>
  </si>
  <si>
    <r>
      <t>10m</t>
    </r>
    <r>
      <rPr>
        <vertAlign val="superscript"/>
        <sz val="12"/>
        <rFont val="ＭＳゴシック"/>
        <family val="3"/>
      </rPr>
      <t>3</t>
    </r>
    <r>
      <rPr>
        <sz val="12"/>
        <rFont val="ＭＳゴシック"/>
        <family val="3"/>
      </rPr>
      <t>/月</t>
    </r>
  </si>
  <si>
    <t>表流水・ダム・地下水・受水</t>
  </si>
  <si>
    <t>21.04.01</t>
  </si>
  <si>
    <t>表流水・ダム・伏流水・受水</t>
  </si>
  <si>
    <t>（１）上水道事業・簡易水道事業</t>
  </si>
  <si>
    <t>総収益</t>
  </si>
  <si>
    <t>総費用</t>
  </si>
  <si>
    <t>特別損失</t>
  </si>
  <si>
    <t>前年度繰</t>
  </si>
  <si>
    <t>当年度未</t>
  </si>
  <si>
    <t>（Ａ）</t>
  </si>
  <si>
    <t>営業収益</t>
  </si>
  <si>
    <t>営業外収益</t>
  </si>
  <si>
    <t>（Ｄ）</t>
  </si>
  <si>
    <t>営　業　費　用</t>
  </si>
  <si>
    <t>営業外費用</t>
  </si>
  <si>
    <t>経常利益</t>
  </si>
  <si>
    <t>経常損失</t>
  </si>
  <si>
    <t>特別利益</t>
  </si>
  <si>
    <t>純利益</t>
  </si>
  <si>
    <t>純損失</t>
  </si>
  <si>
    <t>越利益剰</t>
  </si>
  <si>
    <t>処分利益</t>
  </si>
  <si>
    <t>経常収益</t>
  </si>
  <si>
    <t>経常費用</t>
  </si>
  <si>
    <t>団体名</t>
  </si>
  <si>
    <t>原水及び浄水費（受水費を含む）</t>
  </si>
  <si>
    <t>（△）</t>
  </si>
  <si>
    <t>余金（又は</t>
  </si>
  <si>
    <t>(B)+(C)+(G)</t>
  </si>
  <si>
    <t>（Ｂ）</t>
  </si>
  <si>
    <t>給水収益</t>
  </si>
  <si>
    <t>その他</t>
  </si>
  <si>
    <t>（Ｃ）</t>
  </si>
  <si>
    <t>雑収益</t>
  </si>
  <si>
    <t>(E)+(F)+(H)</t>
  </si>
  <si>
    <t>（Ｅ）</t>
  </si>
  <si>
    <t>配水及び給水費</t>
  </si>
  <si>
    <t>受託工事費</t>
  </si>
  <si>
    <t>業務費</t>
  </si>
  <si>
    <t>総係費</t>
  </si>
  <si>
    <t>減価償却費</t>
  </si>
  <si>
    <t>資産減耗費</t>
  </si>
  <si>
    <t>その他　　　　営業費用</t>
  </si>
  <si>
    <t>（Ｆ）</t>
  </si>
  <si>
    <t>支払利息</t>
  </si>
  <si>
    <t>企業債取扱諸費</t>
  </si>
  <si>
    <t>繰延勘定
償却</t>
  </si>
  <si>
    <t>その他　　　　営業外費用</t>
  </si>
  <si>
    <t>｛[(B)+(C)]-[(E)+(F)]}</t>
  </si>
  <si>
    <t>（Ｇ）</t>
  </si>
  <si>
    <t>他会計　繰入金</t>
  </si>
  <si>
    <t>（Ｈ）</t>
  </si>
  <si>
    <t>職員
給与費</t>
  </si>
  <si>
    <t>(A)-(D)</t>
  </si>
  <si>
    <t>前年度繰越欠損金）</t>
  </si>
  <si>
    <t>当年度未処理欠損金）</t>
  </si>
  <si>
    <t>(Ｂ)＋(Ｃ)</t>
  </si>
  <si>
    <t>(Ｅ)＋(Ｆ)</t>
  </si>
  <si>
    <t>計</t>
  </si>
  <si>
    <t>　第３－３表　損益計算書の状況</t>
  </si>
  <si>
    <t>剰余金（又は</t>
  </si>
  <si>
    <t>受託工事
収益</t>
  </si>
  <si>
    <t>その他
営業収益</t>
  </si>
  <si>
    <t>他会計
負担金</t>
  </si>
  <si>
    <t>受取利息
及び配当金</t>
  </si>
  <si>
    <t>国庫補助金</t>
  </si>
  <si>
    <t>県補助金</t>
  </si>
  <si>
    <t>他会計
補助金</t>
  </si>
  <si>
    <t>固定資産
売却益</t>
  </si>
  <si>
    <t>-</t>
  </si>
  <si>
    <t>20-01-02</t>
  </si>
  <si>
    <t>20-01-03</t>
  </si>
  <si>
    <t>20-01-11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</si>
  <si>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</si>
  <si>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</si>
  <si>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</si>
  <si>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</si>
  <si>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</si>
  <si>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</si>
  <si>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</si>
  <si>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</si>
  <si>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</si>
  <si>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20-01-22</t>
  </si>
  <si>
    <t>20-01-24</t>
  </si>
  <si>
    <t>20-01-25</t>
  </si>
  <si>
    <t>20-01-26</t>
  </si>
  <si>
    <t>20-01-27</t>
  </si>
  <si>
    <t>20-01-30</t>
  </si>
  <si>
    <t>20-01-31</t>
  </si>
  <si>
    <t>20-01-32</t>
  </si>
  <si>
    <t>20-01-33</t>
  </si>
  <si>
    <t>20-01-34</t>
  </si>
  <si>
    <t>20-01-37</t>
  </si>
  <si>
    <t>20-01-38</t>
  </si>
  <si>
    <t>20-01-39</t>
  </si>
  <si>
    <t>20-01-40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</si>
  <si>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</si>
  <si>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</si>
  <si>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</si>
  <si>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</si>
  <si>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</si>
  <si>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</si>
  <si>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</si>
  <si>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</si>
  <si>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</si>
  <si>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</si>
  <si>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</si>
  <si>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</si>
  <si>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</si>
  <si>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</si>
  <si>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20-01-55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</si>
  <si>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</si>
  <si>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</si>
  <si>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</si>
  <si>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</si>
  <si>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</si>
  <si>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</si>
  <si>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</si>
  <si>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</si>
  <si>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</si>
  <si>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</si>
  <si>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</si>
  <si>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</si>
  <si>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</si>
  <si>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</si>
  <si>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</si>
  <si>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</si>
  <si>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</si>
  <si>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</si>
  <si>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団体名</t>
  </si>
  <si>
    <t>基本給</t>
  </si>
  <si>
    <t>手当</t>
  </si>
  <si>
    <t>賃金</t>
  </si>
  <si>
    <t>退職給与金</t>
  </si>
  <si>
    <t>法定福利費</t>
  </si>
  <si>
    <t>企業債利息</t>
  </si>
  <si>
    <t>一時借入金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</si>
  <si>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</si>
  <si>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</si>
  <si>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</si>
  <si>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</si>
  <si>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</si>
  <si>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</si>
  <si>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</si>
  <si>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</si>
  <si>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受水費</t>
  </si>
  <si>
    <t>うち資本</t>
  </si>
  <si>
    <t>費用合計</t>
  </si>
  <si>
    <t>広報活動費</t>
  </si>
  <si>
    <t>附帯事業費</t>
  </si>
  <si>
    <t>材料及び不用</t>
  </si>
  <si>
    <t>利息</t>
  </si>
  <si>
    <t>借入金利息</t>
  </si>
  <si>
    <t>費相当額</t>
  </si>
  <si>
    <t>１～１３</t>
  </si>
  <si>
    <t>品売却原価</t>
  </si>
  <si>
    <t>周南市</t>
  </si>
  <si>
    <t>　第３－４表　費用構成の状況</t>
  </si>
  <si>
    <t>１． 　職　員　給　与　費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</si>
  <si>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</si>
  <si>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</si>
  <si>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</si>
  <si>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</si>
  <si>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</si>
  <si>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</si>
  <si>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</si>
  <si>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</si>
  <si>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</si>
  <si>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</si>
  <si>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</si>
  <si>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</si>
  <si>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</si>
  <si>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</si>
  <si>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</si>
  <si>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21-01-16</t>
  </si>
  <si>
    <t>21-01-17</t>
  </si>
  <si>
    <t>21-01-18</t>
  </si>
  <si>
    <t>21-01-19</t>
  </si>
  <si>
    <t>21-01-26</t>
  </si>
  <si>
    <t>21-01-27</t>
  </si>
  <si>
    <t>21-01-28</t>
  </si>
  <si>
    <t>21-01-29</t>
  </si>
  <si>
    <t>21-01-51</t>
  </si>
  <si>
    <t>21-01-54</t>
  </si>
  <si>
    <t>21-01-55</t>
  </si>
  <si>
    <t>21-01-56</t>
  </si>
  <si>
    <t>21-01-57</t>
  </si>
  <si>
    <t>１． 　職　員　給　与　費</t>
  </si>
  <si>
    <t>退職</t>
  </si>
  <si>
    <t>法定</t>
  </si>
  <si>
    <t>支払</t>
  </si>
  <si>
    <t>企業債</t>
  </si>
  <si>
    <t>一時</t>
  </si>
  <si>
    <t>減価</t>
  </si>
  <si>
    <t>光熱</t>
  </si>
  <si>
    <t>通信</t>
  </si>
  <si>
    <t>路面</t>
  </si>
  <si>
    <t>うち</t>
  </si>
  <si>
    <t>給与金</t>
  </si>
  <si>
    <t>福利費</t>
  </si>
  <si>
    <t>借入金利息</t>
  </si>
  <si>
    <t>償却費</t>
  </si>
  <si>
    <t>水費</t>
  </si>
  <si>
    <t>運搬費</t>
  </si>
  <si>
    <t>復旧費</t>
  </si>
  <si>
    <t>資本費相当額</t>
  </si>
  <si>
    <t>田布施・平生水道企業団</t>
  </si>
  <si>
    <t>柳井地域広域水道企業団</t>
  </si>
  <si>
    <t>光地域広域水道企業団</t>
  </si>
  <si>
    <t>　第３－４表 費用構成の状況</t>
  </si>
  <si>
    <r>
      <t>（有収水量１ｍ</t>
    </r>
    <r>
      <rPr>
        <vertAlign val="superscript"/>
        <sz val="14"/>
        <rFont val="ＭＳ ゴシック"/>
        <family val="3"/>
      </rPr>
      <t>３</t>
    </r>
    <r>
      <rPr>
        <sz val="14"/>
        <rFont val="ＭＳ ゴシック"/>
        <family val="3"/>
      </rPr>
      <t>当たりの金額（円・銭））</t>
    </r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</si>
  <si>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</si>
  <si>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</si>
  <si>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</si>
  <si>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１．</t>
  </si>
  <si>
    <t>２</t>
  </si>
  <si>
    <t>３</t>
  </si>
  <si>
    <t>４</t>
  </si>
  <si>
    <t>５</t>
  </si>
  <si>
    <t>１</t>
  </si>
  <si>
    <t>６</t>
  </si>
  <si>
    <t>７</t>
  </si>
  <si>
    <t>前年度同意等債で今年度
収入分</t>
  </si>
  <si>
    <t>へ繰越され</t>
  </si>
  <si>
    <t>他会計からの</t>
  </si>
  <si>
    <t>補てん財</t>
  </si>
  <si>
    <t>固定資産</t>
  </si>
  <si>
    <t>１～１０</t>
  </si>
  <si>
    <t>る支出の</t>
  </si>
  <si>
    <t>(a)-{(b)+(c)}</t>
  </si>
  <si>
    <t>長期借入金</t>
  </si>
  <si>
    <t>他会計への</t>
  </si>
  <si>
    <t>１～５</t>
  </si>
  <si>
    <t>不足額(△)</t>
  </si>
  <si>
    <t>繰越利益剰余</t>
  </si>
  <si>
    <t>当年度利益剰</t>
  </si>
  <si>
    <t>積立金取</t>
  </si>
  <si>
    <t>繰越工事</t>
  </si>
  <si>
    <t>１～７</t>
  </si>
  <si>
    <t>源不足額</t>
  </si>
  <si>
    <t>売却代金</t>
  </si>
  <si>
    <t>県補助金</t>
  </si>
  <si>
    <t>工事負担金</t>
  </si>
  <si>
    <t>財源充当額</t>
  </si>
  <si>
    <t>建設改良費</t>
  </si>
  <si>
    <t>職員給与費</t>
  </si>
  <si>
    <t>建設利息</t>
  </si>
  <si>
    <t>企業債償還金</t>
  </si>
  <si>
    <t>返還額</t>
  </si>
  <si>
    <t>支出金</t>
  </si>
  <si>
    <t>勘定留保資金</t>
  </si>
  <si>
    <t>金処分額</t>
  </si>
  <si>
    <t>余金処分額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</si>
  <si>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</si>
  <si>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</si>
  <si>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</si>
  <si>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</si>
  <si>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</si>
  <si>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</si>
  <si>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</si>
  <si>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</si>
  <si>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</si>
  <si>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</si>
  <si>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</si>
  <si>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</si>
  <si>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</si>
  <si>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</si>
  <si>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</si>
  <si>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</si>
  <si>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</si>
  <si>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</si>
  <si>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</si>
  <si>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</si>
  <si>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</si>
  <si>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</si>
  <si>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</si>
  <si>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23-01-13</t>
  </si>
  <si>
    <t>23-01-14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</si>
  <si>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</si>
  <si>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</si>
  <si>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</si>
  <si>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</si>
  <si>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</si>
  <si>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</si>
  <si>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</si>
  <si>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</si>
  <si>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23-01-44</t>
  </si>
  <si>
    <t>23-01-46</t>
  </si>
  <si>
    <t>23-01-47</t>
  </si>
  <si>
    <t>23-01-48</t>
  </si>
  <si>
    <t>23-01-49</t>
  </si>
  <si>
    <t>23-01-52</t>
  </si>
  <si>
    <t>　　（簡易水道事業）</t>
  </si>
  <si>
    <t>　第３－５表　資本的収支の状況</t>
  </si>
  <si>
    <t>うち翌年度</t>
  </si>
  <si>
    <t>差　　　引</t>
  </si>
  <si>
    <t>建設改良の</t>
  </si>
  <si>
    <t>他会計
出資金</t>
  </si>
  <si>
    <t>他会計
負担金</t>
  </si>
  <si>
    <t>他会計
借入金</t>
  </si>
  <si>
    <t>他会計
補助金</t>
  </si>
  <si>
    <t>過年度分損益</t>
  </si>
  <si>
    <t>当年度分損益</t>
  </si>
  <si>
    <t>ための企業債</t>
  </si>
  <si>
    <t>23-01-12</t>
  </si>
  <si>
    <t>23-01-15</t>
  </si>
  <si>
    <t>23-01-16</t>
  </si>
  <si>
    <t>23-01-17</t>
  </si>
  <si>
    <t>23-01-18</t>
  </si>
  <si>
    <t>23-01-42</t>
  </si>
  <si>
    <t>23-01-43</t>
  </si>
  <si>
    <t>23-01-45</t>
  </si>
  <si>
    <t>23-01-50</t>
  </si>
  <si>
    <t>23-01-53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</si>
  <si>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</si>
  <si>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</si>
  <si>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</si>
  <si>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</si>
  <si>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</si>
  <si>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</si>
  <si>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</si>
  <si>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</si>
  <si>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</si>
  <si>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</si>
  <si>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</si>
  <si>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</si>
  <si>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</si>
  <si>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</si>
  <si>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負債・資本合計</t>
  </si>
  <si>
    <t>当年度</t>
  </si>
  <si>
    <t>有形固定</t>
  </si>
  <si>
    <t>減価償却</t>
  </si>
  <si>
    <t>無形固定</t>
  </si>
  <si>
    <t>現金及び</t>
  </si>
  <si>
    <t>短期</t>
  </si>
  <si>
    <t>他会計借入金</t>
  </si>
  <si>
    <t>未払金及び</t>
  </si>
  <si>
    <t>固有資本金</t>
  </si>
  <si>
    <t>再評価組</t>
  </si>
  <si>
    <t>組入資本金</t>
  </si>
  <si>
    <t>他会計</t>
  </si>
  <si>
    <t>工事</t>
  </si>
  <si>
    <t>再評価</t>
  </si>
  <si>
    <t>利益</t>
  </si>
  <si>
    <t>建設改良</t>
  </si>
  <si>
    <t>未処分利益</t>
  </si>
  <si>
    <t>当年度未処理</t>
  </si>
  <si>
    <t>うち当年度</t>
  </si>
  <si>
    <t>資産</t>
  </si>
  <si>
    <t>土地</t>
  </si>
  <si>
    <t>償却資産</t>
  </si>
  <si>
    <t>累計額（△）</t>
  </si>
  <si>
    <t>建設仮勘定</t>
  </si>
  <si>
    <t>投資</t>
  </si>
  <si>
    <t>預金</t>
  </si>
  <si>
    <t>未収金</t>
  </si>
  <si>
    <t>貯蔵品</t>
  </si>
  <si>
    <t>有価証券</t>
  </si>
  <si>
    <t>再建債</t>
  </si>
  <si>
    <t>引当金</t>
  </si>
  <si>
    <t>借入金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</si>
  <si>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</si>
  <si>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</si>
  <si>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</si>
  <si>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</si>
  <si>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</si>
  <si>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</si>
  <si>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</si>
  <si>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</si>
  <si>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国庫補助金</t>
  </si>
  <si>
    <t>負担金</t>
  </si>
  <si>
    <t>積立金</t>
  </si>
  <si>
    <t>利益剰余金</t>
  </si>
  <si>
    <t>減債積立金</t>
  </si>
  <si>
    <t>欠損金（△）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</si>
  <si>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</si>
  <si>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</si>
  <si>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</si>
  <si>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</si>
  <si>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</si>
  <si>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</si>
  <si>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</si>
  <si>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比率</t>
  </si>
  <si>
    <t>　第３－６表　貸借対照表の状況</t>
  </si>
  <si>
    <t>実質資金
不足額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</si>
  <si>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</si>
  <si>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</si>
  <si>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</si>
  <si>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</si>
  <si>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</si>
  <si>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</si>
  <si>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</si>
  <si>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</si>
  <si>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</si>
  <si>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</si>
  <si>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</si>
  <si>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</si>
  <si>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</si>
  <si>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</si>
  <si>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</si>
  <si>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</si>
  <si>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</si>
  <si>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</si>
  <si>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</si>
  <si>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</si>
  <si>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</si>
  <si>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</si>
  <si>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</si>
  <si>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</si>
  <si>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</si>
  <si>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</si>
  <si>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</si>
  <si>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</si>
  <si>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</si>
  <si>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</si>
  <si>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</si>
  <si>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</si>
  <si>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</si>
  <si>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</si>
  <si>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</si>
  <si>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</si>
  <si>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</si>
  <si>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</si>
  <si>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</si>
  <si>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</si>
  <si>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</si>
  <si>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</si>
  <si>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</si>
  <si>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</si>
  <si>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</si>
  <si>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</si>
  <si>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</si>
  <si>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</si>
  <si>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</si>
  <si>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</si>
  <si>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</si>
  <si>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</si>
  <si>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</si>
  <si>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</si>
  <si>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</si>
  <si>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料金収入に対する比率</t>
  </si>
  <si>
    <t>10．</t>
  </si>
  <si>
    <t>流動比率</t>
  </si>
  <si>
    <t>経常収支比率</t>
  </si>
  <si>
    <t>企業債償還元金</t>
  </si>
  <si>
    <t>企業債元利償還金</t>
  </si>
  <si>
    <t xml:space="preserve">  第３－７表　財務分析の状況</t>
  </si>
  <si>
    <t>　　（簡易水道事業）</t>
  </si>
  <si>
    <t>６．職員１人当り</t>
  </si>
  <si>
    <t>施設利用率</t>
  </si>
  <si>
    <t>最大稼働率</t>
  </si>
  <si>
    <t>負荷率</t>
  </si>
  <si>
    <t>使用効率</t>
  </si>
  <si>
    <t>給水人口</t>
  </si>
  <si>
    <t>給水量</t>
  </si>
  <si>
    <t>供給単価</t>
  </si>
  <si>
    <t>給水原価</t>
  </si>
  <si>
    <t>資本費</t>
  </si>
  <si>
    <t>給与費</t>
  </si>
  <si>
    <t>販売利益</t>
  </si>
  <si>
    <t>損益勘定</t>
  </si>
  <si>
    <t>（人）</t>
  </si>
  <si>
    <t>（千円）</t>
  </si>
  <si>
    <t>（円・銭）</t>
  </si>
  <si>
    <t>職員数</t>
  </si>
  <si>
    <t>原浄配水</t>
  </si>
  <si>
    <t>検針集金</t>
  </si>
  <si>
    <t>　第３－８表　経営分析の状況</t>
  </si>
  <si>
    <r>
      <t>７．有収水量１ｍ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当り</t>
    </r>
  </si>
  <si>
    <r>
      <t>８．給水量１万ｍ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当り職員数</t>
    </r>
  </si>
  <si>
    <r>
      <t>（ｍ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／ｍ）</t>
    </r>
  </si>
  <si>
    <r>
      <t>(ｍ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／万円)</t>
    </r>
  </si>
  <si>
    <r>
      <t>（ｍ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）</t>
    </r>
  </si>
  <si>
    <t>借　　　　　入　　　　　先</t>
  </si>
  <si>
    <t>利　　　　　　　　率　　　　　　　　別　　　　　　　　内　　　　　　　　訳</t>
  </si>
  <si>
    <t>企業債現在高</t>
  </si>
  <si>
    <t>３．市中</t>
  </si>
  <si>
    <t>５．市場</t>
  </si>
  <si>
    <t>6.共済</t>
  </si>
  <si>
    <t>7. 政府
保証付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</si>
  <si>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</si>
  <si>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</si>
  <si>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</si>
  <si>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</si>
  <si>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</si>
  <si>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</si>
  <si>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</si>
  <si>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</si>
  <si>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</si>
  <si>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7.5%以上</t>
  </si>
  <si>
    <t>8.0%以上</t>
  </si>
  <si>
    <t>財政融資</t>
  </si>
  <si>
    <t>郵貯</t>
  </si>
  <si>
    <t>簡　保</t>
  </si>
  <si>
    <t>　　銀行</t>
  </si>
  <si>
    <t>の金融機関</t>
  </si>
  <si>
    <t>　公募債</t>
  </si>
  <si>
    <t>　組合</t>
  </si>
  <si>
    <t>外債</t>
  </si>
  <si>
    <t>　公債</t>
  </si>
  <si>
    <t>7.5%未満</t>
  </si>
  <si>
    <t>8.0%未満</t>
  </si>
  <si>
    <t>柳井地域広域
水道企業団</t>
  </si>
  <si>
    <t>光地域広域
水道企業団</t>
  </si>
  <si>
    <t>　第３－９表　企業債の状況</t>
  </si>
  <si>
    <t>１．政 府 資 金</t>
  </si>
  <si>
    <r>
      <t>2．</t>
    </r>
    <r>
      <rPr>
        <sz val="9"/>
        <rFont val="ＭＳ ゴシック"/>
        <family val="3"/>
      </rPr>
      <t>地方公共団体</t>
    </r>
  </si>
  <si>
    <t>4. 市中
銀行以外</t>
  </si>
  <si>
    <t>8.交付</t>
  </si>
  <si>
    <t>９．</t>
  </si>
  <si>
    <r>
      <t xml:space="preserve">   </t>
    </r>
    <r>
      <rPr>
        <sz val="9"/>
        <rFont val="ＭＳ ゴシック"/>
        <family val="3"/>
      </rPr>
      <t xml:space="preserve"> 金融機構</t>
    </r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</si>
  <si>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</si>
  <si>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</si>
  <si>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</si>
  <si>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</si>
  <si>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</si>
  <si>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</si>
  <si>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</si>
  <si>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</si>
  <si>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</si>
  <si>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</si>
  <si>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</si>
  <si>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</si>
  <si>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</si>
  <si>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</si>
  <si>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</si>
  <si>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</si>
  <si>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</si>
  <si>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</si>
  <si>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</si>
  <si>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</si>
  <si>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</si>
  <si>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</si>
  <si>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</si>
  <si>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</si>
  <si>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</si>
  <si>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</si>
  <si>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</si>
  <si>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</si>
  <si>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</si>
  <si>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●</t>
  </si>
  <si>
    <t>●</t>
  </si>
  <si>
    <t>●</t>
  </si>
  <si>
    <t>表流水・ダム・地下水・その他</t>
  </si>
  <si>
    <t>伏流水・地下水</t>
  </si>
  <si>
    <t>23.04.01</t>
  </si>
  <si>
    <t>23.10.01</t>
  </si>
  <si>
    <t>２．　　業　　　　　　　　　　　　　　　務</t>
  </si>
  <si>
    <t>●</t>
  </si>
  <si>
    <t>●</t>
  </si>
  <si>
    <t>●</t>
  </si>
  <si>
    <t>●</t>
  </si>
  <si>
    <t>●</t>
  </si>
  <si>
    <t>●</t>
  </si>
  <si>
    <t>●</t>
  </si>
  <si>
    <t>●</t>
  </si>
  <si>
    <t>●</t>
  </si>
  <si>
    <t>●</t>
  </si>
  <si>
    <t>●</t>
  </si>
  <si>
    <t>●</t>
  </si>
  <si>
    <t>●</t>
  </si>
  <si>
    <t>そ の 他</t>
  </si>
  <si>
    <t>企 業 債</t>
  </si>
  <si>
    <t>固定資産</t>
  </si>
  <si>
    <t>国　庫
補助金</t>
  </si>
  <si>
    <t>差　 額</t>
  </si>
  <si>
    <t>純　 計</t>
  </si>
  <si>
    <t>●</t>
  </si>
  <si>
    <t>●</t>
  </si>
  <si>
    <t>●</t>
  </si>
  <si>
    <t>●</t>
  </si>
  <si>
    <t>●</t>
  </si>
  <si>
    <t>●</t>
  </si>
  <si>
    <t>●</t>
  </si>
  <si>
    <t>自己資本
構成比率</t>
  </si>
  <si>
    <t>固定資産対
長期資本比率</t>
  </si>
  <si>
    <t>営業収益対
営業費用比率</t>
  </si>
  <si>
    <t>企業債元金償還金
対減価償却額比率</t>
  </si>
  <si>
    <t>田布施・平生水道企業団</t>
  </si>
  <si>
    <t>　　（簡易水道事業）</t>
  </si>
  <si>
    <t>-</t>
  </si>
  <si>
    <t>（単位　千円）</t>
  </si>
  <si>
    <t>（単位　千円）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</si>
</sst>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[$-411]ee\.mm\.dd"/>
    <numFmt numFmtId="196" formatCode="_(* #,##0.000_);_(* &quot;△&quot;#,##0.000\ ;_(* &quot;-&quot;_);_(@_)"/>
    <numFmt numFmtId="197" formatCode="_(* #,##0.0000_);_(* &quot;△&quot;#,##0.0000\ ;_(* &quot;-&quot;_);_(@_)"/>
    <numFmt numFmtId="198" formatCode="#,##0_);[Red]\(#,##0\)"/>
    <numFmt numFmtId="199" formatCode="#,##0;&quot;△ &quot;#,##0"/>
    <numFmt numFmtId="200" formatCode="#,##0.0;&quot;△ &quot;#,##0.0"/>
    <numFmt numFmtId="201" formatCode="0.00_);[Red]\(0.00\)"/>
    <numFmt numFmtId="202" formatCode="#,##0.00_ ;[Red]\-#,##0.00\ "/>
    <numFmt numFmtId="203" formatCode="0;&quot;△ &quot;0"/>
    <numFmt numFmtId="204" formatCode="#,##0_ "/>
    <numFmt numFmtId="205" formatCode="#,##0.00;&quot;△ &quot;#,##0.00"/>
    <numFmt numFmtId="206" formatCode="0.0;&quot;△ &quot;0.0"/>
    <numFmt numFmtId="207" formatCode="0.00;&quot;△ &quot;0.00"/>
    <numFmt numFmtId="208" formatCode="\(General\)"/>
    <numFmt numFmtId="209" formatCode="\(#,##0\)"/>
    <numFmt numFmtId="210" formatCode="\(#,##0.0\)"/>
    <numFmt numFmtId="211" formatCode="_(* #,##0._);_(* &quot;△&quot;#,##0.\ ;_(* &quot;-&quot;_);_(@_)"/>
  </numFmts>
  <fonts count="5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ゴシック"/>
      <family val="3"/>
    </font>
    <font>
      <sz val="12"/>
      <name val="ＭＳゴシック"/>
      <family val="3"/>
    </font>
    <font>
      <sz val="12"/>
      <name val="明朝"/>
      <family val="1"/>
    </font>
    <font>
      <sz val="10"/>
      <name val="ＭＳゴシック"/>
      <family val="3"/>
    </font>
    <font>
      <vertAlign val="superscript"/>
      <sz val="12"/>
      <name val="ＭＳ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vertAlign val="superscript"/>
      <sz val="10"/>
      <name val="ＭＳ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vertAlign val="superscript"/>
      <sz val="14"/>
      <name val="ＭＳ ゴシック"/>
      <family val="3"/>
    </font>
    <font>
      <vertAlign val="superscript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38" fontId="5" fillId="0" borderId="0" xfId="49" applyFont="1" applyFill="1" applyAlignment="1" quotePrefix="1">
      <alignment horizontal="left"/>
    </xf>
    <xf numFmtId="38" fontId="5" fillId="0" borderId="0" xfId="49" applyFont="1" applyFill="1" applyAlignment="1">
      <alignment/>
    </xf>
    <xf numFmtId="40" fontId="5" fillId="0" borderId="0" xfId="49" applyNumberFormat="1" applyFont="1" applyFill="1" applyAlignment="1">
      <alignment/>
    </xf>
    <xf numFmtId="38" fontId="5" fillId="0" borderId="0" xfId="49" applyNumberFormat="1" applyFont="1" applyFill="1" applyAlignment="1">
      <alignment/>
    </xf>
    <xf numFmtId="178" fontId="5" fillId="0" borderId="0" xfId="49" applyNumberFormat="1" applyFont="1" applyFill="1" applyAlignment="1">
      <alignment/>
    </xf>
    <xf numFmtId="38" fontId="6" fillId="0" borderId="0" xfId="49" applyFont="1" applyFill="1" applyAlignment="1">
      <alignment horizontal="distributed"/>
    </xf>
    <xf numFmtId="38" fontId="5" fillId="0" borderId="0" xfId="49" applyFont="1" applyFill="1" applyAlignment="1">
      <alignment horizontal="left"/>
    </xf>
    <xf numFmtId="38" fontId="6" fillId="0" borderId="0" xfId="49" applyFont="1" applyFill="1" applyAlignment="1">
      <alignment/>
    </xf>
    <xf numFmtId="40" fontId="6" fillId="0" borderId="0" xfId="49" applyNumberFormat="1" applyFont="1" applyFill="1" applyAlignment="1">
      <alignment/>
    </xf>
    <xf numFmtId="38" fontId="6" fillId="0" borderId="0" xfId="49" applyNumberFormat="1" applyFont="1" applyFill="1" applyAlignment="1">
      <alignment/>
    </xf>
    <xf numFmtId="38" fontId="6" fillId="0" borderId="10" xfId="49" applyFont="1" applyFill="1" applyBorder="1" applyAlignment="1">
      <alignment horizontal="distributed" vertical="center"/>
    </xf>
    <xf numFmtId="38" fontId="6" fillId="0" borderId="11" xfId="49" applyFont="1" applyFill="1" applyBorder="1" applyAlignment="1">
      <alignment vertical="center"/>
    </xf>
    <xf numFmtId="38" fontId="6" fillId="0" borderId="11" xfId="49" applyFont="1" applyFill="1" applyBorder="1" applyAlignment="1" quotePrefix="1">
      <alignment horizontal="left" vertical="center"/>
    </xf>
    <xf numFmtId="40" fontId="6" fillId="0" borderId="11" xfId="49" applyNumberFormat="1" applyFont="1" applyFill="1" applyBorder="1" applyAlignment="1">
      <alignment vertical="center"/>
    </xf>
    <xf numFmtId="40" fontId="6" fillId="0" borderId="12" xfId="49" applyNumberFormat="1" applyFont="1" applyFill="1" applyBorder="1" applyAlignment="1">
      <alignment vertical="center"/>
    </xf>
    <xf numFmtId="40" fontId="6" fillId="0" borderId="11" xfId="49" applyNumberFormat="1" applyFont="1" applyFill="1" applyBorder="1" applyAlignment="1" quotePrefix="1">
      <alignment horizontal="left" vertical="center"/>
    </xf>
    <xf numFmtId="38" fontId="6" fillId="0" borderId="11" xfId="49" applyNumberFormat="1" applyFont="1" applyFill="1" applyBorder="1" applyAlignment="1">
      <alignment vertical="center"/>
    </xf>
    <xf numFmtId="38" fontId="6" fillId="0" borderId="13" xfId="49" applyFont="1" applyFill="1" applyBorder="1" applyAlignment="1" quotePrefix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38" fontId="6" fillId="0" borderId="0" xfId="49" applyFont="1" applyFill="1" applyAlignment="1">
      <alignment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 quotePrefix="1">
      <alignment horizontal="center" vertical="center"/>
    </xf>
    <xf numFmtId="38" fontId="6" fillId="0" borderId="17" xfId="49" applyFont="1" applyFill="1" applyBorder="1" applyAlignment="1">
      <alignment horizontal="centerContinuous" vertical="center"/>
    </xf>
    <xf numFmtId="40" fontId="6" fillId="0" borderId="18" xfId="49" applyNumberFormat="1" applyFont="1" applyFill="1" applyBorder="1" applyAlignment="1" quotePrefix="1">
      <alignment horizontal="center" vertical="center"/>
    </xf>
    <xf numFmtId="40" fontId="6" fillId="0" borderId="16" xfId="49" applyNumberFormat="1" applyFont="1" applyFill="1" applyBorder="1" applyAlignment="1" quotePrefix="1">
      <alignment horizontal="center" vertical="center"/>
    </xf>
    <xf numFmtId="38" fontId="6" fillId="0" borderId="16" xfId="49" applyNumberFormat="1" applyFont="1" applyFill="1" applyBorder="1" applyAlignment="1" quotePrefix="1">
      <alignment horizontal="center" vertical="center"/>
    </xf>
    <xf numFmtId="38" fontId="6" fillId="0" borderId="0" xfId="49" applyFont="1" applyFill="1" applyBorder="1" applyAlignment="1" quotePrefix="1">
      <alignment horizontal="center" vertical="center"/>
    </xf>
    <xf numFmtId="38" fontId="6" fillId="0" borderId="19" xfId="49" applyFont="1" applyFill="1" applyBorder="1" applyAlignment="1">
      <alignment vertical="center"/>
    </xf>
    <xf numFmtId="38" fontId="6" fillId="0" borderId="0" xfId="49" applyFont="1" applyFill="1" applyBorder="1" applyAlignment="1" quotePrefix="1">
      <alignment horizontal="left" vertical="center"/>
    </xf>
    <xf numFmtId="38" fontId="6" fillId="0" borderId="0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20" xfId="49" applyFont="1" applyFill="1" applyBorder="1" applyAlignment="1">
      <alignment horizontal="centerContinuous" vertical="center"/>
    </xf>
    <xf numFmtId="38" fontId="6" fillId="0" borderId="21" xfId="49" applyFont="1" applyFill="1" applyBorder="1" applyAlignment="1">
      <alignment horizontal="centerContinuous" vertical="center"/>
    </xf>
    <xf numFmtId="38" fontId="6" fillId="0" borderId="15" xfId="49" applyFont="1" applyFill="1" applyBorder="1" applyAlignment="1">
      <alignment horizontal="distributed" vertical="center"/>
    </xf>
    <xf numFmtId="38" fontId="6" fillId="0" borderId="16" xfId="49" applyFont="1" applyFill="1" applyBorder="1" applyAlignment="1">
      <alignment horizontal="distributed" vertical="center"/>
    </xf>
    <xf numFmtId="38" fontId="6" fillId="0" borderId="16" xfId="49" applyFont="1" applyFill="1" applyBorder="1" applyAlignment="1">
      <alignment horizontal="center" vertical="center"/>
    </xf>
    <xf numFmtId="40" fontId="6" fillId="0" borderId="18" xfId="49" applyNumberFormat="1" applyFont="1" applyFill="1" applyBorder="1" applyAlignment="1">
      <alignment horizontal="center" vertical="center"/>
    </xf>
    <xf numFmtId="40" fontId="6" fillId="0" borderId="16" xfId="49" applyNumberFormat="1" applyFont="1" applyFill="1" applyBorder="1" applyAlignment="1">
      <alignment horizontal="center" vertical="center"/>
    </xf>
    <xf numFmtId="40" fontId="6" fillId="0" borderId="16" xfId="49" applyNumberFormat="1" applyFont="1" applyFill="1" applyBorder="1" applyAlignment="1" quotePrefix="1">
      <alignment horizontal="distributed" vertical="center"/>
    </xf>
    <xf numFmtId="38" fontId="6" fillId="0" borderId="16" xfId="49" applyNumberFormat="1" applyFont="1" applyFill="1" applyBorder="1" applyAlignment="1" quotePrefix="1">
      <alignment horizontal="distributed" vertical="center"/>
    </xf>
    <xf numFmtId="38" fontId="6" fillId="0" borderId="16" xfId="49" applyFont="1" applyFill="1" applyBorder="1" applyAlignment="1" quotePrefix="1">
      <alignment horizontal="distributed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25" xfId="49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vertical="center" shrinkToFit="1"/>
    </xf>
    <xf numFmtId="38" fontId="6" fillId="0" borderId="16" xfId="49" applyFont="1" applyFill="1" applyBorder="1" applyAlignment="1" quotePrefix="1">
      <alignment vertical="center"/>
    </xf>
    <xf numFmtId="38" fontId="6" fillId="0" borderId="18" xfId="49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38" fontId="8" fillId="0" borderId="16" xfId="49" applyFont="1" applyFill="1" applyBorder="1" applyAlignment="1" quotePrefix="1">
      <alignment vertical="center" shrinkToFit="1"/>
    </xf>
    <xf numFmtId="38" fontId="6" fillId="0" borderId="18" xfId="49" applyFont="1" applyFill="1" applyBorder="1" applyAlignment="1">
      <alignment horizontal="center" vertical="center"/>
    </xf>
    <xf numFmtId="38" fontId="6" fillId="0" borderId="16" xfId="49" applyFont="1" applyFill="1" applyBorder="1" applyAlignment="1" quotePrefix="1">
      <alignment vertical="center" shrinkToFit="1"/>
    </xf>
    <xf numFmtId="38" fontId="6" fillId="0" borderId="26" xfId="49" applyFont="1" applyFill="1" applyBorder="1" applyAlignment="1">
      <alignment horizontal="distributed" vertical="center"/>
    </xf>
    <xf numFmtId="38" fontId="6" fillId="0" borderId="27" xfId="49" applyFont="1" applyFill="1" applyBorder="1" applyAlignment="1">
      <alignment horizontal="center" vertical="center"/>
    </xf>
    <xf numFmtId="38" fontId="6" fillId="0" borderId="17" xfId="49" applyFont="1" applyFill="1" applyBorder="1" applyAlignment="1" quotePrefix="1">
      <alignment horizontal="center" vertical="center"/>
    </xf>
    <xf numFmtId="38" fontId="6" fillId="0" borderId="17" xfId="49" applyFont="1" applyFill="1" applyBorder="1" applyAlignment="1">
      <alignment vertical="center"/>
    </xf>
    <xf numFmtId="40" fontId="6" fillId="0" borderId="27" xfId="49" applyNumberFormat="1" applyFont="1" applyFill="1" applyBorder="1" applyAlignment="1" quotePrefix="1">
      <alignment horizontal="center" vertical="center"/>
    </xf>
    <xf numFmtId="40" fontId="6" fillId="0" borderId="17" xfId="49" applyNumberFormat="1" applyFont="1" applyFill="1" applyBorder="1" applyAlignment="1" quotePrefix="1">
      <alignment horizontal="center" vertical="center"/>
    </xf>
    <xf numFmtId="38" fontId="8" fillId="0" borderId="17" xfId="49" applyFont="1" applyFill="1" applyBorder="1" applyAlignment="1" quotePrefix="1">
      <alignment vertical="center" shrinkToFit="1"/>
    </xf>
    <xf numFmtId="38" fontId="6" fillId="0" borderId="20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27" xfId="49" applyFont="1" applyFill="1" applyBorder="1" applyAlignment="1" quotePrefix="1">
      <alignment horizontal="center" vertical="center"/>
    </xf>
    <xf numFmtId="38" fontId="6" fillId="0" borderId="17" xfId="49" applyFont="1" applyFill="1" applyBorder="1" applyAlignment="1">
      <alignment horizontal="distributed" vertical="center"/>
    </xf>
    <xf numFmtId="38" fontId="6" fillId="0" borderId="21" xfId="49" applyFont="1" applyFill="1" applyBorder="1" applyAlignment="1">
      <alignment vertical="center"/>
    </xf>
    <xf numFmtId="191" fontId="10" fillId="0" borderId="18" xfId="0" applyNumberFormat="1" applyFont="1" applyFill="1" applyBorder="1" applyAlignment="1">
      <alignment vertical="center" shrinkToFit="1"/>
    </xf>
    <xf numFmtId="38" fontId="10" fillId="0" borderId="18" xfId="49" applyFont="1" applyFill="1" applyBorder="1" applyAlignment="1">
      <alignment horizontal="distributed" vertical="center" shrinkToFit="1"/>
    </xf>
    <xf numFmtId="191" fontId="10" fillId="0" borderId="28" xfId="0" applyNumberFormat="1" applyFont="1" applyFill="1" applyBorder="1" applyAlignment="1">
      <alignment vertical="center" shrinkToFit="1"/>
    </xf>
    <xf numFmtId="176" fontId="6" fillId="0" borderId="0" xfId="49" applyNumberFormat="1" applyFont="1" applyFill="1" applyAlignment="1">
      <alignment vertical="center"/>
    </xf>
    <xf numFmtId="193" fontId="10" fillId="0" borderId="18" xfId="0" applyNumberFormat="1" applyFont="1" applyFill="1" applyBorder="1" applyAlignment="1">
      <alignment vertical="center" shrinkToFit="1"/>
    </xf>
    <xf numFmtId="38" fontId="12" fillId="0" borderId="18" xfId="49" applyFont="1" applyFill="1" applyBorder="1" applyAlignment="1">
      <alignment horizontal="distributed" vertical="center" shrinkToFit="1"/>
    </xf>
    <xf numFmtId="194" fontId="10" fillId="0" borderId="18" xfId="0" applyNumberFormat="1" applyFont="1" applyFill="1" applyBorder="1" applyAlignment="1">
      <alignment vertical="center" shrinkToFit="1"/>
    </xf>
    <xf numFmtId="195" fontId="10" fillId="0" borderId="18" xfId="49" applyNumberFormat="1" applyFont="1" applyFill="1" applyBorder="1" applyAlignment="1" quotePrefix="1">
      <alignment horizontal="center" vertical="center" shrinkToFit="1"/>
    </xf>
    <xf numFmtId="193" fontId="10" fillId="0" borderId="25" xfId="0" applyNumberFormat="1" applyFont="1" applyFill="1" applyBorder="1" applyAlignment="1">
      <alignment vertical="center" shrinkToFit="1"/>
    </xf>
    <xf numFmtId="195" fontId="10" fillId="0" borderId="18" xfId="49" applyNumberFormat="1" applyFont="1" applyFill="1" applyBorder="1" applyAlignment="1">
      <alignment horizontal="center" vertical="center" shrinkToFit="1"/>
    </xf>
    <xf numFmtId="38" fontId="10" fillId="0" borderId="18" xfId="49" applyFont="1" applyFill="1" applyBorder="1" applyAlignment="1" quotePrefix="1">
      <alignment horizontal="distributed" vertical="center" shrinkToFit="1"/>
    </xf>
    <xf numFmtId="38" fontId="6" fillId="0" borderId="15" xfId="49" applyFont="1" applyFill="1" applyBorder="1" applyAlignment="1" quotePrefix="1">
      <alignment horizontal="distributed" vertical="center" wrapText="1"/>
    </xf>
    <xf numFmtId="38" fontId="6" fillId="0" borderId="29" xfId="49" applyFont="1" applyFill="1" applyBorder="1" applyAlignment="1">
      <alignment horizontal="distributed" vertical="center"/>
    </xf>
    <xf numFmtId="191" fontId="10" fillId="0" borderId="30" xfId="0" applyNumberFormat="1" applyFont="1" applyFill="1" applyBorder="1" applyAlignment="1">
      <alignment vertical="center" shrinkToFit="1"/>
    </xf>
    <xf numFmtId="193" fontId="10" fillId="0" borderId="30" xfId="0" applyNumberFormat="1" applyFont="1" applyFill="1" applyBorder="1" applyAlignment="1">
      <alignment vertical="center" shrinkToFit="1"/>
    </xf>
    <xf numFmtId="194" fontId="10" fillId="0" borderId="30" xfId="0" applyNumberFormat="1" applyFont="1" applyFill="1" applyBorder="1" applyAlignment="1">
      <alignment vertical="center" shrinkToFit="1"/>
    </xf>
    <xf numFmtId="193" fontId="10" fillId="0" borderId="31" xfId="0" applyNumberFormat="1" applyFont="1" applyFill="1" applyBorder="1" applyAlignment="1">
      <alignment vertical="center" shrinkToFit="1"/>
    </xf>
    <xf numFmtId="38" fontId="6" fillId="0" borderId="0" xfId="49" applyFont="1" applyFill="1" applyAlignment="1">
      <alignment horizontal="distributed" vertical="center"/>
    </xf>
    <xf numFmtId="187" fontId="10" fillId="0" borderId="0" xfId="49" applyNumberFormat="1" applyFont="1" applyFill="1" applyAlignment="1">
      <alignment vertical="center"/>
    </xf>
    <xf numFmtId="188" fontId="10" fillId="0" borderId="0" xfId="49" applyNumberFormat="1" applyFont="1" applyFill="1" applyAlignment="1">
      <alignment vertical="center"/>
    </xf>
    <xf numFmtId="38" fontId="10" fillId="0" borderId="0" xfId="49" applyFont="1" applyFill="1" applyAlignment="1">
      <alignment horizontal="distributed" vertical="center"/>
    </xf>
    <xf numFmtId="189" fontId="10" fillId="0" borderId="0" xfId="49" applyNumberFormat="1" applyFont="1" applyFill="1" applyAlignment="1">
      <alignment vertical="center"/>
    </xf>
    <xf numFmtId="187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Alignment="1">
      <alignment horizontal="distributed"/>
    </xf>
    <xf numFmtId="38" fontId="6" fillId="0" borderId="0" xfId="49" applyFont="1" applyFill="1" applyAlignment="1">
      <alignment/>
    </xf>
    <xf numFmtId="191" fontId="10" fillId="0" borderId="31" xfId="0" applyNumberFormat="1" applyFont="1" applyFill="1" applyBorder="1" applyAlignment="1">
      <alignment vertical="center" shrinkToFit="1"/>
    </xf>
    <xf numFmtId="193" fontId="10" fillId="0" borderId="19" xfId="0" applyNumberFormat="1" applyFont="1" applyFill="1" applyBorder="1" applyAlignment="1">
      <alignment vertical="center" shrinkToFit="1"/>
    </xf>
    <xf numFmtId="49" fontId="6" fillId="0" borderId="0" xfId="49" applyNumberFormat="1" applyFont="1" applyFill="1" applyAlignment="1">
      <alignment horizontal="center" vertical="center"/>
    </xf>
    <xf numFmtId="49" fontId="6" fillId="33" borderId="32" xfId="49" applyNumberFormat="1" applyFont="1" applyFill="1" applyBorder="1" applyAlignment="1">
      <alignment horizontal="center" vertical="center" shrinkToFit="1"/>
    </xf>
    <xf numFmtId="49" fontId="6" fillId="33" borderId="33" xfId="49" applyNumberFormat="1" applyFont="1" applyFill="1" applyBorder="1" applyAlignment="1">
      <alignment horizontal="center" vertical="center" shrinkToFit="1"/>
    </xf>
    <xf numFmtId="38" fontId="12" fillId="0" borderId="18" xfId="49" applyFont="1" applyFill="1" applyBorder="1" applyAlignment="1">
      <alignment horizontal="distributed" vertical="center" wrapText="1" shrinkToFit="1"/>
    </xf>
    <xf numFmtId="38" fontId="11" fillId="0" borderId="18" xfId="49" applyFont="1" applyFill="1" applyBorder="1" applyAlignment="1">
      <alignment horizontal="distributed" vertical="center" wrapText="1" shrinkToFit="1"/>
    </xf>
    <xf numFmtId="38" fontId="12" fillId="0" borderId="18" xfId="49" applyFont="1" applyFill="1" applyBorder="1" applyAlignment="1" quotePrefix="1">
      <alignment horizontal="distributed" vertical="center" shrinkToFit="1"/>
    </xf>
    <xf numFmtId="38" fontId="10" fillId="0" borderId="0" xfId="49" applyFont="1" applyFill="1" applyAlignment="1">
      <alignment horizontal="left" vertical="center"/>
    </xf>
    <xf numFmtId="194" fontId="10" fillId="0" borderId="19" xfId="0" applyNumberFormat="1" applyFont="1" applyFill="1" applyBorder="1" applyAlignment="1">
      <alignment vertical="center" shrinkToFit="1"/>
    </xf>
    <xf numFmtId="191" fontId="10" fillId="0" borderId="19" xfId="0" applyNumberFormat="1" applyFont="1" applyFill="1" applyBorder="1" applyAlignment="1">
      <alignment vertical="center" shrinkToFit="1"/>
    </xf>
    <xf numFmtId="193" fontId="10" fillId="0" borderId="34" xfId="0" applyNumberFormat="1" applyFont="1" applyFill="1" applyBorder="1" applyAlignment="1">
      <alignment vertical="center" shrinkToFit="1"/>
    </xf>
    <xf numFmtId="49" fontId="8" fillId="33" borderId="33" xfId="49" applyNumberFormat="1" applyFont="1" applyFill="1" applyBorder="1" applyAlignment="1">
      <alignment horizontal="center" vertical="center" shrinkToFit="1"/>
    </xf>
    <xf numFmtId="49" fontId="6" fillId="33" borderId="35" xfId="49" applyNumberFormat="1" applyFont="1" applyFill="1" applyBorder="1" applyAlignment="1">
      <alignment horizontal="center" vertical="center" shrinkToFit="1"/>
    </xf>
    <xf numFmtId="193" fontId="10" fillId="0" borderId="28" xfId="0" applyNumberFormat="1" applyFont="1" applyFill="1" applyBorder="1" applyAlignment="1">
      <alignment vertical="center" shrinkToFit="1"/>
    </xf>
    <xf numFmtId="38" fontId="6" fillId="0" borderId="26" xfId="49" applyFont="1" applyFill="1" applyBorder="1" applyAlignment="1" quotePrefix="1">
      <alignment horizontal="distributed" vertical="center" wrapText="1"/>
    </xf>
    <xf numFmtId="194" fontId="10" fillId="0" borderId="27" xfId="0" applyNumberFormat="1" applyFont="1" applyFill="1" applyBorder="1" applyAlignment="1">
      <alignment vertical="center" shrinkToFit="1"/>
    </xf>
    <xf numFmtId="38" fontId="10" fillId="0" borderId="27" xfId="49" applyFont="1" applyFill="1" applyBorder="1" applyAlignment="1">
      <alignment horizontal="distributed" vertical="center" shrinkToFit="1"/>
    </xf>
    <xf numFmtId="191" fontId="10" fillId="0" borderId="27" xfId="0" applyNumberFormat="1" applyFont="1" applyFill="1" applyBorder="1" applyAlignment="1">
      <alignment vertical="center" shrinkToFit="1"/>
    </xf>
    <xf numFmtId="193" fontId="10" fillId="0" borderId="27" xfId="0" applyNumberFormat="1" applyFont="1" applyFill="1" applyBorder="1" applyAlignment="1">
      <alignment vertical="center" shrinkToFit="1"/>
    </xf>
    <xf numFmtId="195" fontId="10" fillId="0" borderId="27" xfId="49" applyNumberFormat="1" applyFont="1" applyFill="1" applyBorder="1" applyAlignment="1">
      <alignment horizontal="center" vertical="center" shrinkToFit="1"/>
    </xf>
    <xf numFmtId="193" fontId="10" fillId="0" borderId="21" xfId="0" applyNumberFormat="1" applyFont="1" applyFill="1" applyBorder="1" applyAlignment="1">
      <alignment vertical="center" shrinkToFit="1"/>
    </xf>
    <xf numFmtId="38" fontId="6" fillId="0" borderId="36" xfId="49" applyFont="1" applyFill="1" applyBorder="1" applyAlignment="1">
      <alignment horizontal="distributed" vertical="center"/>
    </xf>
    <xf numFmtId="38" fontId="10" fillId="0" borderId="12" xfId="49" applyFont="1" applyFill="1" applyBorder="1" applyAlignment="1">
      <alignment horizontal="distributed" vertical="center" shrinkToFit="1"/>
    </xf>
    <xf numFmtId="191" fontId="10" fillId="0" borderId="37" xfId="0" applyNumberFormat="1" applyFont="1" applyFill="1" applyBorder="1" applyAlignment="1">
      <alignment vertical="center" shrinkToFit="1"/>
    </xf>
    <xf numFmtId="194" fontId="10" fillId="0" borderId="37" xfId="0" applyNumberFormat="1" applyFont="1" applyFill="1" applyBorder="1" applyAlignment="1">
      <alignment vertical="center" shrinkToFit="1"/>
    </xf>
    <xf numFmtId="193" fontId="10" fillId="0" borderId="37" xfId="0" applyNumberFormat="1" applyFont="1" applyFill="1" applyBorder="1" applyAlignment="1">
      <alignment vertical="center" shrinkToFit="1"/>
    </xf>
    <xf numFmtId="38" fontId="10" fillId="0" borderId="37" xfId="49" applyFont="1" applyFill="1" applyBorder="1" applyAlignment="1">
      <alignment horizontal="distributed" vertical="center" shrinkToFit="1"/>
    </xf>
    <xf numFmtId="195" fontId="10" fillId="0" borderId="37" xfId="49" applyNumberFormat="1" applyFont="1" applyFill="1" applyBorder="1" applyAlignment="1" quotePrefix="1">
      <alignment horizontal="center" vertical="center" shrinkToFit="1"/>
    </xf>
    <xf numFmtId="193" fontId="10" fillId="0" borderId="14" xfId="0" applyNumberFormat="1" applyFont="1" applyFill="1" applyBorder="1" applyAlignment="1">
      <alignment vertical="center" shrinkToFit="1"/>
    </xf>
    <xf numFmtId="38" fontId="8" fillId="0" borderId="16" xfId="49" applyFont="1" applyFill="1" applyBorder="1" applyAlignment="1" quotePrefix="1">
      <alignment horizontal="distributed" vertical="center"/>
    </xf>
    <xf numFmtId="38" fontId="8" fillId="0" borderId="16" xfId="49" applyFont="1" applyFill="1" applyBorder="1" applyAlignment="1" quotePrefix="1">
      <alignment horizontal="center" vertical="center"/>
    </xf>
    <xf numFmtId="198" fontId="10" fillId="0" borderId="18" xfId="0" applyNumberFormat="1" applyFont="1" applyFill="1" applyBorder="1" applyAlignment="1">
      <alignment vertical="center" shrinkToFit="1"/>
    </xf>
    <xf numFmtId="191" fontId="10" fillId="0" borderId="38" xfId="0" applyNumberFormat="1" applyFont="1" applyFill="1" applyBorder="1" applyAlignment="1">
      <alignment vertical="center" shrinkToFit="1"/>
    </xf>
    <xf numFmtId="193" fontId="10" fillId="0" borderId="38" xfId="0" applyNumberFormat="1" applyFont="1" applyFill="1" applyBorder="1" applyAlignment="1">
      <alignment vertical="center" shrinkToFit="1"/>
    </xf>
    <xf numFmtId="38" fontId="10" fillId="0" borderId="38" xfId="49" applyFont="1" applyFill="1" applyBorder="1" applyAlignment="1" quotePrefix="1">
      <alignment horizontal="distributed" vertical="center" shrinkToFit="1"/>
    </xf>
    <xf numFmtId="194" fontId="10" fillId="0" borderId="38" xfId="0" applyNumberFormat="1" applyFont="1" applyFill="1" applyBorder="1" applyAlignment="1">
      <alignment vertical="center" shrinkToFit="1"/>
    </xf>
    <xf numFmtId="38" fontId="10" fillId="0" borderId="38" xfId="49" applyFont="1" applyFill="1" applyBorder="1" applyAlignment="1">
      <alignment horizontal="distributed" vertical="center" shrinkToFit="1"/>
    </xf>
    <xf numFmtId="195" fontId="10" fillId="0" borderId="38" xfId="49" applyNumberFormat="1" applyFont="1" applyFill="1" applyBorder="1" applyAlignment="1" quotePrefix="1">
      <alignment horizontal="center" vertical="center" shrinkToFit="1"/>
    </xf>
    <xf numFmtId="193" fontId="10" fillId="0" borderId="39" xfId="0" applyNumberFormat="1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10" fillId="0" borderId="10" xfId="49" applyFont="1" applyBorder="1" applyAlignment="1">
      <alignment/>
    </xf>
    <xf numFmtId="38" fontId="10" fillId="0" borderId="40" xfId="49" applyFont="1" applyBorder="1" applyAlignment="1">
      <alignment horizontal="distributed"/>
    </xf>
    <xf numFmtId="38" fontId="10" fillId="0" borderId="11" xfId="49" applyFont="1" applyBorder="1" applyAlignment="1" quotePrefix="1">
      <alignment horizontal="left"/>
    </xf>
    <xf numFmtId="38" fontId="10" fillId="0" borderId="11" xfId="49" applyFont="1" applyBorder="1" applyAlignment="1">
      <alignment/>
    </xf>
    <xf numFmtId="38" fontId="10" fillId="0" borderId="40" xfId="49" applyFont="1" applyBorder="1" applyAlignment="1" quotePrefix="1">
      <alignment/>
    </xf>
    <xf numFmtId="38" fontId="10" fillId="0" borderId="40" xfId="49" applyFont="1" applyBorder="1" applyAlignment="1" quotePrefix="1">
      <alignment horizontal="left"/>
    </xf>
    <xf numFmtId="38" fontId="10" fillId="0" borderId="41" xfId="49" applyFont="1" applyBorder="1" applyAlignment="1" quotePrefix="1">
      <alignment horizontal="left"/>
    </xf>
    <xf numFmtId="38" fontId="10" fillId="0" borderId="41" xfId="49" applyFont="1" applyBorder="1" applyAlignment="1" quotePrefix="1">
      <alignment/>
    </xf>
    <xf numFmtId="38" fontId="10" fillId="0" borderId="41" xfId="49" applyFont="1" applyBorder="1" applyAlignment="1">
      <alignment horizontal="distributed"/>
    </xf>
    <xf numFmtId="38" fontId="12" fillId="0" borderId="41" xfId="49" applyFont="1" applyBorder="1" applyAlignment="1">
      <alignment horizontal="distributed"/>
    </xf>
    <xf numFmtId="38" fontId="10" fillId="0" borderId="42" xfId="49" applyFont="1" applyBorder="1" applyAlignment="1" quotePrefix="1">
      <alignment/>
    </xf>
    <xf numFmtId="38" fontId="10" fillId="0" borderId="43" xfId="49" applyFont="1" applyBorder="1" applyAlignment="1" quotePrefix="1">
      <alignment horizontal="left"/>
    </xf>
    <xf numFmtId="38" fontId="10" fillId="0" borderId="15" xfId="49" applyFont="1" applyBorder="1" applyAlignment="1">
      <alignment horizontal="distributed"/>
    </xf>
    <xf numFmtId="38" fontId="10" fillId="0" borderId="16" xfId="49" applyFont="1" applyBorder="1" applyAlignment="1">
      <alignment horizontal="center"/>
    </xf>
    <xf numFmtId="38" fontId="10" fillId="0" borderId="0" xfId="49" applyFont="1" applyBorder="1" applyAlignment="1">
      <alignment horizontal="distributed"/>
    </xf>
    <xf numFmtId="38" fontId="10" fillId="0" borderId="20" xfId="49" applyFont="1" applyBorder="1" applyAlignment="1">
      <alignment horizontal="distributed"/>
    </xf>
    <xf numFmtId="38" fontId="10" fillId="0" borderId="17" xfId="49" applyFont="1" applyBorder="1" applyAlignment="1">
      <alignment horizontal="distributed"/>
    </xf>
    <xf numFmtId="38" fontId="10" fillId="0" borderId="23" xfId="49" applyFont="1" applyBorder="1" applyAlignment="1">
      <alignment horizontal="distributed"/>
    </xf>
    <xf numFmtId="38" fontId="10" fillId="0" borderId="24" xfId="49" applyFont="1" applyBorder="1" applyAlignment="1">
      <alignment horizontal="distributed"/>
    </xf>
    <xf numFmtId="38" fontId="10" fillId="0" borderId="16" xfId="49" applyFont="1" applyBorder="1" applyAlignment="1" quotePrefix="1">
      <alignment horizontal="center"/>
    </xf>
    <xf numFmtId="38" fontId="10" fillId="0" borderId="0" xfId="49" applyFont="1" applyBorder="1" applyAlignment="1" quotePrefix="1">
      <alignment shrinkToFit="1"/>
    </xf>
    <xf numFmtId="38" fontId="10" fillId="0" borderId="44" xfId="49" applyFont="1" applyBorder="1" applyAlignment="1" quotePrefix="1">
      <alignment horizontal="distributed"/>
    </xf>
    <xf numFmtId="38" fontId="10" fillId="0" borderId="16" xfId="49" applyFont="1" applyBorder="1" applyAlignment="1">
      <alignment horizontal="distributed"/>
    </xf>
    <xf numFmtId="38" fontId="10" fillId="0" borderId="20" xfId="49" applyFont="1" applyBorder="1" applyAlignment="1">
      <alignment horizontal="left"/>
    </xf>
    <xf numFmtId="38" fontId="10" fillId="0" borderId="17" xfId="49" applyFont="1" applyBorder="1" applyAlignment="1">
      <alignment horizontal="left"/>
    </xf>
    <xf numFmtId="38" fontId="12" fillId="0" borderId="16" xfId="49" applyFont="1" applyBorder="1" applyAlignment="1">
      <alignment horizontal="distributed"/>
    </xf>
    <xf numFmtId="38" fontId="10" fillId="0" borderId="18" xfId="49" applyFont="1" applyBorder="1" applyAlignment="1">
      <alignment horizontal="distributed"/>
    </xf>
    <xf numFmtId="38" fontId="10" fillId="0" borderId="25" xfId="49" applyFont="1" applyBorder="1" applyAlignment="1">
      <alignment horizontal="distributed"/>
    </xf>
    <xf numFmtId="38" fontId="10" fillId="0" borderId="28" xfId="49" applyFont="1" applyBorder="1" applyAlignment="1">
      <alignment horizontal="distributed"/>
    </xf>
    <xf numFmtId="38" fontId="10" fillId="0" borderId="16" xfId="49" applyFont="1" applyBorder="1" applyAlignment="1" quotePrefix="1">
      <alignment horizontal="left"/>
    </xf>
    <xf numFmtId="38" fontId="10" fillId="0" borderId="16" xfId="49" applyFont="1" applyBorder="1" applyAlignment="1" quotePrefix="1">
      <alignment horizontal="distributed"/>
    </xf>
    <xf numFmtId="38" fontId="10" fillId="0" borderId="45" xfId="49" applyFont="1" applyBorder="1" applyAlignment="1">
      <alignment horizontal="distributed"/>
    </xf>
    <xf numFmtId="38" fontId="10" fillId="0" borderId="26" xfId="49" applyFont="1" applyBorder="1" applyAlignment="1">
      <alignment horizontal="distributed"/>
    </xf>
    <xf numFmtId="38" fontId="10" fillId="0" borderId="17" xfId="49" applyFont="1" applyBorder="1" applyAlignment="1">
      <alignment horizontal="center"/>
    </xf>
    <xf numFmtId="38" fontId="10" fillId="0" borderId="17" xfId="49" applyFont="1" applyBorder="1" applyAlignment="1" quotePrefix="1">
      <alignment horizontal="center"/>
    </xf>
    <xf numFmtId="38" fontId="10" fillId="0" borderId="17" xfId="49" applyFont="1" applyBorder="1" applyAlignment="1" quotePrefix="1">
      <alignment horizontal="centerContinuous"/>
    </xf>
    <xf numFmtId="38" fontId="10" fillId="0" borderId="20" xfId="49" applyFont="1" applyBorder="1" applyAlignment="1" quotePrefix="1">
      <alignment horizontal="centerContinuous"/>
    </xf>
    <xf numFmtId="38" fontId="10" fillId="0" borderId="27" xfId="49" applyFont="1" applyBorder="1" applyAlignment="1" quotePrefix="1">
      <alignment horizontal="center"/>
    </xf>
    <xf numFmtId="38" fontId="10" fillId="0" borderId="21" xfId="49" applyFont="1" applyBorder="1" applyAlignment="1" quotePrefix="1">
      <alignment horizontal="center"/>
    </xf>
    <xf numFmtId="49" fontId="10" fillId="33" borderId="32" xfId="49" applyNumberFormat="1" applyFont="1" applyFill="1" applyBorder="1" applyAlignment="1">
      <alignment horizontal="center" vertical="center" shrinkToFit="1"/>
    </xf>
    <xf numFmtId="49" fontId="10" fillId="33" borderId="24" xfId="49" applyNumberFormat="1" applyFont="1" applyFill="1" applyBorder="1" applyAlignment="1">
      <alignment horizontal="center" vertical="center" shrinkToFit="1"/>
    </xf>
    <xf numFmtId="49" fontId="10" fillId="33" borderId="33" xfId="49" applyNumberFormat="1" applyFont="1" applyFill="1" applyBorder="1" applyAlignment="1">
      <alignment horizontal="center" vertical="center" shrinkToFit="1"/>
    </xf>
    <xf numFmtId="49" fontId="10" fillId="33" borderId="23" xfId="49" applyNumberFormat="1" applyFont="1" applyFill="1" applyBorder="1" applyAlignment="1">
      <alignment horizontal="center" vertical="center" shrinkToFit="1"/>
    </xf>
    <xf numFmtId="49" fontId="10" fillId="33" borderId="46" xfId="49" applyNumberFormat="1" applyFont="1" applyFill="1" applyBorder="1" applyAlignment="1">
      <alignment horizontal="center" vertical="center" shrinkToFit="1"/>
    </xf>
    <xf numFmtId="49" fontId="12" fillId="0" borderId="0" xfId="0" applyNumberFormat="1" applyFont="1" applyAlignment="1">
      <alignment/>
    </xf>
    <xf numFmtId="38" fontId="10" fillId="0" borderId="15" xfId="49" applyFont="1" applyBorder="1" applyAlignment="1">
      <alignment horizontal="distributed" vertical="center"/>
    </xf>
    <xf numFmtId="191" fontId="10" fillId="0" borderId="47" xfId="0" applyNumberFormat="1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191" fontId="10" fillId="0" borderId="34" xfId="0" applyNumberFormat="1" applyFont="1" applyFill="1" applyBorder="1" applyAlignment="1">
      <alignment vertical="center" shrinkToFit="1"/>
    </xf>
    <xf numFmtId="38" fontId="10" fillId="0" borderId="48" xfId="49" applyFont="1" applyBorder="1" applyAlignment="1">
      <alignment horizontal="distributed" vertical="center"/>
    </xf>
    <xf numFmtId="191" fontId="10" fillId="0" borderId="49" xfId="0" applyNumberFormat="1" applyFont="1" applyFill="1" applyBorder="1" applyAlignment="1">
      <alignment vertical="center" shrinkToFit="1"/>
    </xf>
    <xf numFmtId="191" fontId="10" fillId="0" borderId="50" xfId="0" applyNumberFormat="1" applyFont="1" applyFill="1" applyBorder="1" applyAlignment="1">
      <alignment vertical="center" shrinkToFit="1"/>
    </xf>
    <xf numFmtId="38" fontId="10" fillId="0" borderId="51" xfId="49" applyFont="1" applyBorder="1" applyAlignment="1" quotePrefix="1">
      <alignment horizontal="distributed" wrapText="1"/>
    </xf>
    <xf numFmtId="191" fontId="10" fillId="0" borderId="52" xfId="0" applyNumberFormat="1" applyFont="1" applyFill="1" applyBorder="1" applyAlignment="1">
      <alignment vertical="center" shrinkToFit="1"/>
    </xf>
    <xf numFmtId="38" fontId="16" fillId="0" borderId="15" xfId="49" applyFont="1" applyBorder="1" applyAlignment="1" quotePrefix="1">
      <alignment horizontal="distributed" wrapText="1"/>
    </xf>
    <xf numFmtId="38" fontId="10" fillId="0" borderId="53" xfId="49" applyFont="1" applyBorder="1" applyAlignment="1">
      <alignment horizontal="distributed" vertical="center"/>
    </xf>
    <xf numFmtId="191" fontId="10" fillId="0" borderId="54" xfId="0" applyNumberFormat="1" applyFont="1" applyBorder="1" applyAlignment="1">
      <alignment vertical="center" shrinkToFit="1"/>
    </xf>
    <xf numFmtId="191" fontId="10" fillId="0" borderId="54" xfId="0" applyNumberFormat="1" applyFont="1" applyFill="1" applyBorder="1" applyAlignment="1">
      <alignment vertical="center" shrinkToFit="1"/>
    </xf>
    <xf numFmtId="191" fontId="10" fillId="0" borderId="55" xfId="0" applyNumberFormat="1" applyFont="1" applyFill="1" applyBorder="1" applyAlignment="1">
      <alignment vertical="center" shrinkToFit="1"/>
    </xf>
    <xf numFmtId="38" fontId="10" fillId="0" borderId="40" xfId="49" applyFont="1" applyBorder="1" applyAlignment="1">
      <alignment horizontal="distributed" vertical="center"/>
    </xf>
    <xf numFmtId="199" fontId="10" fillId="0" borderId="40" xfId="0" applyNumberFormat="1" applyFont="1" applyBorder="1" applyAlignment="1">
      <alignment vertical="center" shrinkToFit="1"/>
    </xf>
    <xf numFmtId="199" fontId="10" fillId="0" borderId="40" xfId="49" applyNumberFormat="1" applyFont="1" applyBorder="1" applyAlignment="1">
      <alignment vertical="center" shrinkToFit="1"/>
    </xf>
    <xf numFmtId="199" fontId="10" fillId="0" borderId="40" xfId="49" applyNumberFormat="1" applyFont="1" applyBorder="1" applyAlignment="1" quotePrefix="1">
      <alignment vertical="center" shrinkToFit="1"/>
    </xf>
    <xf numFmtId="199" fontId="10" fillId="0" borderId="40" xfId="49" applyNumberFormat="1" applyFont="1" applyFill="1" applyBorder="1" applyAlignment="1">
      <alignment vertical="center" shrinkToFit="1"/>
    </xf>
    <xf numFmtId="38" fontId="10" fillId="0" borderId="56" xfId="49" applyFont="1" applyBorder="1" applyAlignment="1">
      <alignment horizontal="distributed" vertical="center"/>
    </xf>
    <xf numFmtId="0" fontId="15" fillId="0" borderId="56" xfId="0" applyFont="1" applyBorder="1" applyAlignment="1">
      <alignment vertical="center"/>
    </xf>
    <xf numFmtId="199" fontId="10" fillId="0" borderId="56" xfId="0" applyNumberFormat="1" applyFont="1" applyBorder="1" applyAlignment="1">
      <alignment vertical="center" shrinkToFit="1"/>
    </xf>
    <xf numFmtId="199" fontId="10" fillId="0" borderId="56" xfId="49" applyNumberFormat="1" applyFont="1" applyBorder="1" applyAlignment="1">
      <alignment vertical="center" shrinkToFit="1"/>
    </xf>
    <xf numFmtId="199" fontId="10" fillId="0" borderId="56" xfId="49" applyNumberFormat="1" applyFont="1" applyBorder="1" applyAlignment="1" quotePrefix="1">
      <alignment vertical="center" shrinkToFit="1"/>
    </xf>
    <xf numFmtId="199" fontId="10" fillId="0" borderId="56" xfId="49" applyNumberFormat="1" applyFont="1" applyFill="1" applyBorder="1" applyAlignment="1">
      <alignment vertical="center" shrinkToFit="1"/>
    </xf>
    <xf numFmtId="38" fontId="10" fillId="0" borderId="36" xfId="49" applyFont="1" applyFill="1" applyBorder="1" applyAlignment="1">
      <alignment horizontal="distributed" vertical="center"/>
    </xf>
    <xf numFmtId="191" fontId="10" fillId="0" borderId="57" xfId="0" applyNumberFormat="1" applyFont="1" applyFill="1" applyBorder="1" applyAlignment="1">
      <alignment vertical="center" shrinkToFit="1"/>
    </xf>
    <xf numFmtId="38" fontId="10" fillId="0" borderId="29" xfId="49" applyFont="1" applyFill="1" applyBorder="1" applyAlignment="1">
      <alignment horizontal="distributed" vertical="center"/>
    </xf>
    <xf numFmtId="0" fontId="10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38" fontId="10" fillId="0" borderId="10" xfId="49" applyFont="1" applyBorder="1" applyAlignment="1">
      <alignment horizontal="distributed" vertical="center"/>
    </xf>
    <xf numFmtId="38" fontId="10" fillId="0" borderId="11" xfId="49" applyFont="1" applyBorder="1" applyAlignment="1">
      <alignment horizontal="centerContinuous" vertical="center"/>
    </xf>
    <xf numFmtId="38" fontId="10" fillId="0" borderId="11" xfId="49" applyFont="1" applyBorder="1" applyAlignment="1" quotePrefix="1">
      <alignment horizontal="centerContinuous" vertical="center"/>
    </xf>
    <xf numFmtId="38" fontId="10" fillId="0" borderId="12" xfId="49" applyFont="1" applyBorder="1" applyAlignment="1">
      <alignment horizontal="centerContinuous" vertical="center"/>
    </xf>
    <xf numFmtId="38" fontId="10" fillId="0" borderId="58" xfId="49" applyFont="1" applyBorder="1" applyAlignment="1" quotePrefix="1">
      <alignment vertical="center"/>
    </xf>
    <xf numFmtId="38" fontId="10" fillId="0" borderId="11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38" fontId="10" fillId="0" borderId="41" xfId="49" applyFont="1" applyBorder="1" applyAlignment="1" quotePrefix="1">
      <alignment horizontal="left" vertical="center"/>
    </xf>
    <xf numFmtId="38" fontId="10" fillId="0" borderId="42" xfId="49" applyFont="1" applyBorder="1" applyAlignment="1" quotePrefix="1">
      <alignment horizontal="left" vertical="center"/>
    </xf>
    <xf numFmtId="38" fontId="10" fillId="0" borderId="40" xfId="49" applyFont="1" applyBorder="1" applyAlignment="1" quotePrefix="1">
      <alignment horizontal="left" vertical="center"/>
    </xf>
    <xf numFmtId="38" fontId="10" fillId="0" borderId="12" xfId="49" applyFont="1" applyBorder="1" applyAlignment="1" quotePrefix="1">
      <alignment horizontal="left" vertical="center"/>
    </xf>
    <xf numFmtId="38" fontId="10" fillId="0" borderId="43" xfId="49" applyFont="1" applyBorder="1" applyAlignment="1" quotePrefix="1">
      <alignment horizontal="left" vertical="center"/>
    </xf>
    <xf numFmtId="0" fontId="10" fillId="0" borderId="0" xfId="0" applyFont="1" applyAlignment="1">
      <alignment vertical="center"/>
    </xf>
    <xf numFmtId="38" fontId="10" fillId="0" borderId="16" xfId="49" applyFont="1" applyBorder="1" applyAlignment="1">
      <alignment horizontal="center" vertical="center" shrinkToFit="1"/>
    </xf>
    <xf numFmtId="38" fontId="10" fillId="0" borderId="18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 shrinkToFit="1"/>
    </xf>
    <xf numFmtId="38" fontId="10" fillId="0" borderId="18" xfId="49" applyFont="1" applyBorder="1" applyAlignment="1" quotePrefix="1">
      <alignment horizontal="center" vertical="center" shrinkToFit="1"/>
    </xf>
    <xf numFmtId="38" fontId="10" fillId="0" borderId="34" xfId="49" applyFont="1" applyBorder="1" applyAlignment="1">
      <alignment horizontal="center" vertical="center" shrinkToFit="1"/>
    </xf>
    <xf numFmtId="38" fontId="10" fillId="0" borderId="26" xfId="49" applyFont="1" applyBorder="1" applyAlignment="1">
      <alignment horizontal="distributed" vertical="center"/>
    </xf>
    <xf numFmtId="38" fontId="10" fillId="0" borderId="17" xfId="49" applyFont="1" applyBorder="1" applyAlignment="1">
      <alignment horizontal="center" vertical="center"/>
    </xf>
    <xf numFmtId="38" fontId="10" fillId="0" borderId="27" xfId="49" applyFont="1" applyBorder="1" applyAlignment="1">
      <alignment horizontal="center" vertical="center"/>
    </xf>
    <xf numFmtId="38" fontId="10" fillId="0" borderId="17" xfId="49" applyFont="1" applyBorder="1" applyAlignment="1">
      <alignment horizontal="center" vertical="center" shrinkToFit="1"/>
    </xf>
    <xf numFmtId="38" fontId="10" fillId="0" borderId="27" xfId="49" applyFont="1" applyBorder="1" applyAlignment="1" quotePrefix="1">
      <alignment horizontal="center" vertical="center" shrinkToFit="1"/>
    </xf>
    <xf numFmtId="38" fontId="10" fillId="0" borderId="17" xfId="49" applyFont="1" applyBorder="1" applyAlignment="1" quotePrefix="1">
      <alignment horizontal="center" vertical="center" shrinkToFit="1"/>
    </xf>
    <xf numFmtId="38" fontId="10" fillId="0" borderId="59" xfId="49" applyFont="1" applyBorder="1" applyAlignment="1">
      <alignment horizontal="center" vertical="center" shrinkToFit="1"/>
    </xf>
    <xf numFmtId="49" fontId="10" fillId="33" borderId="32" xfId="49" applyNumberFormat="1" applyFont="1" applyFill="1" applyBorder="1" applyAlignment="1">
      <alignment horizontal="distributed" vertical="center"/>
    </xf>
    <xf numFmtId="49" fontId="10" fillId="33" borderId="24" xfId="49" applyNumberFormat="1" applyFont="1" applyFill="1" applyBorder="1" applyAlignment="1">
      <alignment horizontal="center" vertical="center"/>
    </xf>
    <xf numFmtId="49" fontId="10" fillId="33" borderId="33" xfId="49" applyNumberFormat="1" applyFont="1" applyFill="1" applyBorder="1" applyAlignment="1">
      <alignment horizontal="center" vertical="center"/>
    </xf>
    <xf numFmtId="49" fontId="10" fillId="33" borderId="22" xfId="49" applyNumberFormat="1" applyFont="1" applyFill="1" applyBorder="1" applyAlignment="1">
      <alignment horizontal="center" vertical="center"/>
    </xf>
    <xf numFmtId="49" fontId="10" fillId="33" borderId="35" xfId="49" applyNumberFormat="1" applyFont="1" applyFill="1" applyBorder="1" applyAlignment="1">
      <alignment horizontal="center" vertical="center" shrinkToFit="1"/>
    </xf>
    <xf numFmtId="191" fontId="10" fillId="0" borderId="28" xfId="0" applyNumberFormat="1" applyFont="1" applyBorder="1" applyAlignment="1">
      <alignment vertical="center" shrinkToFit="1"/>
    </xf>
    <xf numFmtId="191" fontId="10" fillId="0" borderId="47" xfId="0" applyNumberFormat="1" applyFont="1" applyBorder="1" applyAlignment="1">
      <alignment vertical="center" shrinkToFit="1"/>
    </xf>
    <xf numFmtId="191" fontId="10" fillId="0" borderId="18" xfId="0" applyNumberFormat="1" applyFont="1" applyBorder="1" applyAlignment="1">
      <alignment vertical="center" shrinkToFit="1"/>
    </xf>
    <xf numFmtId="191" fontId="10" fillId="0" borderId="34" xfId="0" applyNumberFormat="1" applyFont="1" applyBorder="1" applyAlignment="1">
      <alignment vertical="center" shrinkToFit="1"/>
    </xf>
    <xf numFmtId="191" fontId="10" fillId="0" borderId="49" xfId="0" applyNumberFormat="1" applyFont="1" applyBorder="1" applyAlignment="1">
      <alignment vertical="center" shrinkToFit="1"/>
    </xf>
    <xf numFmtId="191" fontId="10" fillId="0" borderId="50" xfId="0" applyNumberFormat="1" applyFont="1" applyBorder="1" applyAlignment="1">
      <alignment vertical="center" shrinkToFit="1"/>
    </xf>
    <xf numFmtId="38" fontId="10" fillId="0" borderId="51" xfId="49" applyFont="1" applyBorder="1" applyAlignment="1">
      <alignment horizontal="distributed" wrapText="1"/>
    </xf>
    <xf numFmtId="191" fontId="10" fillId="0" borderId="38" xfId="0" applyNumberFormat="1" applyFont="1" applyBorder="1" applyAlignment="1">
      <alignment vertical="center" shrinkToFit="1"/>
    </xf>
    <xf numFmtId="191" fontId="10" fillId="0" borderId="52" xfId="0" applyNumberFormat="1" applyFont="1" applyBorder="1" applyAlignment="1">
      <alignment vertical="center" shrinkToFit="1"/>
    </xf>
    <xf numFmtId="38" fontId="10" fillId="0" borderId="15" xfId="49" applyFont="1" applyBorder="1" applyAlignment="1">
      <alignment horizontal="distributed" wrapText="1"/>
    </xf>
    <xf numFmtId="38" fontId="10" fillId="0" borderId="26" xfId="49" applyFont="1" applyBorder="1" applyAlignment="1">
      <alignment horizontal="distributed" wrapText="1"/>
    </xf>
    <xf numFmtId="191" fontId="10" fillId="0" borderId="27" xfId="0" applyNumberFormat="1" applyFont="1" applyBorder="1" applyAlignment="1">
      <alignment vertical="center" shrinkToFit="1"/>
    </xf>
    <xf numFmtId="191" fontId="10" fillId="0" borderId="59" xfId="0" applyNumberFormat="1" applyFont="1" applyBorder="1" applyAlignment="1">
      <alignment vertical="center" shrinkToFit="1"/>
    </xf>
    <xf numFmtId="38" fontId="10" fillId="0" borderId="29" xfId="49" applyFont="1" applyBorder="1" applyAlignment="1">
      <alignment horizontal="distributed" vertical="center"/>
    </xf>
    <xf numFmtId="191" fontId="10" fillId="0" borderId="30" xfId="0" applyNumberFormat="1" applyFont="1" applyBorder="1" applyAlignment="1">
      <alignment vertical="center" shrinkToFit="1"/>
    </xf>
    <xf numFmtId="191" fontId="10" fillId="0" borderId="60" xfId="0" applyNumberFormat="1" applyFont="1" applyBorder="1" applyAlignment="1">
      <alignment vertical="center" shrinkToFit="1"/>
    </xf>
    <xf numFmtId="38" fontId="10" fillId="0" borderId="0" xfId="49" applyFont="1" applyBorder="1" applyAlignment="1">
      <alignment horizontal="distributed" vertical="center"/>
    </xf>
    <xf numFmtId="191" fontId="10" fillId="0" borderId="0" xfId="0" applyNumberFormat="1" applyFont="1" applyBorder="1" applyAlignment="1">
      <alignment vertical="center" shrinkToFit="1"/>
    </xf>
    <xf numFmtId="0" fontId="14" fillId="0" borderId="0" xfId="0" applyFont="1" applyBorder="1" applyAlignment="1">
      <alignment/>
    </xf>
    <xf numFmtId="191" fontId="10" fillId="0" borderId="60" xfId="0" applyNumberFormat="1" applyFont="1" applyFill="1" applyBorder="1" applyAlignment="1">
      <alignment vertical="center" shrinkToFi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38" fontId="10" fillId="0" borderId="11" xfId="49" applyFont="1" applyBorder="1" applyAlignment="1" quotePrefix="1">
      <alignment horizontal="centerContinuous"/>
    </xf>
    <xf numFmtId="38" fontId="10" fillId="0" borderId="11" xfId="49" applyFont="1" applyBorder="1" applyAlignment="1">
      <alignment horizontal="centerContinuous"/>
    </xf>
    <xf numFmtId="38" fontId="10" fillId="0" borderId="12" xfId="49" applyFont="1" applyBorder="1" applyAlignment="1">
      <alignment horizontal="centerContinuous"/>
    </xf>
    <xf numFmtId="38" fontId="10" fillId="0" borderId="12" xfId="49" applyFont="1" applyBorder="1" applyAlignment="1">
      <alignment/>
    </xf>
    <xf numFmtId="38" fontId="10" fillId="0" borderId="42" xfId="49" applyFont="1" applyBorder="1" applyAlignment="1" quotePrefix="1">
      <alignment horizontal="left"/>
    </xf>
    <xf numFmtId="38" fontId="10" fillId="0" borderId="12" xfId="49" applyFont="1" applyBorder="1" applyAlignment="1" quotePrefix="1">
      <alignment horizontal="left"/>
    </xf>
    <xf numFmtId="38" fontId="10" fillId="0" borderId="16" xfId="49" applyFont="1" applyBorder="1" applyAlignment="1">
      <alignment horizontal="center" shrinkToFit="1"/>
    </xf>
    <xf numFmtId="38" fontId="10" fillId="0" borderId="16" xfId="49" applyFont="1" applyBorder="1" applyAlignment="1" quotePrefix="1">
      <alignment horizontal="center" shrinkToFit="1"/>
    </xf>
    <xf numFmtId="38" fontId="12" fillId="0" borderId="16" xfId="49" applyFont="1" applyBorder="1" applyAlignment="1" quotePrefix="1">
      <alignment horizontal="center" shrinkToFit="1"/>
    </xf>
    <xf numFmtId="38" fontId="10" fillId="0" borderId="18" xfId="49" applyFont="1" applyBorder="1" applyAlignment="1" quotePrefix="1">
      <alignment horizontal="center" shrinkToFit="1"/>
    </xf>
    <xf numFmtId="38" fontId="10" fillId="0" borderId="25" xfId="49" applyFont="1" applyBorder="1" applyAlignment="1">
      <alignment horizontal="center" shrinkToFit="1"/>
    </xf>
    <xf numFmtId="38" fontId="10" fillId="0" borderId="17" xfId="49" applyFont="1" applyBorder="1" applyAlignment="1">
      <alignment horizontal="center" shrinkToFit="1"/>
    </xf>
    <xf numFmtId="38" fontId="10" fillId="0" borderId="17" xfId="49" applyFont="1" applyBorder="1" applyAlignment="1">
      <alignment horizontal="center" vertical="top" shrinkToFit="1"/>
    </xf>
    <xf numFmtId="38" fontId="12" fillId="0" borderId="17" xfId="49" applyFont="1" applyBorder="1" applyAlignment="1">
      <alignment horizontal="center" vertical="top" shrinkToFit="1"/>
    </xf>
    <xf numFmtId="38" fontId="12" fillId="0" borderId="17" xfId="49" applyFont="1" applyBorder="1" applyAlignment="1">
      <alignment horizontal="center" vertical="top" wrapText="1"/>
    </xf>
    <xf numFmtId="38" fontId="12" fillId="0" borderId="17" xfId="49" applyFont="1" applyBorder="1" applyAlignment="1" quotePrefix="1">
      <alignment horizontal="center" vertical="top" wrapText="1"/>
    </xf>
    <xf numFmtId="38" fontId="10" fillId="0" borderId="27" xfId="49" applyFont="1" applyBorder="1" applyAlignment="1">
      <alignment horizontal="center" vertical="top" shrinkToFit="1"/>
    </xf>
    <xf numFmtId="38" fontId="12" fillId="0" borderId="17" xfId="49" applyFont="1" applyBorder="1" applyAlignment="1">
      <alignment horizontal="center" wrapText="1"/>
    </xf>
    <xf numFmtId="38" fontId="10" fillId="0" borderId="21" xfId="49" applyFont="1" applyBorder="1" applyAlignment="1" quotePrefix="1">
      <alignment horizontal="center" shrinkToFit="1"/>
    </xf>
    <xf numFmtId="194" fontId="10" fillId="0" borderId="18" xfId="0" applyNumberFormat="1" applyFont="1" applyBorder="1" applyAlignment="1">
      <alignment vertical="center" shrinkToFit="1"/>
    </xf>
    <xf numFmtId="194" fontId="10" fillId="0" borderId="34" xfId="0" applyNumberFormat="1" applyFont="1" applyBorder="1" applyAlignment="1">
      <alignment vertical="center" shrinkToFit="1"/>
    </xf>
    <xf numFmtId="38" fontId="10" fillId="0" borderId="51" xfId="49" applyFont="1" applyBorder="1" applyAlignment="1" quotePrefix="1">
      <alignment vertical="center" shrinkToFit="1"/>
    </xf>
    <xf numFmtId="194" fontId="10" fillId="0" borderId="38" xfId="0" applyNumberFormat="1" applyFont="1" applyBorder="1" applyAlignment="1">
      <alignment vertical="center" shrinkToFit="1"/>
    </xf>
    <xf numFmtId="194" fontId="10" fillId="0" borderId="52" xfId="0" applyNumberFormat="1" applyFont="1" applyBorder="1" applyAlignment="1">
      <alignment vertical="center" shrinkToFit="1"/>
    </xf>
    <xf numFmtId="38" fontId="10" fillId="0" borderId="15" xfId="49" applyFont="1" applyBorder="1" applyAlignment="1" quotePrefix="1">
      <alignment vertical="center" shrinkToFit="1"/>
    </xf>
    <xf numFmtId="38" fontId="10" fillId="0" borderId="26" xfId="49" applyFont="1" applyBorder="1" applyAlignment="1" quotePrefix="1">
      <alignment vertical="center" shrinkToFit="1"/>
    </xf>
    <xf numFmtId="194" fontId="10" fillId="0" borderId="27" xfId="0" applyNumberFormat="1" applyFont="1" applyBorder="1" applyAlignment="1">
      <alignment vertical="center" shrinkToFit="1"/>
    </xf>
    <xf numFmtId="194" fontId="10" fillId="0" borderId="59" xfId="0" applyNumberFormat="1" applyFont="1" applyBorder="1" applyAlignment="1">
      <alignment vertical="center" shrinkToFit="1"/>
    </xf>
    <xf numFmtId="194" fontId="10" fillId="0" borderId="30" xfId="0" applyNumberFormat="1" applyFont="1" applyBorder="1" applyAlignment="1">
      <alignment vertical="center" shrinkToFit="1"/>
    </xf>
    <xf numFmtId="194" fontId="10" fillId="0" borderId="60" xfId="0" applyNumberFormat="1" applyFont="1" applyBorder="1" applyAlignment="1">
      <alignment vertical="center" shrinkToFit="1"/>
    </xf>
    <xf numFmtId="194" fontId="10" fillId="0" borderId="0" xfId="0" applyNumberFormat="1" applyFont="1" applyBorder="1" applyAlignment="1">
      <alignment vertical="center" shrinkToFit="1"/>
    </xf>
    <xf numFmtId="38" fontId="10" fillId="0" borderId="36" xfId="49" applyFont="1" applyBorder="1" applyAlignment="1">
      <alignment horizontal="distributed" vertical="center"/>
    </xf>
    <xf numFmtId="194" fontId="10" fillId="0" borderId="37" xfId="0" applyNumberFormat="1" applyFont="1" applyBorder="1" applyAlignment="1">
      <alignment vertical="center" shrinkToFit="1"/>
    </xf>
    <xf numFmtId="194" fontId="10" fillId="0" borderId="57" xfId="0" applyNumberFormat="1" applyFont="1" applyBorder="1" applyAlignment="1">
      <alignment vertical="center" shrinkToFit="1"/>
    </xf>
    <xf numFmtId="38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38" fontId="10" fillId="0" borderId="10" xfId="49" applyFont="1" applyBorder="1" applyAlignment="1">
      <alignment vertical="center"/>
    </xf>
    <xf numFmtId="38" fontId="10" fillId="0" borderId="61" xfId="49" applyFont="1" applyBorder="1" applyAlignment="1">
      <alignment horizontal="distributed" vertical="center"/>
    </xf>
    <xf numFmtId="38" fontId="10" fillId="0" borderId="19" xfId="49" applyFont="1" applyBorder="1" applyAlignment="1" quotePrefix="1">
      <alignment horizontal="left" vertical="center"/>
    </xf>
    <xf numFmtId="38" fontId="10" fillId="0" borderId="20" xfId="49" applyFont="1" applyBorder="1" applyAlignment="1" quotePrefix="1">
      <alignment horizontal="left" vertical="center"/>
    </xf>
    <xf numFmtId="38" fontId="10" fillId="0" borderId="20" xfId="49" applyFont="1" applyBorder="1" applyAlignment="1">
      <alignment horizontal="distributed" vertical="center"/>
    </xf>
    <xf numFmtId="38" fontId="10" fillId="0" borderId="18" xfId="49" applyFont="1" applyBorder="1" applyAlignment="1" quotePrefix="1">
      <alignment horizontal="left" vertical="center"/>
    </xf>
    <xf numFmtId="38" fontId="10" fillId="0" borderId="28" xfId="49" applyFont="1" applyBorder="1" applyAlignment="1" quotePrefix="1">
      <alignment horizontal="left" vertical="center"/>
    </xf>
    <xf numFmtId="38" fontId="10" fillId="0" borderId="18" xfId="49" applyFont="1" applyBorder="1" applyAlignment="1">
      <alignment horizontal="distributed" vertical="center"/>
    </xf>
    <xf numFmtId="38" fontId="10" fillId="0" borderId="19" xfId="49" applyFont="1" applyBorder="1" applyAlignment="1">
      <alignment horizontal="distributed" vertical="center"/>
    </xf>
    <xf numFmtId="38" fontId="10" fillId="0" borderId="28" xfId="49" applyFont="1" applyBorder="1" applyAlignment="1">
      <alignment horizontal="distributed" vertical="center"/>
    </xf>
    <xf numFmtId="38" fontId="10" fillId="0" borderId="62" xfId="49" applyFont="1" applyBorder="1" applyAlignment="1">
      <alignment horizontal="distributed" vertical="center"/>
    </xf>
    <xf numFmtId="38" fontId="10" fillId="0" borderId="45" xfId="49" applyFont="1" applyBorder="1" applyAlignment="1">
      <alignment horizontal="distributed" vertical="center"/>
    </xf>
    <xf numFmtId="38" fontId="10" fillId="0" borderId="19" xfId="49" applyNumberFormat="1" applyFont="1" applyBorder="1" applyAlignment="1" quotePrefix="1">
      <alignment horizontal="left" vertical="center"/>
    </xf>
    <xf numFmtId="0" fontId="10" fillId="0" borderId="28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38" fontId="12" fillId="0" borderId="19" xfId="49" applyFont="1" applyBorder="1" applyAlignment="1" quotePrefix="1">
      <alignment horizontal="distributed" vertical="center"/>
    </xf>
    <xf numFmtId="38" fontId="10" fillId="0" borderId="19" xfId="49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38" fontId="10" fillId="0" borderId="19" xfId="49" applyFont="1" applyBorder="1" applyAlignment="1" quotePrefix="1">
      <alignment horizontal="distributed" vertical="center"/>
    </xf>
    <xf numFmtId="38" fontId="10" fillId="0" borderId="16" xfId="49" applyFont="1" applyBorder="1" applyAlignment="1">
      <alignment horizontal="distributed" vertical="center"/>
    </xf>
    <xf numFmtId="0" fontId="10" fillId="0" borderId="18" xfId="0" applyFont="1" applyBorder="1" applyAlignment="1">
      <alignment vertical="center"/>
    </xf>
    <xf numFmtId="0" fontId="12" fillId="0" borderId="34" xfId="0" applyFont="1" applyBorder="1" applyAlignment="1">
      <alignment horizontal="distributed" vertical="center"/>
    </xf>
    <xf numFmtId="38" fontId="10" fillId="0" borderId="19" xfId="49" applyFont="1" applyBorder="1" applyAlignment="1">
      <alignment vertical="center" shrinkToFit="1"/>
    </xf>
    <xf numFmtId="38" fontId="10" fillId="0" borderId="18" xfId="49" applyFont="1" applyBorder="1" applyAlignment="1" quotePrefix="1">
      <alignment horizontal="center" vertical="center"/>
    </xf>
    <xf numFmtId="38" fontId="10" fillId="0" borderId="18" xfId="49" applyFont="1" applyBorder="1" applyAlignment="1">
      <alignment horizontal="left" vertical="center"/>
    </xf>
    <xf numFmtId="38" fontId="16" fillId="0" borderId="19" xfId="49" applyFont="1" applyBorder="1" applyAlignment="1">
      <alignment horizontal="distributed" vertical="center"/>
    </xf>
    <xf numFmtId="38" fontId="10" fillId="0" borderId="19" xfId="49" applyFont="1" applyBorder="1" applyAlignment="1" quotePrefix="1">
      <alignment horizontal="center" vertical="center"/>
    </xf>
    <xf numFmtId="38" fontId="16" fillId="0" borderId="18" xfId="49" applyFont="1" applyBorder="1" applyAlignment="1" quotePrefix="1">
      <alignment horizontal="distributed" vertical="center"/>
    </xf>
    <xf numFmtId="38" fontId="10" fillId="0" borderId="18" xfId="49" applyFont="1" applyBorder="1" applyAlignment="1">
      <alignment vertical="center" shrinkToFit="1"/>
    </xf>
    <xf numFmtId="0" fontId="10" fillId="0" borderId="18" xfId="0" applyFont="1" applyBorder="1" applyAlignment="1" quotePrefix="1">
      <alignment horizontal="center" vertical="center"/>
    </xf>
    <xf numFmtId="38" fontId="10" fillId="0" borderId="19" xfId="49" applyFont="1" applyBorder="1" applyAlignment="1">
      <alignment horizontal="center" vertical="center" shrinkToFit="1"/>
    </xf>
    <xf numFmtId="38" fontId="10" fillId="0" borderId="18" xfId="49" applyFont="1" applyBorder="1" applyAlignment="1" quotePrefix="1">
      <alignment horizontal="distributed" vertical="center"/>
    </xf>
    <xf numFmtId="38" fontId="16" fillId="0" borderId="18" xfId="49" applyFont="1" applyBorder="1" applyAlignment="1">
      <alignment horizontal="distributed" vertical="center"/>
    </xf>
    <xf numFmtId="38" fontId="10" fillId="0" borderId="34" xfId="49" applyFont="1" applyBorder="1" applyAlignment="1" quotePrefix="1">
      <alignment horizontal="center" vertical="center"/>
    </xf>
    <xf numFmtId="38" fontId="10" fillId="0" borderId="63" xfId="49" applyFont="1" applyBorder="1" applyAlignment="1">
      <alignment horizontal="distributed" vertical="center"/>
    </xf>
    <xf numFmtId="38" fontId="10" fillId="0" borderId="64" xfId="49" applyFont="1" applyBorder="1" applyAlignment="1" quotePrefix="1">
      <alignment horizontal="left" vertical="center"/>
    </xf>
    <xf numFmtId="38" fontId="10" fillId="0" borderId="64" xfId="49" applyFont="1" applyBorder="1" applyAlignment="1">
      <alignment horizontal="distributed" vertical="center"/>
    </xf>
    <xf numFmtId="38" fontId="10" fillId="0" borderId="27" xfId="49" applyFont="1" applyBorder="1" applyAlignment="1" quotePrefix="1">
      <alignment horizontal="left" vertical="center"/>
    </xf>
    <xf numFmtId="38" fontId="10" fillId="0" borderId="27" xfId="49" applyFont="1" applyBorder="1" applyAlignment="1" quotePrefix="1">
      <alignment horizontal="center" vertical="center"/>
    </xf>
    <xf numFmtId="38" fontId="10" fillId="0" borderId="64" xfId="49" applyFont="1" applyBorder="1" applyAlignment="1" quotePrefix="1">
      <alignment horizontal="center" vertical="center"/>
    </xf>
    <xf numFmtId="38" fontId="10" fillId="0" borderId="27" xfId="49" applyFont="1" applyBorder="1" applyAlignment="1">
      <alignment horizontal="distributed" vertical="center"/>
    </xf>
    <xf numFmtId="38" fontId="10" fillId="0" borderId="27" xfId="49" applyFont="1" applyBorder="1" applyAlignment="1" quotePrefix="1">
      <alignment horizontal="distributed" vertical="center"/>
    </xf>
    <xf numFmtId="38" fontId="10" fillId="0" borderId="64" xfId="49" applyNumberFormat="1" applyFont="1" applyBorder="1" applyAlignment="1" quotePrefix="1">
      <alignment horizontal="left" vertical="center"/>
    </xf>
    <xf numFmtId="0" fontId="10" fillId="0" borderId="27" xfId="0" applyFont="1" applyBorder="1" applyAlignment="1" quotePrefix="1">
      <alignment horizontal="center" vertical="center"/>
    </xf>
    <xf numFmtId="38" fontId="10" fillId="0" borderId="59" xfId="49" applyFont="1" applyBorder="1" applyAlignment="1" quotePrefix="1">
      <alignment horizontal="center" vertical="center"/>
    </xf>
    <xf numFmtId="49" fontId="10" fillId="33" borderId="65" xfId="49" applyNumberFormat="1" applyFont="1" applyFill="1" applyBorder="1" applyAlignment="1">
      <alignment horizontal="center" vertical="center"/>
    </xf>
    <xf numFmtId="0" fontId="10" fillId="0" borderId="61" xfId="0" applyFont="1" applyBorder="1" applyAlignment="1">
      <alignment vertical="center"/>
    </xf>
    <xf numFmtId="199" fontId="10" fillId="0" borderId="40" xfId="0" applyNumberFormat="1" applyFont="1" applyBorder="1" applyAlignment="1">
      <alignment vertical="center"/>
    </xf>
    <xf numFmtId="199" fontId="10" fillId="0" borderId="40" xfId="49" applyNumberFormat="1" applyFont="1" applyBorder="1" applyAlignment="1">
      <alignment vertical="center"/>
    </xf>
    <xf numFmtId="199" fontId="10" fillId="0" borderId="40" xfId="49" applyNumberFormat="1" applyFont="1" applyBorder="1" applyAlignment="1" quotePrefix="1">
      <alignment vertical="center"/>
    </xf>
    <xf numFmtId="199" fontId="10" fillId="0" borderId="0" xfId="0" applyNumberFormat="1" applyFont="1" applyBorder="1" applyAlignment="1">
      <alignment vertical="center"/>
    </xf>
    <xf numFmtId="0" fontId="15" fillId="0" borderId="56" xfId="0" applyFont="1" applyBorder="1" applyAlignment="1">
      <alignment/>
    </xf>
    <xf numFmtId="199" fontId="10" fillId="0" borderId="56" xfId="0" applyNumberFormat="1" applyFont="1" applyBorder="1" applyAlignment="1">
      <alignment vertical="center"/>
    </xf>
    <xf numFmtId="199" fontId="10" fillId="0" borderId="56" xfId="49" applyNumberFormat="1" applyFont="1" applyBorder="1" applyAlignment="1">
      <alignment vertical="center"/>
    </xf>
    <xf numFmtId="199" fontId="10" fillId="0" borderId="56" xfId="49" applyNumberFormat="1" applyFont="1" applyBorder="1" applyAlignment="1" quotePrefix="1">
      <alignment vertical="center"/>
    </xf>
    <xf numFmtId="191" fontId="10" fillId="0" borderId="37" xfId="0" applyNumberFormat="1" applyFont="1" applyBorder="1" applyAlignment="1">
      <alignment vertical="center"/>
    </xf>
    <xf numFmtId="191" fontId="10" fillId="0" borderId="57" xfId="0" applyNumberFormat="1" applyFont="1" applyFill="1" applyBorder="1" applyAlignment="1">
      <alignment vertical="center"/>
    </xf>
    <xf numFmtId="38" fontId="10" fillId="0" borderId="53" xfId="49" applyFont="1" applyFill="1" applyBorder="1" applyAlignment="1">
      <alignment horizontal="distributed" vertical="center"/>
    </xf>
    <xf numFmtId="191" fontId="10" fillId="0" borderId="54" xfId="0" applyNumberFormat="1" applyFont="1" applyFill="1" applyBorder="1" applyAlignment="1">
      <alignment vertical="center"/>
    </xf>
    <xf numFmtId="191" fontId="10" fillId="0" borderId="55" xfId="0" applyNumberFormat="1" applyFont="1" applyFill="1" applyBorder="1" applyAlignment="1">
      <alignment vertical="center"/>
    </xf>
    <xf numFmtId="38" fontId="6" fillId="0" borderId="0" xfId="0" applyNumberFormat="1" applyFont="1" applyAlignment="1">
      <alignment/>
    </xf>
    <xf numFmtId="38" fontId="10" fillId="0" borderId="66" xfId="49" applyFont="1" applyBorder="1" applyAlignment="1">
      <alignment vertical="center"/>
    </xf>
    <xf numFmtId="38" fontId="10" fillId="0" borderId="58" xfId="49" applyFont="1" applyBorder="1" applyAlignment="1" quotePrefix="1">
      <alignment horizontal="left" vertical="center"/>
    </xf>
    <xf numFmtId="38" fontId="10" fillId="0" borderId="11" xfId="49" applyFont="1" applyBorder="1" applyAlignment="1" quotePrefix="1">
      <alignment horizontal="left" vertical="center"/>
    </xf>
    <xf numFmtId="38" fontId="10" fillId="0" borderId="11" xfId="49" applyFont="1" applyBorder="1" applyAlignment="1" quotePrefix="1">
      <alignment vertical="center"/>
    </xf>
    <xf numFmtId="38" fontId="10" fillId="0" borderId="67" xfId="49" applyFont="1" applyBorder="1" applyAlignment="1" quotePrefix="1">
      <alignment horizontal="left" vertical="center"/>
    </xf>
    <xf numFmtId="38" fontId="10" fillId="0" borderId="62" xfId="49" applyFont="1" applyBorder="1" applyAlignment="1" quotePrefix="1">
      <alignment horizontal="left" vertical="center"/>
    </xf>
    <xf numFmtId="38" fontId="10" fillId="0" borderId="23" xfId="49" applyFont="1" applyBorder="1" applyAlignment="1">
      <alignment horizontal="distributed" vertical="center"/>
    </xf>
    <xf numFmtId="38" fontId="10" fillId="0" borderId="22" xfId="49" applyFont="1" applyBorder="1" applyAlignment="1">
      <alignment horizontal="distributed" vertical="center"/>
    </xf>
    <xf numFmtId="38" fontId="10" fillId="0" borderId="24" xfId="49" applyFont="1" applyBorder="1" applyAlignment="1">
      <alignment horizontal="distributed" vertical="center"/>
    </xf>
    <xf numFmtId="38" fontId="10" fillId="0" borderId="34" xfId="49" applyFont="1" applyBorder="1" applyAlignment="1">
      <alignment horizontal="distributed" vertical="center"/>
    </xf>
    <xf numFmtId="38" fontId="10" fillId="0" borderId="44" xfId="49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38" fontId="10" fillId="0" borderId="17" xfId="49" applyFont="1" applyBorder="1" applyAlignment="1">
      <alignment horizontal="distributed" vertical="center"/>
    </xf>
    <xf numFmtId="38" fontId="10" fillId="0" borderId="18" xfId="49" applyFont="1" applyBorder="1" applyAlignment="1" quotePrefix="1">
      <alignment horizontal="distributed" vertical="center" shrinkToFit="1"/>
    </xf>
    <xf numFmtId="38" fontId="10" fillId="0" borderId="19" xfId="49" applyFont="1" applyBorder="1" applyAlignment="1" quotePrefix="1">
      <alignment horizontal="center" vertical="center" shrinkToFit="1"/>
    </xf>
    <xf numFmtId="38" fontId="10" fillId="0" borderId="62" xfId="49" applyFont="1" applyBorder="1" applyAlignment="1" quotePrefix="1">
      <alignment horizontal="center" vertical="center" shrinkToFit="1"/>
    </xf>
    <xf numFmtId="38" fontId="10" fillId="0" borderId="28" xfId="49" applyFont="1" applyBorder="1" applyAlignment="1" quotePrefix="1">
      <alignment horizontal="center" vertical="center" shrinkToFit="1"/>
    </xf>
    <xf numFmtId="38" fontId="10" fillId="0" borderId="27" xfId="49" applyFont="1" applyBorder="1" applyAlignment="1">
      <alignment horizontal="center" vertical="center" shrinkToFit="1"/>
    </xf>
    <xf numFmtId="38" fontId="10" fillId="0" borderId="64" xfId="49" applyFont="1" applyBorder="1" applyAlignment="1">
      <alignment horizontal="center" vertical="center" shrinkToFit="1"/>
    </xf>
    <xf numFmtId="38" fontId="10" fillId="0" borderId="64" xfId="49" applyFont="1" applyBorder="1" applyAlignment="1" quotePrefix="1">
      <alignment horizontal="center" vertical="center" shrinkToFit="1"/>
    </xf>
    <xf numFmtId="49" fontId="10" fillId="33" borderId="65" xfId="49" applyNumberFormat="1" applyFont="1" applyFill="1" applyBorder="1" applyAlignment="1">
      <alignment horizontal="center" vertical="center" shrinkToFit="1"/>
    </xf>
    <xf numFmtId="49" fontId="10" fillId="33" borderId="22" xfId="49" applyNumberFormat="1" applyFont="1" applyFill="1" applyBorder="1" applyAlignment="1">
      <alignment horizontal="center" vertical="center" shrinkToFit="1"/>
    </xf>
    <xf numFmtId="49" fontId="10" fillId="34" borderId="22" xfId="49" applyNumberFormat="1" applyFont="1" applyFill="1" applyBorder="1" applyAlignment="1">
      <alignment horizontal="center" vertical="center" shrinkToFit="1"/>
    </xf>
    <xf numFmtId="49" fontId="12" fillId="33" borderId="33" xfId="0" applyNumberFormat="1" applyFont="1" applyFill="1" applyBorder="1" applyAlignment="1">
      <alignment horizontal="center" vertical="center" shrinkToFit="1"/>
    </xf>
    <xf numFmtId="49" fontId="10" fillId="34" borderId="33" xfId="49" applyNumberFormat="1" applyFont="1" applyFill="1" applyBorder="1" applyAlignment="1">
      <alignment horizontal="center" vertical="center" shrinkToFit="1"/>
    </xf>
    <xf numFmtId="49" fontId="10" fillId="34" borderId="35" xfId="49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193" fontId="10" fillId="0" borderId="47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193" fontId="10" fillId="0" borderId="18" xfId="0" applyNumberFormat="1" applyFont="1" applyBorder="1" applyAlignment="1">
      <alignment vertical="center" shrinkToFit="1"/>
    </xf>
    <xf numFmtId="193" fontId="10" fillId="0" borderId="38" xfId="0" applyNumberFormat="1" applyFont="1" applyBorder="1" applyAlignment="1">
      <alignment vertical="center" shrinkToFit="1"/>
    </xf>
    <xf numFmtId="193" fontId="10" fillId="0" borderId="52" xfId="0" applyNumberFormat="1" applyFont="1" applyFill="1" applyBorder="1" applyAlignment="1">
      <alignment vertical="center" shrinkToFit="1"/>
    </xf>
    <xf numFmtId="38" fontId="10" fillId="0" borderId="15" xfId="49" applyFont="1" applyBorder="1" applyAlignment="1" quotePrefix="1">
      <alignment horizontal="distributed" wrapText="1"/>
    </xf>
    <xf numFmtId="38" fontId="10" fillId="0" borderId="26" xfId="49" applyFont="1" applyBorder="1" applyAlignment="1" quotePrefix="1">
      <alignment horizontal="distributed" wrapText="1"/>
    </xf>
    <xf numFmtId="193" fontId="10" fillId="0" borderId="59" xfId="0" applyNumberFormat="1" applyFont="1" applyFill="1" applyBorder="1" applyAlignment="1">
      <alignment vertical="center" shrinkToFit="1"/>
    </xf>
    <xf numFmtId="193" fontId="10" fillId="0" borderId="30" xfId="0" applyNumberFormat="1" applyFont="1" applyFill="1" applyBorder="1" applyAlignment="1">
      <alignment horizontal="right" vertical="center" shrinkToFit="1"/>
    </xf>
    <xf numFmtId="193" fontId="10" fillId="0" borderId="60" xfId="0" applyNumberFormat="1" applyFont="1" applyBorder="1" applyAlignment="1">
      <alignment vertical="center" shrinkToFit="1"/>
    </xf>
    <xf numFmtId="193" fontId="10" fillId="0" borderId="0" xfId="0" applyNumberFormat="1" applyFont="1" applyBorder="1" applyAlignment="1">
      <alignment vertical="center" shrinkToFit="1"/>
    </xf>
    <xf numFmtId="193" fontId="10" fillId="0" borderId="57" xfId="0" applyNumberFormat="1" applyFont="1" applyFill="1" applyBorder="1" applyAlignment="1">
      <alignment vertical="center" shrinkToFit="1"/>
    </xf>
    <xf numFmtId="193" fontId="10" fillId="0" borderId="54" xfId="0" applyNumberFormat="1" applyFont="1" applyFill="1" applyBorder="1" applyAlignment="1">
      <alignment vertical="center" shrinkToFit="1"/>
    </xf>
    <xf numFmtId="193" fontId="10" fillId="0" borderId="55" xfId="0" applyNumberFormat="1" applyFont="1" applyFill="1" applyBorder="1" applyAlignment="1">
      <alignment vertical="center" shrinkToFit="1"/>
    </xf>
    <xf numFmtId="176" fontId="7" fillId="0" borderId="0" xfId="0" applyNumberFormat="1" applyFont="1" applyAlignment="1">
      <alignment/>
    </xf>
    <xf numFmtId="38" fontId="5" fillId="0" borderId="0" xfId="49" applyFont="1" applyAlignment="1">
      <alignment/>
    </xf>
    <xf numFmtId="38" fontId="5" fillId="0" borderId="0" xfId="49" applyFont="1" applyAlignment="1">
      <alignment horizontal="left"/>
    </xf>
    <xf numFmtId="38" fontId="10" fillId="0" borderId="14" xfId="49" applyFont="1" applyBorder="1" applyAlignment="1" quotePrefix="1">
      <alignment horizontal="left"/>
    </xf>
    <xf numFmtId="38" fontId="10" fillId="0" borderId="18" xfId="49" applyFont="1" applyBorder="1" applyAlignment="1" quotePrefix="1">
      <alignment horizontal="left"/>
    </xf>
    <xf numFmtId="38" fontId="10" fillId="0" borderId="28" xfId="49" applyFont="1" applyBorder="1" applyAlignment="1" quotePrefix="1">
      <alignment horizontal="left"/>
    </xf>
    <xf numFmtId="38" fontId="10" fillId="0" borderId="25" xfId="49" applyFont="1" applyBorder="1" applyAlignment="1" quotePrefix="1">
      <alignment horizontal="left"/>
    </xf>
    <xf numFmtId="193" fontId="10" fillId="0" borderId="34" xfId="0" applyNumberFormat="1" applyFont="1" applyBorder="1" applyAlignment="1">
      <alignment vertical="center" shrinkToFit="1"/>
    </xf>
    <xf numFmtId="193" fontId="10" fillId="0" borderId="49" xfId="0" applyNumberFormat="1" applyFont="1" applyBorder="1" applyAlignment="1">
      <alignment vertical="center" shrinkToFit="1"/>
    </xf>
    <xf numFmtId="38" fontId="10" fillId="0" borderId="51" xfId="49" applyFont="1" applyBorder="1" applyAlignment="1" quotePrefix="1">
      <alignment horizontal="distributed" vertical="center" shrinkToFit="1"/>
    </xf>
    <xf numFmtId="193" fontId="10" fillId="0" borderId="52" xfId="0" applyNumberFormat="1" applyFont="1" applyBorder="1" applyAlignment="1">
      <alignment vertical="center" shrinkToFit="1"/>
    </xf>
    <xf numFmtId="38" fontId="10" fillId="0" borderId="15" xfId="49" applyFont="1" applyBorder="1" applyAlignment="1" quotePrefix="1">
      <alignment horizontal="distributed" vertical="center"/>
    </xf>
    <xf numFmtId="38" fontId="10" fillId="0" borderId="26" xfId="49" applyFont="1" applyBorder="1" applyAlignment="1" quotePrefix="1">
      <alignment horizontal="distributed" vertical="center"/>
    </xf>
    <xf numFmtId="193" fontId="10" fillId="0" borderId="27" xfId="0" applyNumberFormat="1" applyFont="1" applyBorder="1" applyAlignment="1">
      <alignment vertical="center" shrinkToFit="1"/>
    </xf>
    <xf numFmtId="193" fontId="10" fillId="0" borderId="59" xfId="0" applyNumberFormat="1" applyFont="1" applyBorder="1" applyAlignment="1">
      <alignment vertical="center" shrinkToFit="1"/>
    </xf>
    <xf numFmtId="193" fontId="10" fillId="0" borderId="54" xfId="0" applyNumberFormat="1" applyFont="1" applyBorder="1" applyAlignment="1">
      <alignment vertical="center" shrinkToFit="1"/>
    </xf>
    <xf numFmtId="193" fontId="10" fillId="0" borderId="30" xfId="0" applyNumberFormat="1" applyFont="1" applyBorder="1" applyAlignment="1">
      <alignment vertical="center" shrinkToFit="1"/>
    </xf>
    <xf numFmtId="187" fontId="10" fillId="0" borderId="0" xfId="49" applyNumberFormat="1" applyFont="1" applyBorder="1" applyAlignment="1">
      <alignment vertical="center"/>
    </xf>
    <xf numFmtId="187" fontId="14" fillId="0" borderId="0" xfId="49" applyNumberFormat="1" applyFont="1" applyBorder="1" applyAlignment="1">
      <alignment/>
    </xf>
    <xf numFmtId="193" fontId="10" fillId="0" borderId="37" xfId="0" applyNumberFormat="1" applyFont="1" applyBorder="1" applyAlignment="1">
      <alignment vertical="center" shrinkToFit="1"/>
    </xf>
    <xf numFmtId="193" fontId="10" fillId="0" borderId="57" xfId="0" applyNumberFormat="1" applyFont="1" applyBorder="1" applyAlignment="1">
      <alignment vertical="center" shrinkToFit="1"/>
    </xf>
    <xf numFmtId="193" fontId="10" fillId="0" borderId="55" xfId="0" applyNumberFormat="1" applyFont="1" applyBorder="1" applyAlignment="1">
      <alignment vertical="center" shrinkToFit="1"/>
    </xf>
    <xf numFmtId="205" fontId="10" fillId="0" borderId="0" xfId="0" applyNumberFormat="1" applyFont="1" applyAlignment="1">
      <alignment/>
    </xf>
    <xf numFmtId="38" fontId="10" fillId="0" borderId="42" xfId="49" applyFont="1" applyBorder="1" applyAlignment="1">
      <alignment vertical="center"/>
    </xf>
    <xf numFmtId="38" fontId="10" fillId="0" borderId="18" xfId="49" applyFont="1" applyBorder="1" applyAlignment="1" quotePrefix="1">
      <alignment horizontal="left" vertical="center" shrinkToFit="1"/>
    </xf>
    <xf numFmtId="38" fontId="10" fillId="0" borderId="16" xfId="49" applyFont="1" applyBorder="1" applyAlignment="1" quotePrefix="1">
      <alignment horizontal="left" vertical="center" shrinkToFit="1"/>
    </xf>
    <xf numFmtId="38" fontId="10" fillId="0" borderId="16" xfId="49" applyFont="1" applyBorder="1" applyAlignment="1">
      <alignment horizontal="distributed" vertical="center" shrinkToFit="1"/>
    </xf>
    <xf numFmtId="38" fontId="10" fillId="0" borderId="28" xfId="49" applyFont="1" applyBorder="1" applyAlignment="1" quotePrefix="1">
      <alignment horizontal="left" vertical="center" shrinkToFit="1"/>
    </xf>
    <xf numFmtId="38" fontId="10" fillId="0" borderId="22" xfId="49" applyFont="1" applyBorder="1" applyAlignment="1">
      <alignment horizontal="center" vertical="center" shrinkToFit="1"/>
    </xf>
    <xf numFmtId="38" fontId="10" fillId="0" borderId="24" xfId="49" applyFont="1" applyBorder="1" applyAlignment="1">
      <alignment horizontal="center" vertical="center" shrinkToFit="1"/>
    </xf>
    <xf numFmtId="205" fontId="10" fillId="0" borderId="16" xfId="49" applyNumberFormat="1" applyFont="1" applyBorder="1" applyAlignment="1" quotePrefix="1">
      <alignment horizontal="left" vertical="center" shrinkToFit="1"/>
    </xf>
    <xf numFmtId="38" fontId="10" fillId="0" borderId="25" xfId="49" applyFont="1" applyBorder="1" applyAlignment="1" quotePrefix="1">
      <alignment horizontal="left" vertical="center" shrinkToFit="1"/>
    </xf>
    <xf numFmtId="38" fontId="10" fillId="0" borderId="19" xfId="49" applyFont="1" applyBorder="1" applyAlignment="1" quotePrefix="1">
      <alignment horizontal="distributed" vertical="center" shrinkToFit="1"/>
    </xf>
    <xf numFmtId="38" fontId="10" fillId="0" borderId="18" xfId="49" applyFont="1" applyBorder="1" applyAlignment="1">
      <alignment horizontal="distributed" vertical="center" shrinkToFit="1"/>
    </xf>
    <xf numFmtId="38" fontId="10" fillId="0" borderId="0" xfId="49" applyFont="1" applyBorder="1" applyAlignment="1">
      <alignment horizontal="center" vertical="center" shrinkToFit="1"/>
    </xf>
    <xf numFmtId="205" fontId="10" fillId="0" borderId="18" xfId="49" applyNumberFormat="1" applyFont="1" applyBorder="1" applyAlignment="1" quotePrefix="1">
      <alignment horizontal="left" vertical="center" shrinkToFit="1"/>
    </xf>
    <xf numFmtId="38" fontId="10" fillId="0" borderId="0" xfId="49" applyFont="1" applyBorder="1" applyAlignment="1" quotePrefix="1">
      <alignment horizontal="distributed" vertical="center" shrinkToFit="1"/>
    </xf>
    <xf numFmtId="38" fontId="10" fillId="0" borderId="19" xfId="49" applyFont="1" applyFill="1" applyBorder="1" applyAlignment="1" quotePrefix="1">
      <alignment horizontal="distributed" vertical="center" shrinkToFit="1"/>
    </xf>
    <xf numFmtId="205" fontId="10" fillId="0" borderId="19" xfId="49" applyNumberFormat="1" applyFont="1" applyFill="1" applyBorder="1" applyAlignment="1" quotePrefix="1">
      <alignment horizontal="distributed" vertical="center" shrinkToFit="1"/>
    </xf>
    <xf numFmtId="38" fontId="10" fillId="0" borderId="20" xfId="49" applyFont="1" applyBorder="1" applyAlignment="1" quotePrefix="1">
      <alignment horizontal="center" vertical="center" shrinkToFit="1"/>
    </xf>
    <xf numFmtId="38" fontId="10" fillId="0" borderId="27" xfId="49" applyFont="1" applyFill="1" applyBorder="1" applyAlignment="1" quotePrefix="1">
      <alignment horizontal="center" vertical="center" shrinkToFit="1"/>
    </xf>
    <xf numFmtId="38" fontId="10" fillId="0" borderId="64" xfId="49" applyFont="1" applyFill="1" applyBorder="1" applyAlignment="1" quotePrefix="1">
      <alignment horizontal="center" vertical="center" shrinkToFit="1"/>
    </xf>
    <xf numFmtId="205" fontId="10" fillId="0" borderId="64" xfId="49" applyNumberFormat="1" applyFont="1" applyFill="1" applyBorder="1" applyAlignment="1" quotePrefix="1">
      <alignment horizontal="center" vertical="center" shrinkToFit="1"/>
    </xf>
    <xf numFmtId="38" fontId="10" fillId="0" borderId="64" xfId="49" applyFont="1" applyFill="1" applyBorder="1" applyAlignment="1" quotePrefix="1">
      <alignment horizontal="distributed" vertical="center" shrinkToFit="1"/>
    </xf>
    <xf numFmtId="200" fontId="10" fillId="0" borderId="0" xfId="0" applyNumberFormat="1" applyFont="1" applyBorder="1" applyAlignment="1">
      <alignment vertical="center"/>
    </xf>
    <xf numFmtId="205" fontId="10" fillId="0" borderId="0" xfId="0" applyNumberFormat="1" applyFont="1" applyBorder="1" applyAlignment="1">
      <alignment vertical="center"/>
    </xf>
    <xf numFmtId="191" fontId="10" fillId="0" borderId="37" xfId="0" applyNumberFormat="1" applyFont="1" applyBorder="1" applyAlignment="1">
      <alignment vertical="center" shrinkToFit="1"/>
    </xf>
    <xf numFmtId="191" fontId="10" fillId="0" borderId="57" xfId="0" applyNumberFormat="1" applyFont="1" applyBorder="1" applyAlignment="1">
      <alignment vertical="center" shrinkToFit="1"/>
    </xf>
    <xf numFmtId="194" fontId="10" fillId="0" borderId="54" xfId="0" applyNumberFormat="1" applyFont="1" applyBorder="1" applyAlignment="1">
      <alignment vertical="center" shrinkToFit="1"/>
    </xf>
    <xf numFmtId="191" fontId="10" fillId="0" borderId="55" xfId="0" applyNumberFormat="1" applyFont="1" applyBorder="1" applyAlignment="1">
      <alignment vertical="center" shrinkToFit="1"/>
    </xf>
    <xf numFmtId="180" fontId="6" fillId="0" borderId="0" xfId="0" applyNumberFormat="1" applyFont="1" applyAlignment="1">
      <alignment/>
    </xf>
    <xf numFmtId="205" fontId="6" fillId="0" borderId="0" xfId="0" applyNumberFormat="1" applyFont="1" applyAlignment="1">
      <alignment/>
    </xf>
    <xf numFmtId="38" fontId="10" fillId="0" borderId="0" xfId="49" applyFont="1" applyAlignment="1">
      <alignment/>
    </xf>
    <xf numFmtId="38" fontId="15" fillId="0" borderId="0" xfId="49" applyFont="1" applyAlignment="1">
      <alignment/>
    </xf>
    <xf numFmtId="38" fontId="15" fillId="0" borderId="0" xfId="49" applyFont="1" applyAlignment="1">
      <alignment vertical="center"/>
    </xf>
    <xf numFmtId="38" fontId="10" fillId="0" borderId="0" xfId="49" applyFont="1" applyAlignment="1">
      <alignment shrinkToFit="1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quotePrefix="1">
      <alignment horizontal="left" vertical="center" wrapText="1" shrinkToFit="1"/>
    </xf>
    <xf numFmtId="38" fontId="10" fillId="0" borderId="18" xfId="49" applyFont="1" applyBorder="1" applyAlignment="1" quotePrefix="1">
      <alignment horizontal="distributed" vertical="center" wrapText="1"/>
    </xf>
    <xf numFmtId="38" fontId="10" fillId="0" borderId="18" xfId="49" applyFont="1" applyBorder="1" applyAlignment="1" quotePrefix="1">
      <alignment vertical="center"/>
    </xf>
    <xf numFmtId="38" fontId="10" fillId="0" borderId="34" xfId="49" applyFont="1" applyBorder="1" applyAlignment="1">
      <alignment horizontal="center" vertical="center"/>
    </xf>
    <xf numFmtId="38" fontId="10" fillId="0" borderId="27" xfId="49" applyFont="1" applyBorder="1" applyAlignment="1">
      <alignment vertical="center"/>
    </xf>
    <xf numFmtId="38" fontId="12" fillId="0" borderId="27" xfId="49" applyFont="1" applyBorder="1" applyAlignment="1" quotePrefix="1">
      <alignment horizontal="left" vertical="center"/>
    </xf>
    <xf numFmtId="38" fontId="16" fillId="0" borderId="27" xfId="49" applyFont="1" applyBorder="1" applyAlignment="1" quotePrefix="1">
      <alignment horizontal="distributed" vertical="center" wrapText="1"/>
    </xf>
    <xf numFmtId="38" fontId="10" fillId="0" borderId="27" xfId="49" applyFont="1" applyBorder="1" applyAlignment="1">
      <alignment horizontal="distributed" vertical="center" wrapText="1"/>
    </xf>
    <xf numFmtId="38" fontId="10" fillId="0" borderId="59" xfId="49" applyFont="1" applyBorder="1" applyAlignment="1">
      <alignment horizontal="center" vertical="center"/>
    </xf>
    <xf numFmtId="38" fontId="10" fillId="0" borderId="0" xfId="49" applyFont="1" applyAlignment="1">
      <alignment horizontal="center" vertical="center"/>
    </xf>
    <xf numFmtId="191" fontId="10" fillId="0" borderId="18" xfId="49" applyNumberFormat="1" applyFont="1" applyBorder="1" applyAlignment="1">
      <alignment vertical="center" shrinkToFit="1"/>
    </xf>
    <xf numFmtId="191" fontId="10" fillId="0" borderId="28" xfId="49" applyNumberFormat="1" applyFont="1" applyBorder="1" applyAlignment="1">
      <alignment vertical="center" shrinkToFit="1"/>
    </xf>
    <xf numFmtId="191" fontId="10" fillId="0" borderId="47" xfId="49" applyNumberFormat="1" applyFont="1" applyBorder="1" applyAlignment="1">
      <alignment vertical="center" shrinkToFit="1"/>
    </xf>
    <xf numFmtId="191" fontId="10" fillId="0" borderId="34" xfId="49" applyNumberFormat="1" applyFont="1" applyBorder="1" applyAlignment="1">
      <alignment vertical="center" shrinkToFit="1"/>
    </xf>
    <xf numFmtId="187" fontId="10" fillId="0" borderId="51" xfId="0" applyNumberFormat="1" applyFont="1" applyBorder="1" applyAlignment="1">
      <alignment horizontal="distributed" vertical="center"/>
    </xf>
    <xf numFmtId="191" fontId="10" fillId="0" borderId="38" xfId="49" applyNumberFormat="1" applyFont="1" applyBorder="1" applyAlignment="1">
      <alignment vertical="center" shrinkToFit="1"/>
    </xf>
    <xf numFmtId="191" fontId="10" fillId="0" borderId="52" xfId="49" applyNumberFormat="1" applyFont="1" applyBorder="1" applyAlignment="1">
      <alignment vertical="center" shrinkToFit="1"/>
    </xf>
    <xf numFmtId="38" fontId="10" fillId="0" borderId="15" xfId="49" applyFont="1" applyBorder="1" applyAlignment="1">
      <alignment horizontal="distributed" vertical="center" wrapText="1"/>
    </xf>
    <xf numFmtId="38" fontId="10" fillId="0" borderId="26" xfId="49" applyFont="1" applyBorder="1" applyAlignment="1">
      <alignment horizontal="distributed" vertical="center" wrapText="1"/>
    </xf>
    <xf numFmtId="191" fontId="10" fillId="0" borderId="27" xfId="49" applyNumberFormat="1" applyFont="1" applyBorder="1" applyAlignment="1">
      <alignment vertical="center" shrinkToFit="1"/>
    </xf>
    <xf numFmtId="191" fontId="10" fillId="0" borderId="59" xfId="49" applyNumberFormat="1" applyFont="1" applyBorder="1" applyAlignment="1">
      <alignment vertical="center" shrinkToFit="1"/>
    </xf>
    <xf numFmtId="191" fontId="10" fillId="0" borderId="30" xfId="49" applyNumberFormat="1" applyFont="1" applyBorder="1" applyAlignment="1">
      <alignment vertical="center" shrinkToFit="1"/>
    </xf>
    <xf numFmtId="191" fontId="10" fillId="0" borderId="60" xfId="49" applyNumberFormat="1" applyFont="1" applyBorder="1" applyAlignment="1">
      <alignment vertical="center" shrinkToFit="1"/>
    </xf>
    <xf numFmtId="191" fontId="10" fillId="0" borderId="12" xfId="49" applyNumberFormat="1" applyFont="1" applyFill="1" applyBorder="1" applyAlignment="1">
      <alignment vertical="center" shrinkToFit="1"/>
    </xf>
    <xf numFmtId="191" fontId="10" fillId="0" borderId="37" xfId="49" applyNumberFormat="1" applyFont="1" applyFill="1" applyBorder="1" applyAlignment="1">
      <alignment vertical="center" shrinkToFit="1"/>
    </xf>
    <xf numFmtId="191" fontId="10" fillId="0" borderId="14" xfId="49" applyNumberFormat="1" applyFont="1" applyFill="1" applyBorder="1" applyAlignment="1">
      <alignment vertical="center" shrinkToFit="1"/>
    </xf>
    <xf numFmtId="191" fontId="10" fillId="0" borderId="54" xfId="49" applyNumberFormat="1" applyFont="1" applyFill="1" applyBorder="1" applyAlignment="1">
      <alignment vertical="center" shrinkToFit="1"/>
    </xf>
    <xf numFmtId="191" fontId="10" fillId="0" borderId="55" xfId="49" applyNumberFormat="1" applyFont="1" applyFill="1" applyBorder="1" applyAlignment="1">
      <alignment vertical="center" shrinkToFit="1"/>
    </xf>
    <xf numFmtId="38" fontId="6" fillId="0" borderId="51" xfId="49" applyFont="1" applyFill="1" applyBorder="1" applyAlignment="1" quotePrefix="1">
      <alignment horizontal="distributed" vertical="center" wrapText="1"/>
    </xf>
    <xf numFmtId="38" fontId="6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center"/>
    </xf>
    <xf numFmtId="40" fontId="6" fillId="0" borderId="0" xfId="49" applyNumberFormat="1" applyFont="1" applyFill="1" applyAlignment="1">
      <alignment horizontal="center"/>
    </xf>
    <xf numFmtId="38" fontId="6" fillId="0" borderId="0" xfId="49" applyNumberFormat="1" applyFont="1" applyFill="1" applyAlignment="1">
      <alignment horizontal="center"/>
    </xf>
    <xf numFmtId="38" fontId="10" fillId="0" borderId="17" xfId="49" applyFont="1" applyBorder="1" applyAlignment="1">
      <alignment horizontal="distributed" vertical="center" wrapText="1"/>
    </xf>
    <xf numFmtId="38" fontId="10" fillId="0" borderId="33" xfId="49" applyFont="1" applyBorder="1" applyAlignment="1">
      <alignment horizontal="distributed" vertical="center"/>
    </xf>
    <xf numFmtId="38" fontId="16" fillId="0" borderId="17" xfId="49" applyFont="1" applyBorder="1" applyAlignment="1" quotePrefix="1">
      <alignment horizontal="distributed" vertical="center" wrapText="1"/>
    </xf>
    <xf numFmtId="38" fontId="16" fillId="0" borderId="17" xfId="49" applyFont="1" applyBorder="1" applyAlignment="1">
      <alignment horizontal="distributed" vertical="center" wrapText="1"/>
    </xf>
    <xf numFmtId="38" fontId="10" fillId="0" borderId="17" xfId="49" applyFont="1" applyBorder="1" applyAlignment="1" quotePrefix="1">
      <alignment horizontal="distributed" vertical="center"/>
    </xf>
    <xf numFmtId="38" fontId="16" fillId="0" borderId="17" xfId="49" applyFont="1" applyBorder="1" applyAlignment="1">
      <alignment horizontal="distributed" vertical="center"/>
    </xf>
    <xf numFmtId="38" fontId="16" fillId="0" borderId="17" xfId="49" applyFont="1" applyBorder="1" applyAlignment="1" quotePrefix="1">
      <alignment horizontal="distributed" vertical="center"/>
    </xf>
    <xf numFmtId="38" fontId="10" fillId="0" borderId="17" xfId="49" applyFont="1" applyBorder="1" applyAlignment="1" quotePrefix="1">
      <alignment horizontal="distributed" vertical="center" wrapText="1"/>
    </xf>
    <xf numFmtId="38" fontId="12" fillId="0" borderId="17" xfId="49" applyFont="1" applyBorder="1" applyAlignment="1" quotePrefix="1">
      <alignment horizontal="distributed" vertical="center"/>
    </xf>
    <xf numFmtId="0" fontId="12" fillId="0" borderId="0" xfId="0" applyFont="1" applyAlignment="1">
      <alignment horizontal="center"/>
    </xf>
    <xf numFmtId="38" fontId="16" fillId="0" borderId="17" xfId="49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94" fontId="10" fillId="0" borderId="55" xfId="0" applyNumberFormat="1" applyFont="1" applyBorder="1" applyAlignment="1">
      <alignment vertical="center" shrinkToFit="1"/>
    </xf>
    <xf numFmtId="49" fontId="10" fillId="35" borderId="22" xfId="49" applyNumberFormat="1" applyFont="1" applyFill="1" applyBorder="1" applyAlignment="1">
      <alignment horizontal="center" vertical="center"/>
    </xf>
    <xf numFmtId="49" fontId="10" fillId="35" borderId="35" xfId="49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38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38" fontId="10" fillId="0" borderId="42" xfId="49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17" xfId="49" applyFont="1" applyBorder="1" applyAlignment="1">
      <alignment horizontal="center" vertical="center" wrapText="1"/>
    </xf>
    <xf numFmtId="38" fontId="10" fillId="0" borderId="27" xfId="49" applyFont="1" applyFill="1" applyBorder="1" applyAlignment="1">
      <alignment horizontal="center" vertical="center"/>
    </xf>
    <xf numFmtId="0" fontId="11" fillId="0" borderId="17" xfId="49" applyNumberFormat="1" applyFont="1" applyFill="1" applyBorder="1" applyAlignment="1" quotePrefix="1">
      <alignment horizontal="center" vertical="center" wrapText="1"/>
    </xf>
    <xf numFmtId="38" fontId="10" fillId="0" borderId="17" xfId="49" applyFont="1" applyFill="1" applyBorder="1" applyAlignment="1">
      <alignment horizontal="center" vertical="center" shrinkToFit="1"/>
    </xf>
    <xf numFmtId="38" fontId="10" fillId="0" borderId="17" xfId="49" applyFont="1" applyFill="1" applyBorder="1" applyAlignment="1">
      <alignment horizontal="center" vertical="center"/>
    </xf>
    <xf numFmtId="38" fontId="10" fillId="0" borderId="59" xfId="49" applyFont="1" applyFill="1" applyBorder="1" applyAlignment="1">
      <alignment horizontal="center" vertical="center"/>
    </xf>
    <xf numFmtId="38" fontId="16" fillId="0" borderId="27" xfId="49" applyFont="1" applyFill="1" applyBorder="1" applyAlignment="1">
      <alignment horizontal="center" vertical="center" wrapText="1"/>
    </xf>
    <xf numFmtId="38" fontId="10" fillId="0" borderId="0" xfId="49" applyFont="1" applyBorder="1" applyAlignment="1" quotePrefix="1">
      <alignment horizontal="center" vertical="center" shrinkToFit="1"/>
    </xf>
    <xf numFmtId="38" fontId="10" fillId="0" borderId="26" xfId="49" applyFont="1" applyBorder="1" applyAlignment="1" quotePrefix="1">
      <alignment horizontal="center" vertical="center" shrinkToFit="1"/>
    </xf>
    <xf numFmtId="38" fontId="10" fillId="0" borderId="51" xfId="49" applyFont="1" applyBorder="1" applyAlignment="1" quotePrefix="1">
      <alignment horizontal="centerContinuous" vertical="center" shrinkToFit="1"/>
    </xf>
    <xf numFmtId="38" fontId="10" fillId="0" borderId="15" xfId="49" applyFont="1" applyBorder="1" applyAlignment="1" quotePrefix="1">
      <alignment horizontal="centerContinuous" vertical="center" shrinkToFit="1"/>
    </xf>
    <xf numFmtId="38" fontId="11" fillId="0" borderId="0" xfId="49" applyFont="1" applyAlignment="1">
      <alignment horizontal="center"/>
    </xf>
    <xf numFmtId="194" fontId="10" fillId="0" borderId="27" xfId="0" applyNumberFormat="1" applyFont="1" applyBorder="1" applyAlignment="1">
      <alignment horizontal="right" vertical="center" shrinkToFit="1"/>
    </xf>
    <xf numFmtId="38" fontId="10" fillId="0" borderId="28" xfId="49" applyFont="1" applyBorder="1" applyAlignment="1" quotePrefix="1">
      <alignment horizontal="distributed"/>
    </xf>
    <xf numFmtId="0" fontId="0" fillId="0" borderId="27" xfId="0" applyBorder="1" applyAlignment="1">
      <alignment/>
    </xf>
    <xf numFmtId="38" fontId="10" fillId="0" borderId="62" xfId="49" applyFont="1" applyBorder="1" applyAlignment="1">
      <alignment/>
    </xf>
    <xf numFmtId="0" fontId="0" fillId="0" borderId="44" xfId="0" applyBorder="1" applyAlignment="1">
      <alignment/>
    </xf>
    <xf numFmtId="38" fontId="10" fillId="0" borderId="58" xfId="49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38" fontId="10" fillId="0" borderId="28" xfId="49" applyFont="1" applyBorder="1" applyAlignment="1">
      <alignment horizontal="center" vertical="center" shrinkToFit="1"/>
    </xf>
    <xf numFmtId="38" fontId="10" fillId="0" borderId="27" xfId="49" applyFont="1" applyBorder="1" applyAlignment="1">
      <alignment horizontal="center" vertical="center" shrinkToFit="1"/>
    </xf>
    <xf numFmtId="38" fontId="10" fillId="0" borderId="28" xfId="49" applyFont="1" applyBorder="1" applyAlignment="1">
      <alignment horizontal="center" vertical="center"/>
    </xf>
    <xf numFmtId="38" fontId="10" fillId="0" borderId="27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10" fillId="0" borderId="18" xfId="49" applyNumberFormat="1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38" fontId="10" fillId="0" borderId="18" xfId="49" applyFont="1" applyBorder="1" applyAlignment="1" quotePrefix="1">
      <alignment horizontal="center" vertical="center" shrinkToFit="1"/>
    </xf>
    <xf numFmtId="38" fontId="10" fillId="0" borderId="18" xfId="49" applyFont="1" applyBorder="1" applyAlignment="1" quotePrefix="1">
      <alignment horizontal="center" vertical="center"/>
    </xf>
    <xf numFmtId="38" fontId="10" fillId="0" borderId="13" xfId="49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10" fillId="0" borderId="28" xfId="49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38" fontId="10" fillId="0" borderId="18" xfId="49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8" fontId="10" fillId="0" borderId="18" xfId="49" applyFont="1" applyBorder="1" applyAlignment="1" quotePrefix="1">
      <alignment horizontal="center" vertical="center" wrapText="1"/>
    </xf>
    <xf numFmtId="38" fontId="10" fillId="0" borderId="18" xfId="49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38" fontId="10" fillId="0" borderId="19" xfId="49" applyFont="1" applyBorder="1" applyAlignment="1">
      <alignment horizontal="center" vertical="center"/>
    </xf>
    <xf numFmtId="38" fontId="10" fillId="0" borderId="16" xfId="49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10" fillId="0" borderId="10" xfId="49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38" fontId="10" fillId="0" borderId="13" xfId="49" applyFont="1" applyBorder="1" applyAlignment="1" quotePrefix="1">
      <alignment horizontal="center" vertical="center" shrinkToFit="1"/>
    </xf>
    <xf numFmtId="0" fontId="0" fillId="0" borderId="11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38" fontId="10" fillId="0" borderId="18" xfId="49" applyFont="1" applyFill="1" applyBorder="1" applyAlignment="1">
      <alignment horizontal="distributed" vertical="center" shrinkToFit="1"/>
    </xf>
    <xf numFmtId="0" fontId="0" fillId="0" borderId="27" xfId="0" applyBorder="1" applyAlignment="1">
      <alignment vertical="center" shrinkToFit="1"/>
    </xf>
    <xf numFmtId="38" fontId="10" fillId="0" borderId="34" xfId="49" applyFont="1" applyFill="1" applyBorder="1" applyAlignment="1">
      <alignment horizontal="distributed" vertical="center" shrinkToFit="1"/>
    </xf>
    <xf numFmtId="0" fontId="0" fillId="0" borderId="59" xfId="0" applyBorder="1" applyAlignment="1">
      <alignment vertical="center" shrinkToFit="1"/>
    </xf>
    <xf numFmtId="38" fontId="10" fillId="0" borderId="33" xfId="49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10" fillId="0" borderId="37" xfId="49" applyFont="1" applyBorder="1" applyAlignment="1" quotePrefix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8" fontId="10" fillId="0" borderId="13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経営分析の状況（上水・簡水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57250"/>
          <a:ext cx="17716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view="pageBreakPreview" zoomScale="70" zoomScaleNormal="60" zoomScaleSheetLayoutView="70" zoomScalePageLayoutView="0" workbookViewId="0" topLeftCell="A1">
      <selection activeCell="G24" sqref="G24"/>
    </sheetView>
  </sheetViews>
  <sheetFormatPr defaultColWidth="9.00390625" defaultRowHeight="12.75"/>
  <cols>
    <col min="1" max="1" width="23.375" style="6" customWidth="1"/>
    <col min="2" max="4" width="13.375" style="8" customWidth="1"/>
    <col min="5" max="5" width="9.125" style="8" customWidth="1"/>
    <col min="6" max="6" width="8.25390625" style="8" customWidth="1"/>
    <col min="7" max="7" width="32.625" style="8" customWidth="1"/>
    <col min="8" max="8" width="11.75390625" style="8" customWidth="1"/>
    <col min="9" max="10" width="11.75390625" style="9" customWidth="1"/>
    <col min="11" max="11" width="12.875" style="9" customWidth="1"/>
    <col min="12" max="12" width="11.625" style="8" customWidth="1"/>
    <col min="13" max="13" width="11.75390625" style="9" customWidth="1"/>
    <col min="14" max="14" width="11.75390625" style="10" customWidth="1"/>
    <col min="15" max="15" width="12.00390625" style="8" customWidth="1"/>
    <col min="16" max="17" width="8.125" style="8" customWidth="1"/>
    <col min="18" max="18" width="14.625" style="9" customWidth="1"/>
    <col min="19" max="19" width="7.875" style="8" customWidth="1"/>
    <col min="20" max="20" width="8.375" style="8" customWidth="1"/>
    <col min="21" max="25" width="7.00390625" style="8" customWidth="1"/>
    <col min="26" max="27" width="8.00390625" style="8" customWidth="1"/>
    <col min="28" max="28" width="20.125" style="8" customWidth="1"/>
    <col min="29" max="31" width="10.00390625" style="8" customWidth="1"/>
    <col min="32" max="32" width="12.625" style="8" customWidth="1"/>
    <col min="33" max="33" width="10.625" style="8" customWidth="1"/>
    <col min="34" max="16384" width="9.125" style="8" customWidth="1"/>
  </cols>
  <sheetData>
    <row r="1" spans="1:18" s="2" customFormat="1" ht="25.5" customHeight="1">
      <c r="A1" s="1"/>
      <c r="B1" s="2" t="s">
        <v>85</v>
      </c>
      <c r="I1" s="3"/>
      <c r="J1" s="3"/>
      <c r="K1" s="3"/>
      <c r="M1" s="3"/>
      <c r="N1" s="4"/>
      <c r="P1" s="5"/>
      <c r="R1" s="3"/>
    </row>
    <row r="2" ht="21" customHeight="1">
      <c r="B2" s="7" t="s">
        <v>102</v>
      </c>
    </row>
    <row r="3" ht="21" customHeight="1" thickBot="1">
      <c r="B3" s="7" t="s">
        <v>86</v>
      </c>
    </row>
    <row r="4" spans="1:35" s="22" customFormat="1" ht="18.75" customHeight="1">
      <c r="A4" s="11"/>
      <c r="B4" s="12"/>
      <c r="C4" s="12"/>
      <c r="D4" s="13" t="s">
        <v>0</v>
      </c>
      <c r="E4" s="12"/>
      <c r="F4" s="12"/>
      <c r="G4" s="12"/>
      <c r="H4" s="12"/>
      <c r="I4" s="14"/>
      <c r="J4" s="14"/>
      <c r="K4" s="15"/>
      <c r="L4" s="12"/>
      <c r="M4" s="16" t="s">
        <v>691</v>
      </c>
      <c r="N4" s="17"/>
      <c r="O4" s="12"/>
      <c r="P4" s="12"/>
      <c r="Q4" s="12"/>
      <c r="R4" s="14"/>
      <c r="S4" s="12"/>
      <c r="T4" s="18" t="s">
        <v>1</v>
      </c>
      <c r="U4" s="19"/>
      <c r="V4" s="19"/>
      <c r="W4" s="19"/>
      <c r="X4" s="19"/>
      <c r="Y4" s="19"/>
      <c r="Z4" s="19"/>
      <c r="AA4" s="20"/>
      <c r="AB4" s="18" t="s">
        <v>2</v>
      </c>
      <c r="AC4" s="19"/>
      <c r="AD4" s="19"/>
      <c r="AE4" s="19"/>
      <c r="AF4" s="19"/>
      <c r="AG4" s="19"/>
      <c r="AH4" s="19"/>
      <c r="AI4" s="21"/>
    </row>
    <row r="5" spans="1:35" s="22" customFormat="1" ht="18.75" customHeight="1">
      <c r="A5" s="23" t="s">
        <v>87</v>
      </c>
      <c r="B5" s="24" t="s">
        <v>3</v>
      </c>
      <c r="C5" s="24" t="s">
        <v>4</v>
      </c>
      <c r="D5" s="24" t="s">
        <v>5</v>
      </c>
      <c r="E5" s="25" t="s">
        <v>88</v>
      </c>
      <c r="F5" s="25"/>
      <c r="G5" s="24" t="s">
        <v>6</v>
      </c>
      <c r="H5" s="24" t="s">
        <v>7</v>
      </c>
      <c r="I5" s="26" t="s">
        <v>8</v>
      </c>
      <c r="J5" s="27" t="s">
        <v>9</v>
      </c>
      <c r="K5" s="27" t="s">
        <v>10</v>
      </c>
      <c r="L5" s="24" t="s">
        <v>3</v>
      </c>
      <c r="M5" s="27" t="s">
        <v>4</v>
      </c>
      <c r="N5" s="28" t="s">
        <v>5</v>
      </c>
      <c r="O5" s="24" t="s">
        <v>11</v>
      </c>
      <c r="P5" s="24" t="s">
        <v>6</v>
      </c>
      <c r="Q5" s="24" t="s">
        <v>7</v>
      </c>
      <c r="R5" s="27" t="s">
        <v>8</v>
      </c>
      <c r="S5" s="29" t="s">
        <v>9</v>
      </c>
      <c r="T5" s="30"/>
      <c r="U5" s="31" t="s">
        <v>12</v>
      </c>
      <c r="V5" s="32"/>
      <c r="W5" s="32"/>
      <c r="X5" s="32"/>
      <c r="Y5" s="33"/>
      <c r="Z5" s="27" t="s">
        <v>4</v>
      </c>
      <c r="AA5" s="33"/>
      <c r="AB5" s="24" t="s">
        <v>3</v>
      </c>
      <c r="AC5" s="34" t="s">
        <v>13</v>
      </c>
      <c r="AD5" s="34"/>
      <c r="AE5" s="34"/>
      <c r="AF5" s="25"/>
      <c r="AG5" s="28" t="s">
        <v>5</v>
      </c>
      <c r="AH5" s="34" t="s">
        <v>89</v>
      </c>
      <c r="AI5" s="35"/>
    </row>
    <row r="6" spans="1:35" s="22" customFormat="1" ht="18.75" customHeight="1">
      <c r="A6" s="36"/>
      <c r="B6" s="37"/>
      <c r="C6" s="37"/>
      <c r="D6" s="37"/>
      <c r="E6" s="38"/>
      <c r="F6" s="33"/>
      <c r="G6" s="24"/>
      <c r="H6" s="38"/>
      <c r="I6" s="39"/>
      <c r="J6" s="40"/>
      <c r="K6" s="40"/>
      <c r="L6" s="38"/>
      <c r="M6" s="41"/>
      <c r="N6" s="42"/>
      <c r="O6" s="43"/>
      <c r="P6" s="37"/>
      <c r="Q6" s="37"/>
      <c r="R6" s="41"/>
      <c r="S6" s="44"/>
      <c r="T6" s="45"/>
      <c r="U6" s="46"/>
      <c r="V6" s="47" t="s">
        <v>14</v>
      </c>
      <c r="W6" s="47"/>
      <c r="X6" s="47" t="s">
        <v>15</v>
      </c>
      <c r="Y6" s="48"/>
      <c r="Z6" s="33"/>
      <c r="AA6" s="33"/>
      <c r="AB6" s="33"/>
      <c r="AC6" s="33"/>
      <c r="AD6" s="49"/>
      <c r="AE6" s="33"/>
      <c r="AF6" s="33"/>
      <c r="AG6" s="38"/>
      <c r="AH6" s="37"/>
      <c r="AI6" s="50"/>
    </row>
    <row r="7" spans="1:35" s="22" customFormat="1" ht="18.75" customHeight="1">
      <c r="A7" s="36"/>
      <c r="B7" s="37" t="s">
        <v>16</v>
      </c>
      <c r="C7" s="37" t="s">
        <v>17</v>
      </c>
      <c r="D7" s="37" t="s">
        <v>18</v>
      </c>
      <c r="E7" s="38"/>
      <c r="F7" s="33"/>
      <c r="G7" s="24"/>
      <c r="H7" s="38" t="s">
        <v>19</v>
      </c>
      <c r="I7" s="39" t="s">
        <v>20</v>
      </c>
      <c r="J7" s="40" t="s">
        <v>21</v>
      </c>
      <c r="K7" s="40" t="s">
        <v>22</v>
      </c>
      <c r="L7" s="38" t="s">
        <v>23</v>
      </c>
      <c r="M7" s="41" t="s">
        <v>24</v>
      </c>
      <c r="N7" s="42" t="s">
        <v>25</v>
      </c>
      <c r="O7" s="43" t="s">
        <v>26</v>
      </c>
      <c r="P7" s="51" t="s">
        <v>27</v>
      </c>
      <c r="Q7" s="51" t="s">
        <v>27</v>
      </c>
      <c r="R7" s="41" t="s">
        <v>24</v>
      </c>
      <c r="S7" s="44" t="s">
        <v>28</v>
      </c>
      <c r="T7" s="45"/>
      <c r="U7" s="30"/>
      <c r="V7" s="30"/>
      <c r="W7" s="30"/>
      <c r="X7" s="30"/>
      <c r="Y7" s="49"/>
      <c r="Z7" s="33"/>
      <c r="AA7" s="33"/>
      <c r="AB7" s="33"/>
      <c r="AC7" s="52" t="s">
        <v>29</v>
      </c>
      <c r="AD7" s="53" t="s">
        <v>30</v>
      </c>
      <c r="AE7" s="52" t="s">
        <v>31</v>
      </c>
      <c r="AF7" s="128" t="s">
        <v>142</v>
      </c>
      <c r="AG7" s="37" t="s">
        <v>32</v>
      </c>
      <c r="AH7" s="37" t="s">
        <v>33</v>
      </c>
      <c r="AI7" s="50"/>
    </row>
    <row r="8" spans="1:35" s="22" customFormat="1" ht="18.75" customHeight="1">
      <c r="A8" s="54" t="s">
        <v>90</v>
      </c>
      <c r="B8" s="37" t="s">
        <v>34</v>
      </c>
      <c r="C8" s="37" t="s">
        <v>35</v>
      </c>
      <c r="D8" s="37" t="s">
        <v>35</v>
      </c>
      <c r="E8" s="24" t="s">
        <v>36</v>
      </c>
      <c r="F8" s="24" t="s">
        <v>37</v>
      </c>
      <c r="G8" s="38" t="s">
        <v>91</v>
      </c>
      <c r="H8" s="38"/>
      <c r="I8" s="39" t="s">
        <v>38</v>
      </c>
      <c r="J8" s="27" t="s">
        <v>38</v>
      </c>
      <c r="K8" s="27" t="s">
        <v>38</v>
      </c>
      <c r="L8" s="38"/>
      <c r="M8" s="41" t="s">
        <v>39</v>
      </c>
      <c r="N8" s="43" t="s">
        <v>39</v>
      </c>
      <c r="O8" s="43" t="s">
        <v>39</v>
      </c>
      <c r="P8" s="55" t="s">
        <v>40</v>
      </c>
      <c r="Q8" s="55" t="s">
        <v>41</v>
      </c>
      <c r="R8" s="41" t="s">
        <v>42</v>
      </c>
      <c r="S8" s="44"/>
      <c r="T8" s="56" t="s">
        <v>43</v>
      </c>
      <c r="U8" s="24" t="s">
        <v>44</v>
      </c>
      <c r="V8" s="24" t="s">
        <v>45</v>
      </c>
      <c r="W8" s="24" t="s">
        <v>46</v>
      </c>
      <c r="X8" s="38" t="s">
        <v>47</v>
      </c>
      <c r="Y8" s="24" t="s">
        <v>48</v>
      </c>
      <c r="Z8" s="38" t="s">
        <v>49</v>
      </c>
      <c r="AA8" s="38" t="s">
        <v>43</v>
      </c>
      <c r="AB8" s="37" t="s">
        <v>50</v>
      </c>
      <c r="AC8" s="57" t="s">
        <v>51</v>
      </c>
      <c r="AD8" s="57" t="s">
        <v>92</v>
      </c>
      <c r="AE8" s="57" t="s">
        <v>52</v>
      </c>
      <c r="AF8" s="127" t="s">
        <v>141</v>
      </c>
      <c r="AG8" s="37" t="s">
        <v>53</v>
      </c>
      <c r="AH8" s="24" t="s">
        <v>143</v>
      </c>
      <c r="AI8" s="50" t="s">
        <v>54</v>
      </c>
    </row>
    <row r="9" spans="1:35" s="22" customFormat="1" ht="24.75" customHeight="1">
      <c r="A9" s="58"/>
      <c r="B9" s="59" t="s">
        <v>55</v>
      </c>
      <c r="C9" s="60" t="s">
        <v>56</v>
      </c>
      <c r="D9" s="60" t="s">
        <v>57</v>
      </c>
      <c r="E9" s="60"/>
      <c r="F9" s="60"/>
      <c r="G9" s="61"/>
      <c r="H9" s="60" t="s">
        <v>93</v>
      </c>
      <c r="I9" s="62" t="s">
        <v>58</v>
      </c>
      <c r="J9" s="63" t="s">
        <v>58</v>
      </c>
      <c r="K9" s="63" t="s">
        <v>58</v>
      </c>
      <c r="L9" s="60" t="s">
        <v>94</v>
      </c>
      <c r="M9" s="63" t="s">
        <v>95</v>
      </c>
      <c r="N9" s="60" t="s">
        <v>94</v>
      </c>
      <c r="O9" s="60" t="s">
        <v>94</v>
      </c>
      <c r="P9" s="64" t="s">
        <v>59</v>
      </c>
      <c r="Q9" s="64" t="s">
        <v>59</v>
      </c>
      <c r="R9" s="63" t="s">
        <v>95</v>
      </c>
      <c r="S9" s="65" t="s">
        <v>60</v>
      </c>
      <c r="T9" s="66"/>
      <c r="U9" s="67" t="s">
        <v>61</v>
      </c>
      <c r="V9" s="67" t="s">
        <v>61</v>
      </c>
      <c r="W9" s="67" t="s">
        <v>61</v>
      </c>
      <c r="X9" s="67" t="s">
        <v>61</v>
      </c>
      <c r="Y9" s="67" t="s">
        <v>61</v>
      </c>
      <c r="Z9" s="67" t="s">
        <v>62</v>
      </c>
      <c r="AA9" s="61"/>
      <c r="AB9" s="61"/>
      <c r="AC9" s="60" t="s">
        <v>96</v>
      </c>
      <c r="AD9" s="68" t="s">
        <v>63</v>
      </c>
      <c r="AE9" s="60" t="s">
        <v>97</v>
      </c>
      <c r="AF9" s="60" t="s">
        <v>63</v>
      </c>
      <c r="AG9" s="69" t="s">
        <v>64</v>
      </c>
      <c r="AH9" s="61"/>
      <c r="AI9" s="70"/>
    </row>
    <row r="10" spans="1:35" s="99" customFormat="1" ht="24.75" customHeight="1" hidden="1">
      <c r="A10" s="100"/>
      <c r="B10" s="101" t="s">
        <v>106</v>
      </c>
      <c r="C10" s="101" t="s">
        <v>107</v>
      </c>
      <c r="D10" s="101" t="s">
        <v>108</v>
      </c>
      <c r="E10" s="101" t="s">
        <v>118</v>
      </c>
      <c r="F10" s="101" t="s">
        <v>118</v>
      </c>
      <c r="G10" s="101" t="s">
        <v>109</v>
      </c>
      <c r="H10" s="101" t="s">
        <v>110</v>
      </c>
      <c r="I10" s="101" t="s">
        <v>111</v>
      </c>
      <c r="J10" s="101" t="s">
        <v>112</v>
      </c>
      <c r="K10" s="101" t="s">
        <v>113</v>
      </c>
      <c r="L10" s="101" t="s">
        <v>114</v>
      </c>
      <c r="M10" s="101" t="s">
        <v>115</v>
      </c>
      <c r="N10" s="101" t="s">
        <v>116</v>
      </c>
      <c r="O10" s="101" t="s">
        <v>118</v>
      </c>
      <c r="P10" s="109" t="s">
        <v>118</v>
      </c>
      <c r="Q10" s="109" t="s">
        <v>118</v>
      </c>
      <c r="R10" s="101" t="s">
        <v>117</v>
      </c>
      <c r="S10" s="101" t="s">
        <v>118</v>
      </c>
      <c r="T10" s="101" t="s">
        <v>119</v>
      </c>
      <c r="U10" s="101" t="s">
        <v>120</v>
      </c>
      <c r="V10" s="101" t="s">
        <v>121</v>
      </c>
      <c r="W10" s="101" t="s">
        <v>122</v>
      </c>
      <c r="X10" s="101" t="s">
        <v>123</v>
      </c>
      <c r="Y10" s="101" t="s">
        <v>124</v>
      </c>
      <c r="Z10" s="101" t="s">
        <v>125</v>
      </c>
      <c r="AA10" s="101" t="s">
        <v>126</v>
      </c>
      <c r="AB10" s="101" t="s">
        <v>127</v>
      </c>
      <c r="AC10" s="101" t="s">
        <v>128</v>
      </c>
      <c r="AD10" s="101" t="s">
        <v>129</v>
      </c>
      <c r="AE10" s="101" t="s">
        <v>130</v>
      </c>
      <c r="AF10" s="101" t="s">
        <v>131</v>
      </c>
      <c r="AG10" s="101" t="s">
        <v>132</v>
      </c>
      <c r="AH10" s="101" t="s">
        <v>133</v>
      </c>
      <c r="AI10" s="110" t="s">
        <v>134</v>
      </c>
    </row>
    <row r="11" spans="1:38" s="22" customFormat="1" ht="24.75" customHeight="1">
      <c r="A11" s="36" t="s">
        <v>65</v>
      </c>
      <c r="B11" s="107">
        <v>278962</v>
      </c>
      <c r="C11" s="107">
        <v>275300</v>
      </c>
      <c r="D11" s="107">
        <v>270110</v>
      </c>
      <c r="E11" s="98">
        <f aca="true" t="shared" si="0" ref="E11:E25">D11/B11*100</f>
        <v>96.82680795233759</v>
      </c>
      <c r="F11" s="98">
        <f aca="true" t="shared" si="1" ref="F11:F25">D11/C11*100</f>
        <v>98.11478387213948</v>
      </c>
      <c r="G11" s="102" t="s">
        <v>687</v>
      </c>
      <c r="H11" s="107">
        <v>38013</v>
      </c>
      <c r="I11" s="77">
        <v>6630</v>
      </c>
      <c r="J11" s="106">
        <v>8033</v>
      </c>
      <c r="K11" s="106">
        <v>163609</v>
      </c>
      <c r="L11" s="107">
        <v>134500</v>
      </c>
      <c r="M11" s="107">
        <v>34220.7</v>
      </c>
      <c r="N11" s="107">
        <v>107356</v>
      </c>
      <c r="O11" s="73">
        <f>ROUND(M11*1000/365,0)</f>
        <v>93755</v>
      </c>
      <c r="P11" s="73">
        <f>ROUND(N11/D11*1000,0)</f>
        <v>397</v>
      </c>
      <c r="Q11" s="71">
        <f>ROUND(R11/D11/365*1000000,0)</f>
        <v>309</v>
      </c>
      <c r="R11" s="106">
        <v>30424.2</v>
      </c>
      <c r="S11" s="111">
        <f aca="true" t="shared" si="2" ref="S11:S27">R11/M11*100</f>
        <v>88.90583769472865</v>
      </c>
      <c r="T11" s="73">
        <v>139</v>
      </c>
      <c r="U11" s="73">
        <v>9</v>
      </c>
      <c r="V11" s="73">
        <v>46</v>
      </c>
      <c r="W11" s="73">
        <v>13</v>
      </c>
      <c r="X11" s="73">
        <v>0</v>
      </c>
      <c r="Y11" s="73">
        <v>0</v>
      </c>
      <c r="Z11" s="73">
        <v>30</v>
      </c>
      <c r="AA11" s="73">
        <v>169</v>
      </c>
      <c r="AB11" s="72" t="s">
        <v>66</v>
      </c>
      <c r="AC11" s="73">
        <v>0</v>
      </c>
      <c r="AD11" s="73">
        <v>1092</v>
      </c>
      <c r="AE11" s="73">
        <v>10</v>
      </c>
      <c r="AF11" s="73">
        <v>2972</v>
      </c>
      <c r="AG11" s="80" t="s">
        <v>689</v>
      </c>
      <c r="AH11" s="98">
        <v>0</v>
      </c>
      <c r="AI11" s="108">
        <v>0</v>
      </c>
      <c r="AK11" s="74"/>
      <c r="AL11" s="74"/>
    </row>
    <row r="12" spans="1:38" s="22" customFormat="1" ht="24.75" customHeight="1">
      <c r="A12" s="36" t="s">
        <v>67</v>
      </c>
      <c r="B12" s="71">
        <v>172377</v>
      </c>
      <c r="C12" s="71">
        <v>211750</v>
      </c>
      <c r="D12" s="71">
        <v>171146</v>
      </c>
      <c r="E12" s="75">
        <f t="shared" si="0"/>
        <v>99.28586760414673</v>
      </c>
      <c r="F12" s="75">
        <f t="shared" si="1"/>
        <v>80.8245572609209</v>
      </c>
      <c r="G12" s="76" t="s">
        <v>146</v>
      </c>
      <c r="H12" s="71">
        <v>124700</v>
      </c>
      <c r="I12" s="77">
        <v>1239</v>
      </c>
      <c r="J12" s="77">
        <v>466</v>
      </c>
      <c r="K12" s="77">
        <v>106484</v>
      </c>
      <c r="L12" s="71">
        <v>120000</v>
      </c>
      <c r="M12" s="71">
        <v>21078.39</v>
      </c>
      <c r="N12" s="71">
        <v>64080</v>
      </c>
      <c r="O12" s="71">
        <f aca="true" t="shared" si="3" ref="O12:O26">ROUND(M12*1000/365,0)</f>
        <v>57749</v>
      </c>
      <c r="P12" s="71">
        <f aca="true" t="shared" si="4" ref="P12:P27">ROUND(N12/D12*1000,0)</f>
        <v>374</v>
      </c>
      <c r="Q12" s="71">
        <f aca="true" t="shared" si="5" ref="Q12:Q27">ROUND(R12/D12/365*1000000,0)</f>
        <v>309</v>
      </c>
      <c r="R12" s="77">
        <v>19295.19</v>
      </c>
      <c r="S12" s="75">
        <f t="shared" si="2"/>
        <v>91.54015083694722</v>
      </c>
      <c r="T12" s="71">
        <v>111</v>
      </c>
      <c r="U12" s="71">
        <v>2</v>
      </c>
      <c r="V12" s="71">
        <v>33</v>
      </c>
      <c r="W12" s="71">
        <v>26</v>
      </c>
      <c r="X12" s="71">
        <v>0</v>
      </c>
      <c r="Y12" s="71">
        <v>4</v>
      </c>
      <c r="Z12" s="71">
        <v>11</v>
      </c>
      <c r="AA12" s="71">
        <v>122</v>
      </c>
      <c r="AB12" s="72" t="s">
        <v>66</v>
      </c>
      <c r="AC12" s="71">
        <v>10</v>
      </c>
      <c r="AD12" s="71">
        <v>1186</v>
      </c>
      <c r="AE12" s="71">
        <v>176</v>
      </c>
      <c r="AF12" s="71">
        <v>2950</v>
      </c>
      <c r="AG12" s="78">
        <v>35431</v>
      </c>
      <c r="AH12" s="75">
        <v>0</v>
      </c>
      <c r="AI12" s="79">
        <v>0</v>
      </c>
      <c r="AK12" s="74"/>
      <c r="AL12" s="74"/>
    </row>
    <row r="13" spans="1:38" s="22" customFormat="1" ht="24.75" customHeight="1">
      <c r="A13" s="36" t="s">
        <v>69</v>
      </c>
      <c r="B13" s="71">
        <v>194640</v>
      </c>
      <c r="C13" s="71">
        <v>172100</v>
      </c>
      <c r="D13" s="71">
        <v>171650</v>
      </c>
      <c r="E13" s="75">
        <f t="shared" si="0"/>
        <v>88.18845047266748</v>
      </c>
      <c r="F13" s="75">
        <f t="shared" si="1"/>
        <v>99.73852411388727</v>
      </c>
      <c r="G13" s="72" t="s">
        <v>135</v>
      </c>
      <c r="H13" s="71">
        <v>55150</v>
      </c>
      <c r="I13" s="77">
        <v>846</v>
      </c>
      <c r="J13" s="77">
        <v>6151</v>
      </c>
      <c r="K13" s="77">
        <v>114185</v>
      </c>
      <c r="L13" s="71">
        <v>88200</v>
      </c>
      <c r="M13" s="71">
        <v>19426.31</v>
      </c>
      <c r="N13" s="71">
        <v>59092</v>
      </c>
      <c r="O13" s="71">
        <f t="shared" si="3"/>
        <v>53223</v>
      </c>
      <c r="P13" s="71">
        <f t="shared" si="4"/>
        <v>344</v>
      </c>
      <c r="Q13" s="71">
        <f t="shared" si="5"/>
        <v>291</v>
      </c>
      <c r="R13" s="77">
        <v>18241.2</v>
      </c>
      <c r="S13" s="75">
        <f t="shared" si="2"/>
        <v>93.89945903262122</v>
      </c>
      <c r="T13" s="71">
        <v>49</v>
      </c>
      <c r="U13" s="71">
        <v>4</v>
      </c>
      <c r="V13" s="71">
        <v>8</v>
      </c>
      <c r="W13" s="71">
        <v>15</v>
      </c>
      <c r="X13" s="71">
        <v>0</v>
      </c>
      <c r="Y13" s="71">
        <v>0</v>
      </c>
      <c r="Z13" s="71">
        <v>8</v>
      </c>
      <c r="AA13" s="71">
        <v>57</v>
      </c>
      <c r="AB13" s="72" t="s">
        <v>70</v>
      </c>
      <c r="AC13" s="129">
        <v>0</v>
      </c>
      <c r="AD13" s="71">
        <v>1008</v>
      </c>
      <c r="AE13" s="71">
        <v>21</v>
      </c>
      <c r="AF13" s="71">
        <v>2735</v>
      </c>
      <c r="AG13" s="80" t="s">
        <v>690</v>
      </c>
      <c r="AH13" s="75">
        <v>0</v>
      </c>
      <c r="AI13" s="79">
        <v>0</v>
      </c>
      <c r="AK13" s="74"/>
      <c r="AL13" s="74"/>
    </row>
    <row r="14" spans="1:38" s="22" customFormat="1" ht="24.75" customHeight="1">
      <c r="A14" s="36" t="s">
        <v>71</v>
      </c>
      <c r="B14" s="71">
        <v>52909</v>
      </c>
      <c r="C14" s="71">
        <v>44841</v>
      </c>
      <c r="D14" s="71">
        <v>39262</v>
      </c>
      <c r="E14" s="75">
        <f t="shared" si="0"/>
        <v>74.20665671246857</v>
      </c>
      <c r="F14" s="75">
        <f t="shared" si="1"/>
        <v>87.55826141254656</v>
      </c>
      <c r="G14" s="103" t="s">
        <v>136</v>
      </c>
      <c r="H14" s="71">
        <v>24900</v>
      </c>
      <c r="I14" s="77">
        <v>30</v>
      </c>
      <c r="J14" s="77">
        <v>4086</v>
      </c>
      <c r="K14" s="77">
        <v>23703</v>
      </c>
      <c r="L14" s="71">
        <v>22744</v>
      </c>
      <c r="M14" s="71">
        <v>6012.22</v>
      </c>
      <c r="N14" s="71">
        <v>19525</v>
      </c>
      <c r="O14" s="71">
        <f t="shared" si="3"/>
        <v>16472</v>
      </c>
      <c r="P14" s="71">
        <f t="shared" si="4"/>
        <v>497</v>
      </c>
      <c r="Q14" s="71">
        <f t="shared" si="5"/>
        <v>342</v>
      </c>
      <c r="R14" s="77">
        <v>4906.1</v>
      </c>
      <c r="S14" s="75">
        <f t="shared" si="2"/>
        <v>81.60213698101533</v>
      </c>
      <c r="T14" s="71">
        <v>21</v>
      </c>
      <c r="U14" s="71">
        <v>8</v>
      </c>
      <c r="V14" s="71">
        <v>0</v>
      </c>
      <c r="W14" s="71">
        <v>2</v>
      </c>
      <c r="X14" s="71">
        <v>0</v>
      </c>
      <c r="Y14" s="71">
        <v>0</v>
      </c>
      <c r="Z14" s="71">
        <v>1</v>
      </c>
      <c r="AA14" s="71">
        <v>22</v>
      </c>
      <c r="AB14" s="72" t="s">
        <v>72</v>
      </c>
      <c r="AC14" s="71">
        <v>10</v>
      </c>
      <c r="AD14" s="71">
        <v>892</v>
      </c>
      <c r="AE14" s="71">
        <v>115</v>
      </c>
      <c r="AF14" s="71">
        <v>2131</v>
      </c>
      <c r="AG14" s="80" t="s">
        <v>690</v>
      </c>
      <c r="AH14" s="75">
        <v>0</v>
      </c>
      <c r="AI14" s="79">
        <v>0</v>
      </c>
      <c r="AK14" s="74"/>
      <c r="AL14" s="74"/>
    </row>
    <row r="15" spans="1:38" s="22" customFormat="1" ht="24.75" customHeight="1">
      <c r="A15" s="36" t="s">
        <v>73</v>
      </c>
      <c r="B15" s="71">
        <v>117897</v>
      </c>
      <c r="C15" s="71">
        <v>116670</v>
      </c>
      <c r="D15" s="71">
        <v>108367</v>
      </c>
      <c r="E15" s="75">
        <f t="shared" si="0"/>
        <v>91.91667302815169</v>
      </c>
      <c r="F15" s="75">
        <f t="shared" si="1"/>
        <v>92.88334619010885</v>
      </c>
      <c r="G15" s="72" t="s">
        <v>74</v>
      </c>
      <c r="H15" s="71">
        <v>27500</v>
      </c>
      <c r="I15" s="77">
        <v>182</v>
      </c>
      <c r="J15" s="77">
        <v>1647</v>
      </c>
      <c r="K15" s="77">
        <v>58514</v>
      </c>
      <c r="L15" s="71">
        <v>67500</v>
      </c>
      <c r="M15" s="71">
        <v>13326.81</v>
      </c>
      <c r="N15" s="71">
        <v>40972</v>
      </c>
      <c r="O15" s="71">
        <f t="shared" si="3"/>
        <v>36512</v>
      </c>
      <c r="P15" s="71">
        <f t="shared" si="4"/>
        <v>378</v>
      </c>
      <c r="Q15" s="71">
        <f t="shared" si="5"/>
        <v>305</v>
      </c>
      <c r="R15" s="77">
        <v>12056.99</v>
      </c>
      <c r="S15" s="75">
        <f t="shared" si="2"/>
        <v>90.4716882734878</v>
      </c>
      <c r="T15" s="71">
        <v>33</v>
      </c>
      <c r="U15" s="71">
        <v>4</v>
      </c>
      <c r="V15" s="71">
        <v>0</v>
      </c>
      <c r="W15" s="71">
        <v>9</v>
      </c>
      <c r="X15" s="71">
        <v>0</v>
      </c>
      <c r="Y15" s="71">
        <v>0</v>
      </c>
      <c r="Z15" s="71">
        <v>6</v>
      </c>
      <c r="AA15" s="71">
        <v>39</v>
      </c>
      <c r="AB15" s="72" t="s">
        <v>66</v>
      </c>
      <c r="AC15" s="129">
        <v>0</v>
      </c>
      <c r="AD15" s="71">
        <v>1008</v>
      </c>
      <c r="AE15" s="71">
        <v>15</v>
      </c>
      <c r="AF15" s="71">
        <v>2425</v>
      </c>
      <c r="AG15" s="78">
        <v>37073</v>
      </c>
      <c r="AH15" s="75">
        <v>0</v>
      </c>
      <c r="AI15" s="79">
        <v>0</v>
      </c>
      <c r="AK15" s="74"/>
      <c r="AL15" s="74"/>
    </row>
    <row r="16" spans="1:38" s="22" customFormat="1" ht="24.75" customHeight="1">
      <c r="A16" s="36" t="s">
        <v>75</v>
      </c>
      <c r="B16" s="71">
        <v>56212</v>
      </c>
      <c r="C16" s="71">
        <v>79000</v>
      </c>
      <c r="D16" s="71">
        <v>54774</v>
      </c>
      <c r="E16" s="75">
        <f t="shared" si="0"/>
        <v>97.44182736782182</v>
      </c>
      <c r="F16" s="75">
        <f t="shared" si="1"/>
        <v>69.33417721518987</v>
      </c>
      <c r="G16" s="72" t="s">
        <v>137</v>
      </c>
      <c r="H16" s="71">
        <v>62844</v>
      </c>
      <c r="I16" s="77">
        <v>18</v>
      </c>
      <c r="J16" s="77">
        <v>0</v>
      </c>
      <c r="K16" s="77">
        <v>29555</v>
      </c>
      <c r="L16" s="71">
        <v>64000</v>
      </c>
      <c r="M16" s="71">
        <v>14171.16</v>
      </c>
      <c r="N16" s="71">
        <v>50471</v>
      </c>
      <c r="O16" s="71">
        <f t="shared" si="3"/>
        <v>38825</v>
      </c>
      <c r="P16" s="71">
        <f t="shared" si="4"/>
        <v>921</v>
      </c>
      <c r="Q16" s="71">
        <f t="shared" si="5"/>
        <v>639</v>
      </c>
      <c r="R16" s="77">
        <v>12772.68</v>
      </c>
      <c r="S16" s="75">
        <f t="shared" si="2"/>
        <v>90.13150652451881</v>
      </c>
      <c r="T16" s="71">
        <v>25</v>
      </c>
      <c r="U16" s="71">
        <v>1</v>
      </c>
      <c r="V16" s="71">
        <v>5</v>
      </c>
      <c r="W16" s="71">
        <v>7</v>
      </c>
      <c r="X16" s="71">
        <v>0</v>
      </c>
      <c r="Y16" s="71">
        <v>0</v>
      </c>
      <c r="Z16" s="71">
        <v>3</v>
      </c>
      <c r="AA16" s="71">
        <v>28</v>
      </c>
      <c r="AB16" s="72" t="s">
        <v>72</v>
      </c>
      <c r="AC16" s="71">
        <v>10</v>
      </c>
      <c r="AD16" s="71">
        <v>714</v>
      </c>
      <c r="AE16" s="71">
        <v>71</v>
      </c>
      <c r="AF16" s="71">
        <v>1464</v>
      </c>
      <c r="AG16" s="78">
        <v>35521</v>
      </c>
      <c r="AH16" s="75">
        <v>0</v>
      </c>
      <c r="AI16" s="79">
        <v>0</v>
      </c>
      <c r="AK16" s="74"/>
      <c r="AL16" s="74"/>
    </row>
    <row r="17" spans="1:38" s="22" customFormat="1" ht="24.75" customHeight="1">
      <c r="A17" s="36" t="s">
        <v>76</v>
      </c>
      <c r="B17" s="71">
        <v>148639</v>
      </c>
      <c r="C17" s="71">
        <v>122200</v>
      </c>
      <c r="D17" s="71">
        <v>113141</v>
      </c>
      <c r="E17" s="75">
        <f t="shared" si="0"/>
        <v>76.11797711233257</v>
      </c>
      <c r="F17" s="75">
        <f t="shared" si="1"/>
        <v>92.58674304418986</v>
      </c>
      <c r="G17" s="102" t="s">
        <v>138</v>
      </c>
      <c r="H17" s="71">
        <v>84650</v>
      </c>
      <c r="I17" s="77">
        <v>566</v>
      </c>
      <c r="J17" s="77">
        <v>3073</v>
      </c>
      <c r="K17" s="77">
        <v>66119</v>
      </c>
      <c r="L17" s="71">
        <v>88259</v>
      </c>
      <c r="M17" s="71">
        <v>15617.23</v>
      </c>
      <c r="N17" s="71">
        <v>49688</v>
      </c>
      <c r="O17" s="71">
        <f t="shared" si="3"/>
        <v>42787</v>
      </c>
      <c r="P17" s="71">
        <f t="shared" si="4"/>
        <v>439</v>
      </c>
      <c r="Q17" s="71">
        <f t="shared" si="5"/>
        <v>349</v>
      </c>
      <c r="R17" s="77">
        <v>14406.22</v>
      </c>
      <c r="S17" s="75">
        <f t="shared" si="2"/>
        <v>92.24567993171644</v>
      </c>
      <c r="T17" s="71">
        <v>54</v>
      </c>
      <c r="U17" s="71">
        <v>0</v>
      </c>
      <c r="V17" s="71">
        <v>8</v>
      </c>
      <c r="W17" s="71">
        <v>13</v>
      </c>
      <c r="X17" s="71">
        <v>0</v>
      </c>
      <c r="Y17" s="71">
        <v>0</v>
      </c>
      <c r="Z17" s="71">
        <v>22</v>
      </c>
      <c r="AA17" s="71">
        <v>76</v>
      </c>
      <c r="AB17" s="72" t="s">
        <v>66</v>
      </c>
      <c r="AC17" s="71">
        <v>8</v>
      </c>
      <c r="AD17" s="71">
        <v>462</v>
      </c>
      <c r="AE17" s="71">
        <v>68</v>
      </c>
      <c r="AF17" s="71">
        <v>1281</v>
      </c>
      <c r="AG17" s="78">
        <v>35521</v>
      </c>
      <c r="AH17" s="75">
        <v>0</v>
      </c>
      <c r="AI17" s="79">
        <v>0</v>
      </c>
      <c r="AK17" s="74"/>
      <c r="AL17" s="74"/>
    </row>
    <row r="18" spans="1:38" s="22" customFormat="1" ht="24.75" customHeight="1">
      <c r="A18" s="36" t="s">
        <v>78</v>
      </c>
      <c r="B18" s="71">
        <v>53525</v>
      </c>
      <c r="C18" s="71">
        <v>50700</v>
      </c>
      <c r="D18" s="71">
        <v>49748</v>
      </c>
      <c r="E18" s="75">
        <f t="shared" si="0"/>
        <v>92.94348435310602</v>
      </c>
      <c r="F18" s="75">
        <f t="shared" si="1"/>
        <v>98.12228796844181</v>
      </c>
      <c r="G18" s="81" t="s">
        <v>79</v>
      </c>
      <c r="H18" s="71">
        <v>50000</v>
      </c>
      <c r="I18" s="77">
        <v>265</v>
      </c>
      <c r="J18" s="77">
        <v>1694</v>
      </c>
      <c r="K18" s="77">
        <v>27257</v>
      </c>
      <c r="L18" s="71">
        <v>47600</v>
      </c>
      <c r="M18" s="71">
        <v>9775.45</v>
      </c>
      <c r="N18" s="71">
        <v>31785</v>
      </c>
      <c r="O18" s="71">
        <f t="shared" si="3"/>
        <v>26782</v>
      </c>
      <c r="P18" s="71">
        <f t="shared" si="4"/>
        <v>639</v>
      </c>
      <c r="Q18" s="71">
        <f t="shared" si="5"/>
        <v>482</v>
      </c>
      <c r="R18" s="77">
        <v>8753.97</v>
      </c>
      <c r="S18" s="75">
        <f t="shared" si="2"/>
        <v>89.55055777483388</v>
      </c>
      <c r="T18" s="71">
        <v>32</v>
      </c>
      <c r="U18" s="71">
        <v>4</v>
      </c>
      <c r="V18" s="71">
        <v>5</v>
      </c>
      <c r="W18" s="71">
        <v>7</v>
      </c>
      <c r="X18" s="71">
        <v>0</v>
      </c>
      <c r="Y18" s="71">
        <v>0</v>
      </c>
      <c r="Z18" s="71">
        <v>4</v>
      </c>
      <c r="AA18" s="71">
        <v>36</v>
      </c>
      <c r="AB18" s="72" t="s">
        <v>66</v>
      </c>
      <c r="AC18" s="71">
        <v>0</v>
      </c>
      <c r="AD18" s="71">
        <v>546</v>
      </c>
      <c r="AE18" s="71">
        <v>10</v>
      </c>
      <c r="AF18" s="71">
        <v>2160</v>
      </c>
      <c r="AG18" s="78">
        <v>40664</v>
      </c>
      <c r="AH18" s="75">
        <v>0</v>
      </c>
      <c r="AI18" s="79">
        <v>0</v>
      </c>
      <c r="AK18" s="74"/>
      <c r="AL18" s="74"/>
    </row>
    <row r="19" spans="1:38" s="22" customFormat="1" ht="24.75" customHeight="1">
      <c r="A19" s="36" t="s">
        <v>80</v>
      </c>
      <c r="B19" s="71">
        <v>37803</v>
      </c>
      <c r="C19" s="71">
        <v>42304</v>
      </c>
      <c r="D19" s="71">
        <v>35054</v>
      </c>
      <c r="E19" s="75">
        <f t="shared" si="0"/>
        <v>92.72809036319869</v>
      </c>
      <c r="F19" s="75">
        <f t="shared" si="1"/>
        <v>82.86214069591527</v>
      </c>
      <c r="G19" s="103" t="s">
        <v>136</v>
      </c>
      <c r="H19" s="71">
        <v>13450</v>
      </c>
      <c r="I19" s="77">
        <v>678</v>
      </c>
      <c r="J19" s="77">
        <v>2507</v>
      </c>
      <c r="K19" s="77">
        <v>45682</v>
      </c>
      <c r="L19" s="71">
        <v>21438</v>
      </c>
      <c r="M19" s="71">
        <v>5118.23</v>
      </c>
      <c r="N19" s="71">
        <v>16203</v>
      </c>
      <c r="O19" s="71">
        <f t="shared" si="3"/>
        <v>14023</v>
      </c>
      <c r="P19" s="71">
        <f t="shared" si="4"/>
        <v>462</v>
      </c>
      <c r="Q19" s="71">
        <f t="shared" si="5"/>
        <v>328</v>
      </c>
      <c r="R19" s="77">
        <v>4192.3</v>
      </c>
      <c r="S19" s="75">
        <f t="shared" si="2"/>
        <v>81.90917563298251</v>
      </c>
      <c r="T19" s="71">
        <v>18</v>
      </c>
      <c r="U19" s="71">
        <v>2</v>
      </c>
      <c r="V19" s="71">
        <v>0</v>
      </c>
      <c r="W19" s="71">
        <v>16</v>
      </c>
      <c r="X19" s="71">
        <v>0</v>
      </c>
      <c r="Y19" s="71">
        <v>0</v>
      </c>
      <c r="Z19" s="71">
        <v>0</v>
      </c>
      <c r="AA19" s="71">
        <v>18</v>
      </c>
      <c r="AB19" s="72" t="s">
        <v>70</v>
      </c>
      <c r="AC19" s="71">
        <v>10</v>
      </c>
      <c r="AD19" s="71">
        <v>1050</v>
      </c>
      <c r="AE19" s="71">
        <v>132</v>
      </c>
      <c r="AF19" s="71">
        <v>2370</v>
      </c>
      <c r="AG19" s="78">
        <v>39539</v>
      </c>
      <c r="AH19" s="75">
        <v>0</v>
      </c>
      <c r="AI19" s="79">
        <v>0</v>
      </c>
      <c r="AK19" s="74"/>
      <c r="AL19" s="74"/>
    </row>
    <row r="20" spans="1:38" s="22" customFormat="1" ht="24.75" customHeight="1">
      <c r="A20" s="36" t="s">
        <v>81</v>
      </c>
      <c r="B20" s="71">
        <v>34522</v>
      </c>
      <c r="C20" s="71">
        <v>26000</v>
      </c>
      <c r="D20" s="71">
        <v>19737</v>
      </c>
      <c r="E20" s="75">
        <f t="shared" si="0"/>
        <v>57.172237993163776</v>
      </c>
      <c r="F20" s="75">
        <f t="shared" si="1"/>
        <v>75.91153846153847</v>
      </c>
      <c r="G20" s="81" t="s">
        <v>68</v>
      </c>
      <c r="H20" s="71">
        <v>25090</v>
      </c>
      <c r="I20" s="77">
        <v>1006</v>
      </c>
      <c r="J20" s="77">
        <v>0</v>
      </c>
      <c r="K20" s="77">
        <v>10294</v>
      </c>
      <c r="L20" s="71">
        <v>18000</v>
      </c>
      <c r="M20" s="71">
        <v>3187.59</v>
      </c>
      <c r="N20" s="71">
        <v>12133</v>
      </c>
      <c r="O20" s="71">
        <f t="shared" si="3"/>
        <v>8733</v>
      </c>
      <c r="P20" s="71">
        <f t="shared" si="4"/>
        <v>615</v>
      </c>
      <c r="Q20" s="71">
        <f t="shared" si="5"/>
        <v>387</v>
      </c>
      <c r="R20" s="77">
        <v>2790.35</v>
      </c>
      <c r="S20" s="75">
        <f t="shared" si="2"/>
        <v>87.53792049793103</v>
      </c>
      <c r="T20" s="71">
        <v>14</v>
      </c>
      <c r="U20" s="71">
        <v>0</v>
      </c>
      <c r="V20" s="71">
        <v>0</v>
      </c>
      <c r="W20" s="71">
        <v>6</v>
      </c>
      <c r="X20" s="71">
        <v>0</v>
      </c>
      <c r="Y20" s="71">
        <v>0</v>
      </c>
      <c r="Z20" s="71">
        <v>0</v>
      </c>
      <c r="AA20" s="71">
        <v>14</v>
      </c>
      <c r="AB20" s="72" t="s">
        <v>72</v>
      </c>
      <c r="AC20" s="71">
        <v>10</v>
      </c>
      <c r="AD20" s="71">
        <v>1360</v>
      </c>
      <c r="AE20" s="71">
        <v>250</v>
      </c>
      <c r="AF20" s="71">
        <v>3930</v>
      </c>
      <c r="AG20" s="78">
        <v>36800</v>
      </c>
      <c r="AH20" s="75">
        <v>0</v>
      </c>
      <c r="AI20" s="79">
        <v>0</v>
      </c>
      <c r="AK20" s="74"/>
      <c r="AL20" s="74"/>
    </row>
    <row r="21" spans="1:38" s="22" customFormat="1" ht="24.75" customHeight="1">
      <c r="A21" s="36" t="s">
        <v>82</v>
      </c>
      <c r="B21" s="71">
        <v>27440</v>
      </c>
      <c r="C21" s="71">
        <v>34548</v>
      </c>
      <c r="D21" s="71">
        <v>25033</v>
      </c>
      <c r="E21" s="75">
        <f t="shared" si="0"/>
        <v>91.22813411078717</v>
      </c>
      <c r="F21" s="75">
        <f t="shared" si="1"/>
        <v>72.45860831307166</v>
      </c>
      <c r="G21" s="81" t="s">
        <v>688</v>
      </c>
      <c r="H21" s="71">
        <v>0</v>
      </c>
      <c r="I21" s="77">
        <v>572</v>
      </c>
      <c r="J21" s="77">
        <v>3005</v>
      </c>
      <c r="K21" s="77">
        <v>47972</v>
      </c>
      <c r="L21" s="71">
        <v>22855</v>
      </c>
      <c r="M21" s="71">
        <v>3701.4</v>
      </c>
      <c r="N21" s="71">
        <v>15453</v>
      </c>
      <c r="O21" s="71">
        <f t="shared" si="3"/>
        <v>10141</v>
      </c>
      <c r="P21" s="71">
        <f t="shared" si="4"/>
        <v>617</v>
      </c>
      <c r="Q21" s="71">
        <f t="shared" si="5"/>
        <v>319</v>
      </c>
      <c r="R21" s="77">
        <v>2916.65</v>
      </c>
      <c r="S21" s="75">
        <f t="shared" si="2"/>
        <v>78.79856270600314</v>
      </c>
      <c r="T21" s="71">
        <v>10</v>
      </c>
      <c r="U21" s="71">
        <v>0</v>
      </c>
      <c r="V21" s="71">
        <v>0</v>
      </c>
      <c r="W21" s="71">
        <v>6</v>
      </c>
      <c r="X21" s="71">
        <v>0</v>
      </c>
      <c r="Y21" s="71">
        <v>0</v>
      </c>
      <c r="Z21" s="71">
        <v>1</v>
      </c>
      <c r="AA21" s="71">
        <v>11</v>
      </c>
      <c r="AB21" s="72" t="s">
        <v>70</v>
      </c>
      <c r="AC21" s="71">
        <v>10</v>
      </c>
      <c r="AD21" s="71">
        <v>1076</v>
      </c>
      <c r="AE21" s="71">
        <v>116</v>
      </c>
      <c r="AF21" s="71">
        <v>2335</v>
      </c>
      <c r="AG21" s="78">
        <v>37712</v>
      </c>
      <c r="AH21" s="75">
        <v>0</v>
      </c>
      <c r="AI21" s="79">
        <v>0</v>
      </c>
      <c r="AK21" s="74"/>
      <c r="AL21" s="74"/>
    </row>
    <row r="22" spans="1:38" s="22" customFormat="1" ht="24.75" customHeight="1">
      <c r="A22" s="36" t="s">
        <v>103</v>
      </c>
      <c r="B22" s="71">
        <v>150383</v>
      </c>
      <c r="C22" s="71">
        <v>162737</v>
      </c>
      <c r="D22" s="71">
        <v>123048</v>
      </c>
      <c r="E22" s="75">
        <f t="shared" si="0"/>
        <v>81.82307840646882</v>
      </c>
      <c r="F22" s="75">
        <f t="shared" si="1"/>
        <v>75.61156958773972</v>
      </c>
      <c r="G22" s="81" t="s">
        <v>144</v>
      </c>
      <c r="H22" s="71">
        <v>75700</v>
      </c>
      <c r="I22" s="77">
        <v>1139</v>
      </c>
      <c r="J22" s="77">
        <v>2390</v>
      </c>
      <c r="K22" s="77">
        <v>57888</v>
      </c>
      <c r="L22" s="71">
        <v>91636</v>
      </c>
      <c r="M22" s="71">
        <v>17172.82</v>
      </c>
      <c r="N22" s="71">
        <v>51276</v>
      </c>
      <c r="O22" s="71">
        <f t="shared" si="3"/>
        <v>47049</v>
      </c>
      <c r="P22" s="71">
        <f t="shared" si="4"/>
        <v>417</v>
      </c>
      <c r="Q22" s="71">
        <f t="shared" si="5"/>
        <v>336</v>
      </c>
      <c r="R22" s="77">
        <v>15108.44</v>
      </c>
      <c r="S22" s="75">
        <f t="shared" si="2"/>
        <v>87.97879439719277</v>
      </c>
      <c r="T22" s="71">
        <v>62</v>
      </c>
      <c r="U22" s="71">
        <v>0</v>
      </c>
      <c r="V22" s="71">
        <v>32</v>
      </c>
      <c r="W22" s="71">
        <v>8</v>
      </c>
      <c r="X22" s="71">
        <v>0</v>
      </c>
      <c r="Y22" s="71">
        <v>0</v>
      </c>
      <c r="Z22" s="71">
        <v>8</v>
      </c>
      <c r="AA22" s="71">
        <v>70</v>
      </c>
      <c r="AB22" s="72" t="s">
        <v>66</v>
      </c>
      <c r="AC22" s="71">
        <v>10</v>
      </c>
      <c r="AD22" s="71">
        <v>735</v>
      </c>
      <c r="AE22" s="71">
        <v>150</v>
      </c>
      <c r="AF22" s="71">
        <v>2762</v>
      </c>
      <c r="AG22" s="78">
        <v>41061</v>
      </c>
      <c r="AH22" s="75">
        <v>-5.4</v>
      </c>
      <c r="AI22" s="79">
        <v>-5.4</v>
      </c>
      <c r="AK22" s="74"/>
      <c r="AL22" s="74"/>
    </row>
    <row r="23" spans="1:38" s="22" customFormat="1" ht="24.75" customHeight="1">
      <c r="A23" s="36" t="s">
        <v>105</v>
      </c>
      <c r="B23" s="71">
        <v>65275</v>
      </c>
      <c r="C23" s="71">
        <v>84020</v>
      </c>
      <c r="D23" s="71">
        <v>64799</v>
      </c>
      <c r="E23" s="75">
        <f>D23/B23*100</f>
        <v>99.27077747989276</v>
      </c>
      <c r="F23" s="75">
        <f>D23/C23*100</f>
        <v>77.12330397524399</v>
      </c>
      <c r="G23" s="104" t="s">
        <v>104</v>
      </c>
      <c r="H23" s="71">
        <v>17500</v>
      </c>
      <c r="I23" s="77">
        <v>1087</v>
      </c>
      <c r="J23" s="77">
        <v>2026</v>
      </c>
      <c r="K23" s="77">
        <v>38694</v>
      </c>
      <c r="L23" s="71">
        <v>48290</v>
      </c>
      <c r="M23" s="71">
        <v>9070.35</v>
      </c>
      <c r="N23" s="71">
        <v>31901</v>
      </c>
      <c r="O23" s="71">
        <f t="shared" si="3"/>
        <v>24850</v>
      </c>
      <c r="P23" s="71">
        <f>ROUND(N23/D23*1000,0)</f>
        <v>492</v>
      </c>
      <c r="Q23" s="71">
        <f>ROUND(R23/D23/365*1000000,0)</f>
        <v>332</v>
      </c>
      <c r="R23" s="77">
        <v>7859.46</v>
      </c>
      <c r="S23" s="75">
        <f t="shared" si="2"/>
        <v>86.65001901800923</v>
      </c>
      <c r="T23" s="71">
        <v>56</v>
      </c>
      <c r="U23" s="71">
        <v>15</v>
      </c>
      <c r="V23" s="71">
        <v>6</v>
      </c>
      <c r="W23" s="71">
        <v>11</v>
      </c>
      <c r="X23" s="71">
        <v>0</v>
      </c>
      <c r="Y23" s="71">
        <v>0</v>
      </c>
      <c r="Z23" s="71">
        <v>1</v>
      </c>
      <c r="AA23" s="71">
        <v>57</v>
      </c>
      <c r="AB23" s="72" t="s">
        <v>140</v>
      </c>
      <c r="AC23" s="71">
        <v>7</v>
      </c>
      <c r="AD23" s="71">
        <v>1134</v>
      </c>
      <c r="AE23" s="71">
        <v>126</v>
      </c>
      <c r="AF23" s="71">
        <v>2772</v>
      </c>
      <c r="AG23" s="80" t="s">
        <v>145</v>
      </c>
      <c r="AH23" s="75">
        <v>0</v>
      </c>
      <c r="AI23" s="79">
        <v>0</v>
      </c>
      <c r="AK23" s="74"/>
      <c r="AL23" s="74"/>
    </row>
    <row r="24" spans="1:38" s="22" customFormat="1" ht="29.25" customHeight="1">
      <c r="A24" s="497" t="s">
        <v>98</v>
      </c>
      <c r="B24" s="130">
        <v>29041</v>
      </c>
      <c r="C24" s="130">
        <v>30900</v>
      </c>
      <c r="D24" s="130">
        <v>18995</v>
      </c>
      <c r="E24" s="131">
        <f t="shared" si="0"/>
        <v>65.4075272890052</v>
      </c>
      <c r="F24" s="131">
        <f t="shared" si="1"/>
        <v>61.47249190938512</v>
      </c>
      <c r="G24" s="132" t="s">
        <v>83</v>
      </c>
      <c r="H24" s="130">
        <v>2500</v>
      </c>
      <c r="I24" s="133">
        <v>178</v>
      </c>
      <c r="J24" s="133">
        <v>128</v>
      </c>
      <c r="K24" s="133">
        <v>23153</v>
      </c>
      <c r="L24" s="130">
        <v>14850</v>
      </c>
      <c r="M24" s="130">
        <v>2711.12</v>
      </c>
      <c r="N24" s="130">
        <v>7648</v>
      </c>
      <c r="O24" s="130">
        <f t="shared" si="3"/>
        <v>7428</v>
      </c>
      <c r="P24" s="130">
        <f t="shared" si="4"/>
        <v>403</v>
      </c>
      <c r="Q24" s="130">
        <f t="shared" si="5"/>
        <v>357</v>
      </c>
      <c r="R24" s="133">
        <v>2475.19</v>
      </c>
      <c r="S24" s="131">
        <f t="shared" si="2"/>
        <v>91.29769246658208</v>
      </c>
      <c r="T24" s="130">
        <v>7</v>
      </c>
      <c r="U24" s="130">
        <v>1</v>
      </c>
      <c r="V24" s="130">
        <v>2</v>
      </c>
      <c r="W24" s="130">
        <v>4</v>
      </c>
      <c r="X24" s="130">
        <v>0</v>
      </c>
      <c r="Y24" s="130">
        <v>0</v>
      </c>
      <c r="Z24" s="130">
        <v>0</v>
      </c>
      <c r="AA24" s="130">
        <v>7</v>
      </c>
      <c r="AB24" s="134" t="s">
        <v>139</v>
      </c>
      <c r="AC24" s="130">
        <v>8</v>
      </c>
      <c r="AD24" s="130">
        <v>1260</v>
      </c>
      <c r="AE24" s="130">
        <v>210</v>
      </c>
      <c r="AF24" s="130">
        <v>3864</v>
      </c>
      <c r="AG24" s="135">
        <v>39295</v>
      </c>
      <c r="AH24" s="131">
        <v>0</v>
      </c>
      <c r="AI24" s="136">
        <v>0</v>
      </c>
      <c r="AK24" s="74"/>
      <c r="AL24" s="74"/>
    </row>
    <row r="25" spans="1:38" s="22" customFormat="1" ht="29.25" customHeight="1">
      <c r="A25" s="82" t="s">
        <v>99</v>
      </c>
      <c r="B25" s="71">
        <v>229789</v>
      </c>
      <c r="C25" s="71">
        <v>117000</v>
      </c>
      <c r="D25" s="71">
        <v>62964</v>
      </c>
      <c r="E25" s="75">
        <f t="shared" si="0"/>
        <v>27.40078941985909</v>
      </c>
      <c r="F25" s="75">
        <f t="shared" si="1"/>
        <v>53.81538461538462</v>
      </c>
      <c r="G25" s="72" t="s">
        <v>84</v>
      </c>
      <c r="H25" s="71">
        <v>30000</v>
      </c>
      <c r="I25" s="77">
        <v>3158</v>
      </c>
      <c r="J25" s="77">
        <v>10121</v>
      </c>
      <c r="K25" s="77">
        <v>0</v>
      </c>
      <c r="L25" s="71">
        <v>30000</v>
      </c>
      <c r="M25" s="71">
        <v>7964.46</v>
      </c>
      <c r="N25" s="71">
        <v>26712</v>
      </c>
      <c r="O25" s="71">
        <f t="shared" si="3"/>
        <v>21820</v>
      </c>
      <c r="P25" s="71">
        <f t="shared" si="4"/>
        <v>424</v>
      </c>
      <c r="Q25" s="71">
        <f t="shared" si="5"/>
        <v>429</v>
      </c>
      <c r="R25" s="77">
        <v>9851.35</v>
      </c>
      <c r="S25" s="75">
        <f t="shared" si="2"/>
        <v>123.69137392867815</v>
      </c>
      <c r="T25" s="71">
        <v>8</v>
      </c>
      <c r="U25" s="71">
        <v>2</v>
      </c>
      <c r="V25" s="71">
        <v>2</v>
      </c>
      <c r="W25" s="71">
        <v>4</v>
      </c>
      <c r="X25" s="71">
        <v>0</v>
      </c>
      <c r="Y25" s="71">
        <v>0</v>
      </c>
      <c r="Z25" s="71">
        <v>0</v>
      </c>
      <c r="AA25" s="71">
        <v>8</v>
      </c>
      <c r="AB25" s="72"/>
      <c r="AC25" s="71">
        <v>1</v>
      </c>
      <c r="AD25" s="71">
        <v>126</v>
      </c>
      <c r="AE25" s="71">
        <v>126</v>
      </c>
      <c r="AF25" s="71">
        <v>0</v>
      </c>
      <c r="AG25" s="78">
        <v>37712</v>
      </c>
      <c r="AH25" s="75">
        <v>0</v>
      </c>
      <c r="AI25" s="79">
        <v>0</v>
      </c>
      <c r="AK25" s="74"/>
      <c r="AL25" s="74"/>
    </row>
    <row r="26" spans="1:38" s="22" customFormat="1" ht="29.25" customHeight="1">
      <c r="A26" s="112" t="s">
        <v>100</v>
      </c>
      <c r="B26" s="115">
        <v>0</v>
      </c>
      <c r="C26" s="115">
        <v>0</v>
      </c>
      <c r="D26" s="115">
        <v>0</v>
      </c>
      <c r="E26" s="116">
        <v>0</v>
      </c>
      <c r="F26" s="116">
        <v>0</v>
      </c>
      <c r="G26" s="114" t="s">
        <v>84</v>
      </c>
      <c r="H26" s="115">
        <v>0</v>
      </c>
      <c r="I26" s="113">
        <v>0</v>
      </c>
      <c r="J26" s="113">
        <v>0</v>
      </c>
      <c r="K26" s="113">
        <v>0</v>
      </c>
      <c r="L26" s="115">
        <v>0</v>
      </c>
      <c r="M26" s="115">
        <v>0</v>
      </c>
      <c r="N26" s="115">
        <v>0</v>
      </c>
      <c r="O26" s="115">
        <f t="shared" si="3"/>
        <v>0</v>
      </c>
      <c r="P26" s="115">
        <v>0</v>
      </c>
      <c r="Q26" s="115">
        <v>0</v>
      </c>
      <c r="R26" s="113">
        <v>0</v>
      </c>
      <c r="S26" s="116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4"/>
      <c r="AC26" s="115">
        <v>0</v>
      </c>
      <c r="AD26" s="115">
        <v>0</v>
      </c>
      <c r="AE26" s="115">
        <v>0</v>
      </c>
      <c r="AF26" s="115">
        <v>0</v>
      </c>
      <c r="AG26" s="117"/>
      <c r="AH26" s="116">
        <v>0</v>
      </c>
      <c r="AI26" s="118">
        <v>0</v>
      </c>
      <c r="AK26" s="74"/>
      <c r="AL26" s="74"/>
    </row>
    <row r="27" spans="1:35" s="22" customFormat="1" ht="24.75" customHeight="1" thickBot="1">
      <c r="A27" s="83" t="s">
        <v>43</v>
      </c>
      <c r="B27" s="84">
        <f>SUM(B11:B24)</f>
        <v>1419625</v>
      </c>
      <c r="C27" s="84">
        <f>SUM(C11:C24)</f>
        <v>1453070</v>
      </c>
      <c r="D27" s="84">
        <f>SUM(D11:D24)</f>
        <v>1264864</v>
      </c>
      <c r="E27" s="84">
        <v>0</v>
      </c>
      <c r="F27" s="86">
        <v>0</v>
      </c>
      <c r="G27" s="86">
        <v>0</v>
      </c>
      <c r="H27" s="84">
        <f aca="true" t="shared" si="6" ref="H27:O27">SUM(H11:H26)</f>
        <v>631997</v>
      </c>
      <c r="I27" s="86">
        <f>SUM(I11:I26)</f>
        <v>17594</v>
      </c>
      <c r="J27" s="86">
        <f>SUM(J11:J26)</f>
        <v>45327</v>
      </c>
      <c r="K27" s="86">
        <f>SUM(K11:K26)</f>
        <v>813109</v>
      </c>
      <c r="L27" s="84">
        <f t="shared" si="6"/>
        <v>879872</v>
      </c>
      <c r="M27" s="84">
        <f t="shared" si="6"/>
        <v>182554.24</v>
      </c>
      <c r="N27" s="84">
        <f t="shared" si="6"/>
        <v>584295</v>
      </c>
      <c r="O27" s="84">
        <f t="shared" si="6"/>
        <v>500149</v>
      </c>
      <c r="P27" s="84">
        <f t="shared" si="4"/>
        <v>462</v>
      </c>
      <c r="Q27" s="84">
        <f t="shared" si="5"/>
        <v>363</v>
      </c>
      <c r="R27" s="86">
        <v>167488.51</v>
      </c>
      <c r="S27" s="85">
        <f t="shared" si="2"/>
        <v>91.74725823952377</v>
      </c>
      <c r="T27" s="84">
        <f aca="true" t="shared" si="7" ref="T27:AA27">SUM(T11:T26)</f>
        <v>639</v>
      </c>
      <c r="U27" s="84">
        <f t="shared" si="7"/>
        <v>52</v>
      </c>
      <c r="V27" s="84">
        <f t="shared" si="7"/>
        <v>147</v>
      </c>
      <c r="W27" s="84">
        <f t="shared" si="7"/>
        <v>147</v>
      </c>
      <c r="X27" s="84">
        <f t="shared" si="7"/>
        <v>0</v>
      </c>
      <c r="Y27" s="84">
        <f t="shared" si="7"/>
        <v>4</v>
      </c>
      <c r="Z27" s="84">
        <f t="shared" si="7"/>
        <v>95</v>
      </c>
      <c r="AA27" s="84">
        <f t="shared" si="7"/>
        <v>734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7">
        <v>0</v>
      </c>
    </row>
    <row r="28" spans="1:35" s="22" customFormat="1" ht="9" customHeight="1">
      <c r="A28" s="88"/>
      <c r="B28" s="94"/>
      <c r="C28" s="94"/>
      <c r="D28" s="94"/>
      <c r="E28" s="94"/>
      <c r="F28" s="94"/>
      <c r="G28" s="91"/>
      <c r="H28" s="89"/>
      <c r="I28" s="92"/>
      <c r="J28" s="92"/>
      <c r="K28" s="92"/>
      <c r="L28" s="89"/>
      <c r="M28" s="92"/>
      <c r="N28" s="89"/>
      <c r="O28" s="89"/>
      <c r="P28" s="89"/>
      <c r="Q28" s="89"/>
      <c r="R28" s="92"/>
      <c r="S28" s="90"/>
      <c r="T28" s="93"/>
      <c r="U28" s="89"/>
      <c r="V28" s="89"/>
      <c r="W28" s="89"/>
      <c r="X28" s="89"/>
      <c r="Y28" s="89"/>
      <c r="Z28" s="89"/>
      <c r="AA28" s="89"/>
      <c r="AB28" s="94"/>
      <c r="AC28" s="89"/>
      <c r="AD28" s="89"/>
      <c r="AE28" s="89"/>
      <c r="AF28" s="89"/>
      <c r="AG28" s="94"/>
      <c r="AH28" s="90"/>
      <c r="AI28" s="90"/>
    </row>
    <row r="29" spans="1:48" s="96" customFormat="1" ht="23.25" customHeight="1" thickBot="1">
      <c r="A29" s="498"/>
      <c r="B29" s="105" t="s">
        <v>101</v>
      </c>
      <c r="C29" s="94"/>
      <c r="D29" s="94"/>
      <c r="E29" s="94"/>
      <c r="F29" s="94"/>
      <c r="G29" s="95"/>
      <c r="H29" s="89"/>
      <c r="I29" s="92"/>
      <c r="J29" s="92"/>
      <c r="K29" s="92"/>
      <c r="L29" s="89"/>
      <c r="M29" s="92"/>
      <c r="N29" s="89"/>
      <c r="O29" s="89"/>
      <c r="P29" s="89"/>
      <c r="Q29" s="89"/>
      <c r="R29" s="92"/>
      <c r="S29" s="90"/>
      <c r="T29" s="93"/>
      <c r="U29" s="89"/>
      <c r="V29" s="89"/>
      <c r="W29" s="89"/>
      <c r="X29" s="89"/>
      <c r="Y29" s="89"/>
      <c r="Z29" s="89"/>
      <c r="AA29" s="89"/>
      <c r="AB29" s="94"/>
      <c r="AC29" s="89"/>
      <c r="AD29" s="89"/>
      <c r="AE29" s="89"/>
      <c r="AF29" s="89"/>
      <c r="AG29" s="94"/>
      <c r="AH29" s="90"/>
      <c r="AI29" s="90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</row>
    <row r="30" spans="1:48" s="22" customFormat="1" ht="24.75" customHeight="1">
      <c r="A30" s="119" t="s">
        <v>75</v>
      </c>
      <c r="B30" s="121">
        <v>56212</v>
      </c>
      <c r="C30" s="121">
        <v>535</v>
      </c>
      <c r="D30" s="121">
        <v>358</v>
      </c>
      <c r="E30" s="123">
        <f>D30/B30*100</f>
        <v>0.636874688678574</v>
      </c>
      <c r="F30" s="123">
        <f>D30/C30*100</f>
        <v>66.9158878504673</v>
      </c>
      <c r="G30" s="120" t="s">
        <v>77</v>
      </c>
      <c r="H30" s="121">
        <v>0</v>
      </c>
      <c r="I30" s="122">
        <v>0</v>
      </c>
      <c r="J30" s="122">
        <v>0</v>
      </c>
      <c r="K30" s="122">
        <v>742</v>
      </c>
      <c r="L30" s="121">
        <v>144</v>
      </c>
      <c r="M30" s="121">
        <v>57</v>
      </c>
      <c r="N30" s="121">
        <v>193</v>
      </c>
      <c r="O30" s="121">
        <f>ROUND(M30*1000/365,0)</f>
        <v>156</v>
      </c>
      <c r="P30" s="121">
        <f>ROUND(N30/D30*1000,0)</f>
        <v>539</v>
      </c>
      <c r="Q30" s="121">
        <f>ROUND(R30/D30/365*1000000,0)</f>
        <v>280</v>
      </c>
      <c r="R30" s="122">
        <v>36.53</v>
      </c>
      <c r="S30" s="123">
        <f>R30/M30*100</f>
        <v>64.08771929824562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4" t="s">
        <v>72</v>
      </c>
      <c r="AC30" s="121">
        <v>10</v>
      </c>
      <c r="AD30" s="121">
        <v>714</v>
      </c>
      <c r="AE30" s="121">
        <v>71</v>
      </c>
      <c r="AF30" s="121">
        <v>1464</v>
      </c>
      <c r="AG30" s="125">
        <v>36617</v>
      </c>
      <c r="AH30" s="123">
        <v>0</v>
      </c>
      <c r="AI30" s="126">
        <v>0</v>
      </c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</row>
    <row r="31" spans="1:48" s="22" customFormat="1" ht="24.75" customHeight="1" thickBot="1">
      <c r="A31" s="83" t="s">
        <v>43</v>
      </c>
      <c r="B31" s="84">
        <f>B30</f>
        <v>56212</v>
      </c>
      <c r="C31" s="84">
        <f>C30</f>
        <v>535</v>
      </c>
      <c r="D31" s="84">
        <f>D30</f>
        <v>358</v>
      </c>
      <c r="E31" s="84">
        <v>0</v>
      </c>
      <c r="F31" s="86">
        <v>0</v>
      </c>
      <c r="G31" s="86">
        <v>0</v>
      </c>
      <c r="H31" s="84">
        <f aca="true" t="shared" si="8" ref="H31:S31">H30</f>
        <v>0</v>
      </c>
      <c r="I31" s="86">
        <f t="shared" si="8"/>
        <v>0</v>
      </c>
      <c r="J31" s="86">
        <f t="shared" si="8"/>
        <v>0</v>
      </c>
      <c r="K31" s="86">
        <f t="shared" si="8"/>
        <v>742</v>
      </c>
      <c r="L31" s="84">
        <f t="shared" si="8"/>
        <v>144</v>
      </c>
      <c r="M31" s="84">
        <f t="shared" si="8"/>
        <v>57</v>
      </c>
      <c r="N31" s="84">
        <f t="shared" si="8"/>
        <v>193</v>
      </c>
      <c r="O31" s="84">
        <f t="shared" si="8"/>
        <v>156</v>
      </c>
      <c r="P31" s="84">
        <f t="shared" si="8"/>
        <v>539</v>
      </c>
      <c r="Q31" s="84">
        <f t="shared" si="8"/>
        <v>280</v>
      </c>
      <c r="R31" s="86">
        <f t="shared" si="8"/>
        <v>36.53</v>
      </c>
      <c r="S31" s="85">
        <f t="shared" si="8"/>
        <v>64.08771929824562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97">
        <v>0</v>
      </c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</row>
    <row r="32" spans="38:48" ht="13.5" customHeight="1"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</row>
    <row r="33" spans="2:35" s="499" customFormat="1" ht="14.25">
      <c r="B33" s="499" t="s">
        <v>684</v>
      </c>
      <c r="C33" s="499" t="s">
        <v>685</v>
      </c>
      <c r="D33" s="499" t="s">
        <v>685</v>
      </c>
      <c r="E33" s="499" t="s">
        <v>686</v>
      </c>
      <c r="F33" s="499" t="s">
        <v>686</v>
      </c>
      <c r="G33" s="499" t="s">
        <v>686</v>
      </c>
      <c r="H33" s="499" t="s">
        <v>684</v>
      </c>
      <c r="I33" s="500" t="s">
        <v>684</v>
      </c>
      <c r="J33" s="500" t="s">
        <v>684</v>
      </c>
      <c r="K33" s="500" t="s">
        <v>684</v>
      </c>
      <c r="L33" s="499" t="s">
        <v>684</v>
      </c>
      <c r="M33" s="500" t="s">
        <v>684</v>
      </c>
      <c r="N33" s="501" t="s">
        <v>684</v>
      </c>
      <c r="O33" s="499" t="s">
        <v>684</v>
      </c>
      <c r="P33" s="499" t="s">
        <v>684</v>
      </c>
      <c r="Q33" s="499" t="s">
        <v>684</v>
      </c>
      <c r="R33" s="500" t="s">
        <v>684</v>
      </c>
      <c r="S33" s="499" t="s">
        <v>684</v>
      </c>
      <c r="T33" s="499" t="s">
        <v>686</v>
      </c>
      <c r="U33" s="499" t="s">
        <v>686</v>
      </c>
      <c r="V33" s="499" t="s">
        <v>686</v>
      </c>
      <c r="W33" s="499" t="s">
        <v>686</v>
      </c>
      <c r="X33" s="499" t="s">
        <v>686</v>
      </c>
      <c r="Y33" s="499" t="s">
        <v>686</v>
      </c>
      <c r="Z33" s="499" t="s">
        <v>686</v>
      </c>
      <c r="AA33" s="499" t="s">
        <v>686</v>
      </c>
      <c r="AB33" s="499" t="s">
        <v>686</v>
      </c>
      <c r="AC33" s="499" t="s">
        <v>686</v>
      </c>
      <c r="AD33" s="499" t="s">
        <v>686</v>
      </c>
      <c r="AE33" s="499" t="s">
        <v>686</v>
      </c>
      <c r="AF33" s="499" t="s">
        <v>686</v>
      </c>
      <c r="AG33" s="499" t="s">
        <v>686</v>
      </c>
      <c r="AH33" s="499" t="s">
        <v>686</v>
      </c>
      <c r="AI33" s="499" t="s">
        <v>686</v>
      </c>
    </row>
    <row r="34" spans="9:18" ht="14.25">
      <c r="I34" s="8"/>
      <c r="K34" s="10"/>
      <c r="M34" s="8"/>
      <c r="N34" s="9"/>
      <c r="Q34" s="9"/>
      <c r="R34" s="8"/>
    </row>
    <row r="35" spans="9:18" ht="14.25">
      <c r="I35" s="8"/>
      <c r="K35" s="10"/>
      <c r="M35" s="8"/>
      <c r="N35" s="9"/>
      <c r="R35" s="8"/>
    </row>
    <row r="36" spans="9:18" ht="14.25">
      <c r="I36" s="8"/>
      <c r="K36" s="10"/>
      <c r="M36" s="8"/>
      <c r="N36" s="9"/>
      <c r="R36" s="8"/>
    </row>
    <row r="37" spans="9:18" ht="14.25">
      <c r="I37" s="8"/>
      <c r="K37" s="10"/>
      <c r="M37" s="8"/>
      <c r="N37" s="9"/>
      <c r="R37" s="8"/>
    </row>
    <row r="38" spans="9:18" ht="14.25">
      <c r="I38" s="8"/>
      <c r="K38" s="10"/>
      <c r="M38" s="8"/>
      <c r="N38" s="9"/>
      <c r="R38" s="8"/>
    </row>
    <row r="39" spans="9:18" ht="14.25">
      <c r="I39" s="8"/>
      <c r="K39" s="10"/>
      <c r="M39" s="8"/>
      <c r="N39" s="9"/>
      <c r="R39" s="8"/>
    </row>
    <row r="40" spans="9:18" ht="14.25">
      <c r="I40" s="8"/>
      <c r="K40" s="10"/>
      <c r="M40" s="8"/>
      <c r="N40" s="9"/>
      <c r="R40" s="8"/>
    </row>
    <row r="41" spans="9:18" ht="14.25">
      <c r="I41" s="8"/>
      <c r="K41" s="10"/>
      <c r="M41" s="8"/>
      <c r="N41" s="9"/>
      <c r="R41" s="8"/>
    </row>
    <row r="42" spans="9:18" ht="14.25">
      <c r="I42" s="8"/>
      <c r="K42" s="10"/>
      <c r="M42" s="8"/>
      <c r="N42" s="9"/>
      <c r="R42" s="8"/>
    </row>
    <row r="43" spans="9:18" ht="14.25">
      <c r="I43" s="8"/>
      <c r="K43" s="10"/>
      <c r="M43" s="8"/>
      <c r="N43" s="9"/>
      <c r="R43" s="8"/>
    </row>
    <row r="44" spans="9:18" ht="14.25">
      <c r="I44" s="8"/>
      <c r="K44" s="10"/>
      <c r="M44" s="8"/>
      <c r="N44" s="9"/>
      <c r="R44" s="8"/>
    </row>
    <row r="45" spans="9:18" ht="14.25">
      <c r="I45" s="8"/>
      <c r="K45" s="10"/>
      <c r="M45" s="8"/>
      <c r="N45" s="9"/>
      <c r="R45" s="8"/>
    </row>
    <row r="46" spans="9:18" ht="14.25">
      <c r="I46" s="8"/>
      <c r="K46" s="10"/>
      <c r="M46" s="8"/>
      <c r="N46" s="9"/>
      <c r="R46" s="8"/>
    </row>
    <row r="47" spans="9:18" ht="14.25">
      <c r="I47" s="8"/>
      <c r="K47" s="10"/>
      <c r="M47" s="8"/>
      <c r="N47" s="9"/>
      <c r="R47" s="8"/>
    </row>
    <row r="48" spans="9:18" ht="14.25">
      <c r="I48" s="8"/>
      <c r="K48" s="10"/>
      <c r="M48" s="8"/>
      <c r="N48" s="9"/>
      <c r="R48" s="8"/>
    </row>
    <row r="49" spans="9:18" ht="14.25">
      <c r="I49" s="8"/>
      <c r="K49" s="10"/>
      <c r="M49" s="8"/>
      <c r="N49" s="8"/>
      <c r="O49" s="9"/>
      <c r="R49" s="8"/>
    </row>
    <row r="50" spans="9:18" ht="14.25">
      <c r="I50" s="8"/>
      <c r="K50" s="10"/>
      <c r="M50" s="8"/>
      <c r="N50" s="8"/>
      <c r="O50" s="9"/>
      <c r="R50" s="8"/>
    </row>
  </sheetData>
  <sheetProtection/>
  <printOptions/>
  <pageMargins left="0.5905511811023623" right="0.31496062992125984" top="0.7874015748031497" bottom="0.5905511811023623" header="0.5118110236220472" footer="0.5118110236220472"/>
  <pageSetup fitToWidth="4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"/>
  <sheetViews>
    <sheetView showGridLines="0" view="pageBreakPreview" zoomScale="70" zoomScaleNormal="75" zoomScaleSheetLayoutView="70" zoomScalePageLayoutView="0" workbookViewId="0" topLeftCell="Z1">
      <selection activeCell="AS12" sqref="AS12"/>
    </sheetView>
  </sheetViews>
  <sheetFormatPr defaultColWidth="9.00390625" defaultRowHeight="12.75"/>
  <cols>
    <col min="1" max="1" width="18.00390625" style="137" customWidth="1"/>
    <col min="2" max="2" width="16.00390625" style="137" customWidth="1"/>
    <col min="3" max="3" width="15.75390625" style="137" customWidth="1"/>
    <col min="4" max="4" width="15.00390625" style="137" customWidth="1"/>
    <col min="5" max="5" width="14.375" style="137" customWidth="1"/>
    <col min="6" max="7" width="13.875" style="137" customWidth="1"/>
    <col min="8" max="8" width="12.00390625" style="137" customWidth="1"/>
    <col min="9" max="9" width="13.625" style="137" customWidth="1"/>
    <col min="10" max="14" width="13.25390625" style="137" customWidth="1"/>
    <col min="15" max="15" width="14.75390625" style="137" customWidth="1"/>
    <col min="16" max="17" width="16.00390625" style="137" customWidth="1"/>
    <col min="18" max="21" width="13.75390625" style="137" customWidth="1"/>
    <col min="22" max="24" width="13.625" style="137" customWidth="1"/>
    <col min="25" max="25" width="12.625" style="137" customWidth="1"/>
    <col min="26" max="28" width="14.00390625" style="137" customWidth="1"/>
    <col min="29" max="29" width="14.75390625" style="137" customWidth="1"/>
    <col min="30" max="30" width="13.00390625" style="137" customWidth="1"/>
    <col min="31" max="31" width="12.75390625" style="137" customWidth="1"/>
    <col min="32" max="32" width="14.25390625" style="137" customWidth="1"/>
    <col min="33" max="33" width="12.75390625" style="137" customWidth="1"/>
    <col min="34" max="34" width="12.375" style="137" customWidth="1"/>
    <col min="35" max="35" width="10.625" style="137" customWidth="1"/>
    <col min="36" max="37" width="10.375" style="137" customWidth="1"/>
    <col min="38" max="38" width="11.00390625" style="137" customWidth="1"/>
    <col min="39" max="39" width="10.00390625" style="137" customWidth="1"/>
    <col min="40" max="40" width="10.625" style="137" customWidth="1"/>
    <col min="41" max="41" width="13.625" style="137" customWidth="1"/>
    <col min="42" max="42" width="11.625" style="137" customWidth="1"/>
    <col min="43" max="43" width="14.625" style="137" customWidth="1"/>
    <col min="44" max="44" width="14.375" style="137" customWidth="1"/>
    <col min="45" max="46" width="15.25390625" style="137" customWidth="1"/>
    <col min="47" max="16384" width="9.125" style="137" customWidth="1"/>
  </cols>
  <sheetData>
    <row r="1" ht="30.75" customHeight="1">
      <c r="B1" s="138" t="s">
        <v>147</v>
      </c>
    </row>
    <row r="2" spans="1:33" ht="30.75" customHeight="1">
      <c r="A2" s="139"/>
      <c r="B2" s="140" t="s">
        <v>203</v>
      </c>
      <c r="P2" s="139"/>
      <c r="R2" s="138"/>
      <c r="AD2" s="139"/>
      <c r="AG2" s="138"/>
    </row>
    <row r="3" spans="1:46" ht="30.75" customHeight="1" thickBot="1">
      <c r="A3" s="139"/>
      <c r="B3" s="140" t="s">
        <v>86</v>
      </c>
      <c r="P3" s="139"/>
      <c r="R3" s="138"/>
      <c r="AD3" s="139"/>
      <c r="AG3" s="138"/>
      <c r="AS3" s="141"/>
      <c r="AT3" s="142" t="s">
        <v>725</v>
      </c>
    </row>
    <row r="4" spans="1:46" ht="14.25">
      <c r="A4" s="143"/>
      <c r="B4" s="144" t="s">
        <v>148</v>
      </c>
      <c r="C4" s="145"/>
      <c r="D4" s="146"/>
      <c r="E4" s="146"/>
      <c r="F4" s="146"/>
      <c r="G4" s="146"/>
      <c r="H4" s="146"/>
      <c r="I4" s="147"/>
      <c r="J4" s="146"/>
      <c r="K4" s="146"/>
      <c r="L4" s="146"/>
      <c r="M4" s="148"/>
      <c r="N4" s="148"/>
      <c r="O4" s="149"/>
      <c r="P4" s="144" t="s">
        <v>149</v>
      </c>
      <c r="Q4" s="145"/>
      <c r="R4" s="146"/>
      <c r="S4" s="146"/>
      <c r="T4" s="146"/>
      <c r="U4" s="146"/>
      <c r="V4" s="146"/>
      <c r="W4" s="146"/>
      <c r="X4" s="146"/>
      <c r="Y4" s="146"/>
      <c r="Z4" s="147"/>
      <c r="AA4" s="146"/>
      <c r="AB4" s="146"/>
      <c r="AC4" s="146"/>
      <c r="AD4" s="148"/>
      <c r="AE4" s="149"/>
      <c r="AF4" s="150"/>
      <c r="AG4" s="150"/>
      <c r="AH4" s="147"/>
      <c r="AI4" s="147"/>
      <c r="AJ4" s="147"/>
      <c r="AK4" s="150"/>
      <c r="AL4" s="540" t="s">
        <v>150</v>
      </c>
      <c r="AM4" s="541"/>
      <c r="AN4" s="542"/>
      <c r="AO4" s="150"/>
      <c r="AP4" s="150"/>
      <c r="AQ4" s="151" t="s">
        <v>151</v>
      </c>
      <c r="AR4" s="152" t="s">
        <v>152</v>
      </c>
      <c r="AS4" s="153"/>
      <c r="AT4" s="154"/>
    </row>
    <row r="5" spans="1:46" ht="14.25">
      <c r="A5" s="155"/>
      <c r="B5" s="156" t="s">
        <v>153</v>
      </c>
      <c r="C5" s="157" t="s">
        <v>154</v>
      </c>
      <c r="D5" s="158"/>
      <c r="E5" s="158"/>
      <c r="F5" s="158"/>
      <c r="G5" s="158"/>
      <c r="H5" s="159"/>
      <c r="I5" s="538" t="s">
        <v>155</v>
      </c>
      <c r="J5" s="539"/>
      <c r="K5" s="158"/>
      <c r="L5" s="158"/>
      <c r="M5" s="160"/>
      <c r="N5" s="160"/>
      <c r="O5" s="161"/>
      <c r="P5" s="162" t="s">
        <v>156</v>
      </c>
      <c r="Q5" s="163" t="s">
        <v>157</v>
      </c>
      <c r="R5" s="158"/>
      <c r="S5" s="158"/>
      <c r="T5" s="158"/>
      <c r="U5" s="158"/>
      <c r="V5" s="158"/>
      <c r="W5" s="158"/>
      <c r="X5" s="158"/>
      <c r="Y5" s="159"/>
      <c r="Z5" s="164" t="s">
        <v>158</v>
      </c>
      <c r="AA5" s="158"/>
      <c r="AB5" s="158"/>
      <c r="AC5" s="158"/>
      <c r="AD5" s="160"/>
      <c r="AE5" s="161"/>
      <c r="AF5" s="165" t="s">
        <v>159</v>
      </c>
      <c r="AG5" s="165" t="s">
        <v>160</v>
      </c>
      <c r="AH5" s="157" t="s">
        <v>161</v>
      </c>
      <c r="AI5" s="166"/>
      <c r="AJ5" s="166"/>
      <c r="AK5" s="167"/>
      <c r="AL5" s="543"/>
      <c r="AM5" s="544"/>
      <c r="AN5" s="545"/>
      <c r="AO5" s="165" t="s">
        <v>162</v>
      </c>
      <c r="AP5" s="165" t="s">
        <v>163</v>
      </c>
      <c r="AQ5" s="165" t="s">
        <v>164</v>
      </c>
      <c r="AR5" s="168" t="s">
        <v>165</v>
      </c>
      <c r="AS5" s="169" t="s">
        <v>166</v>
      </c>
      <c r="AT5" s="170" t="s">
        <v>167</v>
      </c>
    </row>
    <row r="6" spans="1:46" ht="14.25">
      <c r="A6" s="155" t="s">
        <v>168</v>
      </c>
      <c r="B6" s="165"/>
      <c r="C6" s="165"/>
      <c r="D6" s="165"/>
      <c r="E6" s="165"/>
      <c r="F6" s="157"/>
      <c r="G6" s="158"/>
      <c r="H6" s="159"/>
      <c r="I6" s="165"/>
      <c r="J6" s="171"/>
      <c r="K6" s="165"/>
      <c r="L6" s="165"/>
      <c r="M6" s="165"/>
      <c r="N6" s="165"/>
      <c r="O6" s="171"/>
      <c r="P6" s="165"/>
      <c r="Q6" s="165"/>
      <c r="R6" s="536" t="s">
        <v>169</v>
      </c>
      <c r="S6" s="165"/>
      <c r="T6" s="172"/>
      <c r="U6" s="171"/>
      <c r="V6" s="171"/>
      <c r="W6" s="165"/>
      <c r="X6" s="165"/>
      <c r="Y6" s="173"/>
      <c r="Z6" s="165"/>
      <c r="AA6" s="165"/>
      <c r="AB6" s="165"/>
      <c r="AC6" s="171"/>
      <c r="AD6" s="165"/>
      <c r="AE6" s="165"/>
      <c r="AF6" s="165"/>
      <c r="AG6" s="165" t="s">
        <v>170</v>
      </c>
      <c r="AH6" s="165"/>
      <c r="AI6" s="165"/>
      <c r="AJ6" s="165"/>
      <c r="AK6" s="165"/>
      <c r="AL6" s="169"/>
      <c r="AM6" s="171"/>
      <c r="AN6" s="174"/>
      <c r="AO6" s="165"/>
      <c r="AP6" s="165" t="s">
        <v>170</v>
      </c>
      <c r="AQ6" s="173" t="s">
        <v>171</v>
      </c>
      <c r="AR6" s="168" t="s">
        <v>204</v>
      </c>
      <c r="AS6" s="169"/>
      <c r="AT6" s="170"/>
    </row>
    <row r="7" spans="1:46" ht="42" customHeight="1">
      <c r="A7" s="175"/>
      <c r="B7" s="176" t="s">
        <v>172</v>
      </c>
      <c r="C7" s="176" t="s">
        <v>173</v>
      </c>
      <c r="D7" s="383" t="s">
        <v>174</v>
      </c>
      <c r="E7" s="502" t="s">
        <v>205</v>
      </c>
      <c r="F7" s="502" t="s">
        <v>206</v>
      </c>
      <c r="G7" s="502" t="s">
        <v>207</v>
      </c>
      <c r="H7" s="503" t="s">
        <v>175</v>
      </c>
      <c r="I7" s="176" t="s">
        <v>176</v>
      </c>
      <c r="J7" s="504" t="s">
        <v>208</v>
      </c>
      <c r="K7" s="502" t="s">
        <v>205</v>
      </c>
      <c r="L7" s="505" t="s">
        <v>209</v>
      </c>
      <c r="M7" s="502" t="s">
        <v>210</v>
      </c>
      <c r="N7" s="502" t="s">
        <v>211</v>
      </c>
      <c r="O7" s="350" t="s">
        <v>177</v>
      </c>
      <c r="P7" s="177" t="s">
        <v>178</v>
      </c>
      <c r="Q7" s="177" t="s">
        <v>179</v>
      </c>
      <c r="R7" s="537"/>
      <c r="S7" s="506" t="s">
        <v>180</v>
      </c>
      <c r="T7" s="507" t="s">
        <v>181</v>
      </c>
      <c r="U7" s="350" t="s">
        <v>182</v>
      </c>
      <c r="V7" s="350" t="s">
        <v>183</v>
      </c>
      <c r="W7" s="507" t="s">
        <v>184</v>
      </c>
      <c r="X7" s="507" t="s">
        <v>185</v>
      </c>
      <c r="Y7" s="506" t="s">
        <v>186</v>
      </c>
      <c r="Z7" s="177" t="s">
        <v>187</v>
      </c>
      <c r="AA7" s="383" t="s">
        <v>188</v>
      </c>
      <c r="AB7" s="506" t="s">
        <v>189</v>
      </c>
      <c r="AC7" s="350" t="s">
        <v>181</v>
      </c>
      <c r="AD7" s="502" t="s">
        <v>190</v>
      </c>
      <c r="AE7" s="508" t="s">
        <v>191</v>
      </c>
      <c r="AF7" s="178" t="s">
        <v>192</v>
      </c>
      <c r="AG7" s="178"/>
      <c r="AH7" s="176" t="s">
        <v>193</v>
      </c>
      <c r="AI7" s="506" t="s">
        <v>194</v>
      </c>
      <c r="AJ7" s="504" t="s">
        <v>212</v>
      </c>
      <c r="AK7" s="350" t="s">
        <v>175</v>
      </c>
      <c r="AL7" s="238" t="s">
        <v>195</v>
      </c>
      <c r="AM7" s="509" t="s">
        <v>196</v>
      </c>
      <c r="AN7" s="383" t="s">
        <v>175</v>
      </c>
      <c r="AO7" s="179" t="s">
        <v>197</v>
      </c>
      <c r="AP7" s="178"/>
      <c r="AQ7" s="506" t="s">
        <v>198</v>
      </c>
      <c r="AR7" s="510" t="s">
        <v>199</v>
      </c>
      <c r="AS7" s="180" t="s">
        <v>200</v>
      </c>
      <c r="AT7" s="181" t="s">
        <v>201</v>
      </c>
    </row>
    <row r="8" spans="1:46" s="187" customFormat="1" ht="19.5" customHeight="1" hidden="1">
      <c r="A8" s="182"/>
      <c r="B8" s="183" t="s">
        <v>213</v>
      </c>
      <c r="C8" s="183" t="s">
        <v>214</v>
      </c>
      <c r="D8" s="183" t="s">
        <v>215</v>
      </c>
      <c r="E8" s="183" t="s">
        <v>216</v>
      </c>
      <c r="F8" s="183" t="s">
        <v>217</v>
      </c>
      <c r="G8" s="184" t="s">
        <v>218</v>
      </c>
      <c r="H8" s="184" t="s">
        <v>219</v>
      </c>
      <c r="I8" s="183" t="s">
        <v>220</v>
      </c>
      <c r="J8" s="183" t="s">
        <v>221</v>
      </c>
      <c r="K8" s="183" t="s">
        <v>222</v>
      </c>
      <c r="L8" s="183" t="s">
        <v>223</v>
      </c>
      <c r="M8" s="183" t="s">
        <v>224</v>
      </c>
      <c r="N8" s="183" t="s">
        <v>225</v>
      </c>
      <c r="O8" s="184" t="s">
        <v>226</v>
      </c>
      <c r="P8" s="183" t="s">
        <v>213</v>
      </c>
      <c r="Q8" s="183" t="s">
        <v>227</v>
      </c>
      <c r="R8" s="183" t="s">
        <v>228</v>
      </c>
      <c r="S8" s="183" t="s">
        <v>229</v>
      </c>
      <c r="T8" s="183" t="s">
        <v>230</v>
      </c>
      <c r="U8" s="184" t="s">
        <v>231</v>
      </c>
      <c r="V8" s="184" t="s">
        <v>232</v>
      </c>
      <c r="W8" s="183" t="s">
        <v>233</v>
      </c>
      <c r="X8" s="183" t="s">
        <v>234</v>
      </c>
      <c r="Y8" s="183" t="s">
        <v>235</v>
      </c>
      <c r="Z8" s="183" t="s">
        <v>236</v>
      </c>
      <c r="AA8" s="183" t="s">
        <v>237</v>
      </c>
      <c r="AB8" s="183" t="s">
        <v>238</v>
      </c>
      <c r="AC8" s="184" t="s">
        <v>239</v>
      </c>
      <c r="AD8" s="183" t="s">
        <v>240</v>
      </c>
      <c r="AE8" s="183" t="s">
        <v>241</v>
      </c>
      <c r="AF8" s="183" t="s">
        <v>242</v>
      </c>
      <c r="AG8" s="183" t="s">
        <v>243</v>
      </c>
      <c r="AH8" s="183" t="s">
        <v>244</v>
      </c>
      <c r="AI8" s="183" t="s">
        <v>245</v>
      </c>
      <c r="AJ8" s="183" t="s">
        <v>246</v>
      </c>
      <c r="AK8" s="184" t="s">
        <v>247</v>
      </c>
      <c r="AL8" s="184" t="s">
        <v>248</v>
      </c>
      <c r="AM8" s="183" t="s">
        <v>249</v>
      </c>
      <c r="AN8" s="183" t="s">
        <v>250</v>
      </c>
      <c r="AO8" s="185" t="s">
        <v>251</v>
      </c>
      <c r="AP8" s="183" t="s">
        <v>252</v>
      </c>
      <c r="AQ8" s="183" t="s">
        <v>253</v>
      </c>
      <c r="AR8" s="183" t="s">
        <v>254</v>
      </c>
      <c r="AS8" s="184" t="s">
        <v>213</v>
      </c>
      <c r="AT8" s="186" t="s">
        <v>213</v>
      </c>
    </row>
    <row r="9" spans="1:46" s="190" customFormat="1" ht="24" customHeight="1">
      <c r="A9" s="188" t="s">
        <v>65</v>
      </c>
      <c r="B9" s="73">
        <f aca="true" t="shared" si="0" ref="B9:B24">C9+I9+AH9</f>
        <v>6279417</v>
      </c>
      <c r="C9" s="73">
        <v>6063721</v>
      </c>
      <c r="D9" s="73">
        <v>5931931</v>
      </c>
      <c r="E9" s="73">
        <v>3343</v>
      </c>
      <c r="F9" s="73">
        <v>98296</v>
      </c>
      <c r="G9" s="73">
        <v>20016</v>
      </c>
      <c r="H9" s="73">
        <v>78280</v>
      </c>
      <c r="I9" s="73">
        <v>207862</v>
      </c>
      <c r="J9" s="73">
        <v>38</v>
      </c>
      <c r="K9" s="73">
        <v>1448</v>
      </c>
      <c r="L9" s="73">
        <v>0</v>
      </c>
      <c r="M9" s="73">
        <v>0</v>
      </c>
      <c r="N9" s="73">
        <v>72407</v>
      </c>
      <c r="O9" s="73">
        <v>133935</v>
      </c>
      <c r="P9" s="73">
        <f aca="true" t="shared" si="1" ref="P9:P24">Q9+Z9+AL9</f>
        <v>5637269</v>
      </c>
      <c r="Q9" s="73">
        <v>5118067</v>
      </c>
      <c r="R9" s="73">
        <v>1157426</v>
      </c>
      <c r="S9" s="73">
        <v>953956</v>
      </c>
      <c r="T9" s="73">
        <v>6592</v>
      </c>
      <c r="U9" s="73">
        <v>336069</v>
      </c>
      <c r="V9" s="73">
        <v>500488</v>
      </c>
      <c r="W9" s="73">
        <v>2025248</v>
      </c>
      <c r="X9" s="73">
        <v>138288</v>
      </c>
      <c r="Y9" s="73">
        <v>0</v>
      </c>
      <c r="Z9" s="73">
        <v>480241</v>
      </c>
      <c r="AA9" s="73">
        <v>433383</v>
      </c>
      <c r="AB9" s="73">
        <v>0</v>
      </c>
      <c r="AC9" s="73">
        <v>342</v>
      </c>
      <c r="AD9" s="73">
        <v>43066</v>
      </c>
      <c r="AE9" s="73">
        <v>3450</v>
      </c>
      <c r="AF9" s="73">
        <v>659252</v>
      </c>
      <c r="AG9" s="73">
        <v>0</v>
      </c>
      <c r="AH9" s="73">
        <v>7834</v>
      </c>
      <c r="AI9" s="73">
        <v>0</v>
      </c>
      <c r="AJ9" s="73">
        <v>4617</v>
      </c>
      <c r="AK9" s="73">
        <v>3217</v>
      </c>
      <c r="AL9" s="73">
        <v>38961</v>
      </c>
      <c r="AM9" s="73">
        <v>0</v>
      </c>
      <c r="AN9" s="73">
        <v>38961</v>
      </c>
      <c r="AO9" s="73">
        <v>628125</v>
      </c>
      <c r="AP9" s="73">
        <v>0</v>
      </c>
      <c r="AQ9" s="73">
        <v>0</v>
      </c>
      <c r="AR9" s="73">
        <v>628125</v>
      </c>
      <c r="AS9" s="73">
        <f aca="true" t="shared" si="2" ref="AS9:AS24">C9+I9</f>
        <v>6271583</v>
      </c>
      <c r="AT9" s="189">
        <f aca="true" t="shared" si="3" ref="AT9:AT24">Q9+Z9</f>
        <v>5598308</v>
      </c>
    </row>
    <row r="10" spans="1:46" s="190" customFormat="1" ht="24" customHeight="1">
      <c r="A10" s="188" t="s">
        <v>67</v>
      </c>
      <c r="B10" s="71">
        <f t="shared" si="0"/>
        <v>3805290</v>
      </c>
      <c r="C10" s="71">
        <v>3655006</v>
      </c>
      <c r="D10" s="71">
        <v>3587713</v>
      </c>
      <c r="E10" s="71">
        <v>0</v>
      </c>
      <c r="F10" s="71">
        <v>101698</v>
      </c>
      <c r="G10" s="71">
        <v>3288</v>
      </c>
      <c r="H10" s="71">
        <v>98410</v>
      </c>
      <c r="I10" s="71">
        <v>150272</v>
      </c>
      <c r="J10" s="71">
        <v>687</v>
      </c>
      <c r="K10" s="71">
        <v>0</v>
      </c>
      <c r="L10" s="71">
        <v>0</v>
      </c>
      <c r="M10" s="71">
        <v>0</v>
      </c>
      <c r="N10" s="71">
        <v>16501</v>
      </c>
      <c r="O10" s="71">
        <v>134069</v>
      </c>
      <c r="P10" s="71">
        <f t="shared" si="1"/>
        <v>3177701</v>
      </c>
      <c r="Q10" s="71">
        <v>2804327</v>
      </c>
      <c r="R10" s="71">
        <v>826902</v>
      </c>
      <c r="S10" s="71">
        <v>395570</v>
      </c>
      <c r="T10" s="71">
        <v>0</v>
      </c>
      <c r="U10" s="71">
        <v>304129</v>
      </c>
      <c r="V10" s="71">
        <v>331559</v>
      </c>
      <c r="W10" s="71">
        <v>924614</v>
      </c>
      <c r="X10" s="71">
        <v>21552</v>
      </c>
      <c r="Y10" s="71">
        <v>1</v>
      </c>
      <c r="Z10" s="71">
        <v>371877</v>
      </c>
      <c r="AA10" s="71">
        <v>344215</v>
      </c>
      <c r="AB10" s="71">
        <v>0</v>
      </c>
      <c r="AC10" s="71">
        <v>2570</v>
      </c>
      <c r="AD10" s="71">
        <v>0</v>
      </c>
      <c r="AE10" s="71">
        <v>25092</v>
      </c>
      <c r="AF10" s="71">
        <v>629645</v>
      </c>
      <c r="AG10" s="71">
        <v>0</v>
      </c>
      <c r="AH10" s="71">
        <v>12</v>
      </c>
      <c r="AI10" s="71">
        <v>0</v>
      </c>
      <c r="AJ10" s="71">
        <v>0</v>
      </c>
      <c r="AK10" s="71">
        <v>12</v>
      </c>
      <c r="AL10" s="71">
        <v>1497</v>
      </c>
      <c r="AM10" s="71">
        <v>0</v>
      </c>
      <c r="AN10" s="71">
        <v>1497</v>
      </c>
      <c r="AO10" s="71">
        <v>628160</v>
      </c>
      <c r="AP10" s="71">
        <v>0</v>
      </c>
      <c r="AQ10" s="71">
        <v>51044</v>
      </c>
      <c r="AR10" s="71">
        <v>679204</v>
      </c>
      <c r="AS10" s="71">
        <f t="shared" si="2"/>
        <v>3805278</v>
      </c>
      <c r="AT10" s="191">
        <f t="shared" si="3"/>
        <v>3176204</v>
      </c>
    </row>
    <row r="11" spans="1:46" s="190" customFormat="1" ht="24" customHeight="1">
      <c r="A11" s="188" t="s">
        <v>69</v>
      </c>
      <c r="B11" s="71">
        <f t="shared" si="0"/>
        <v>3491460</v>
      </c>
      <c r="C11" s="71">
        <v>3134219</v>
      </c>
      <c r="D11" s="71">
        <v>3113454</v>
      </c>
      <c r="E11" s="71">
        <v>27612</v>
      </c>
      <c r="F11" s="71">
        <v>6402</v>
      </c>
      <c r="G11" s="71">
        <v>1714</v>
      </c>
      <c r="H11" s="71">
        <v>4688</v>
      </c>
      <c r="I11" s="71">
        <v>227397</v>
      </c>
      <c r="J11" s="71">
        <v>241</v>
      </c>
      <c r="K11" s="71">
        <v>0</v>
      </c>
      <c r="L11" s="71">
        <v>0</v>
      </c>
      <c r="M11" s="71">
        <v>0</v>
      </c>
      <c r="N11" s="71">
        <v>91488</v>
      </c>
      <c r="O11" s="71">
        <v>136976</v>
      </c>
      <c r="P11" s="71">
        <f t="shared" si="1"/>
        <v>3243715</v>
      </c>
      <c r="Q11" s="71">
        <v>2584670</v>
      </c>
      <c r="R11" s="71">
        <v>646518</v>
      </c>
      <c r="S11" s="71">
        <v>375706</v>
      </c>
      <c r="T11" s="71">
        <v>16549</v>
      </c>
      <c r="U11" s="71">
        <v>214137</v>
      </c>
      <c r="V11" s="71">
        <v>167529</v>
      </c>
      <c r="W11" s="71">
        <v>1114916</v>
      </c>
      <c r="X11" s="71">
        <v>49315</v>
      </c>
      <c r="Y11" s="71">
        <v>0</v>
      </c>
      <c r="Z11" s="71">
        <v>378031</v>
      </c>
      <c r="AA11" s="71">
        <v>368527</v>
      </c>
      <c r="AB11" s="71">
        <v>0</v>
      </c>
      <c r="AC11" s="71">
        <v>0</v>
      </c>
      <c r="AD11" s="71">
        <v>0</v>
      </c>
      <c r="AE11" s="71">
        <v>9504</v>
      </c>
      <c r="AF11" s="71">
        <v>412312</v>
      </c>
      <c r="AG11" s="71">
        <v>0</v>
      </c>
      <c r="AH11" s="71">
        <v>129844</v>
      </c>
      <c r="AI11" s="71">
        <v>0</v>
      </c>
      <c r="AJ11" s="71">
        <v>753</v>
      </c>
      <c r="AK11" s="71">
        <v>129091</v>
      </c>
      <c r="AL11" s="71">
        <v>281014</v>
      </c>
      <c r="AM11" s="71">
        <v>0</v>
      </c>
      <c r="AN11" s="71">
        <v>281014</v>
      </c>
      <c r="AO11" s="71">
        <v>261142</v>
      </c>
      <c r="AP11" s="71">
        <v>0</v>
      </c>
      <c r="AQ11" s="71">
        <v>0</v>
      </c>
      <c r="AR11" s="71">
        <v>261142</v>
      </c>
      <c r="AS11" s="71">
        <f t="shared" si="2"/>
        <v>3361616</v>
      </c>
      <c r="AT11" s="191">
        <f t="shared" si="3"/>
        <v>2962701</v>
      </c>
    </row>
    <row r="12" spans="1:46" s="190" customFormat="1" ht="24" customHeight="1">
      <c r="A12" s="188" t="s">
        <v>71</v>
      </c>
      <c r="B12" s="71">
        <f t="shared" si="0"/>
        <v>718089</v>
      </c>
      <c r="C12" s="71">
        <v>605914</v>
      </c>
      <c r="D12" s="71">
        <v>590025</v>
      </c>
      <c r="E12" s="71">
        <v>26</v>
      </c>
      <c r="F12" s="71">
        <v>15757</v>
      </c>
      <c r="G12" s="71">
        <v>4432</v>
      </c>
      <c r="H12" s="71">
        <v>11325</v>
      </c>
      <c r="I12" s="71">
        <v>112175</v>
      </c>
      <c r="J12" s="71">
        <v>154</v>
      </c>
      <c r="K12" s="71">
        <v>0</v>
      </c>
      <c r="L12" s="71">
        <v>0</v>
      </c>
      <c r="M12" s="71">
        <v>0</v>
      </c>
      <c r="N12" s="71">
        <v>92793</v>
      </c>
      <c r="O12" s="71">
        <v>19194</v>
      </c>
      <c r="P12" s="71">
        <f t="shared" si="1"/>
        <v>666653</v>
      </c>
      <c r="Q12" s="71">
        <v>600012</v>
      </c>
      <c r="R12" s="71">
        <v>145635</v>
      </c>
      <c r="S12" s="71">
        <v>88318</v>
      </c>
      <c r="T12" s="71">
        <v>17</v>
      </c>
      <c r="U12" s="71">
        <v>77836</v>
      </c>
      <c r="V12" s="71">
        <v>99297</v>
      </c>
      <c r="W12" s="71">
        <v>185287</v>
      </c>
      <c r="X12" s="71">
        <v>3601</v>
      </c>
      <c r="Y12" s="71">
        <v>21</v>
      </c>
      <c r="Z12" s="71">
        <v>66641</v>
      </c>
      <c r="AA12" s="71">
        <v>64867</v>
      </c>
      <c r="AB12" s="71">
        <v>0</v>
      </c>
      <c r="AC12" s="71">
        <v>0</v>
      </c>
      <c r="AD12" s="71">
        <v>0</v>
      </c>
      <c r="AE12" s="71">
        <v>1774</v>
      </c>
      <c r="AF12" s="71">
        <v>41148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41148</v>
      </c>
      <c r="AP12" s="71">
        <v>0</v>
      </c>
      <c r="AQ12" s="71">
        <v>126428</v>
      </c>
      <c r="AR12" s="71">
        <v>167576</v>
      </c>
      <c r="AS12" s="71">
        <f t="shared" si="2"/>
        <v>718089</v>
      </c>
      <c r="AT12" s="191">
        <f t="shared" si="3"/>
        <v>666653</v>
      </c>
    </row>
    <row r="13" spans="1:46" s="190" customFormat="1" ht="24" customHeight="1">
      <c r="A13" s="188" t="s">
        <v>73</v>
      </c>
      <c r="B13" s="71">
        <f t="shared" si="0"/>
        <v>2021041</v>
      </c>
      <c r="C13" s="71">
        <v>2002228</v>
      </c>
      <c r="D13" s="71">
        <v>1918307</v>
      </c>
      <c r="E13" s="71">
        <v>0</v>
      </c>
      <c r="F13" s="71">
        <v>85901</v>
      </c>
      <c r="G13" s="71">
        <v>2794</v>
      </c>
      <c r="H13" s="71">
        <v>83107</v>
      </c>
      <c r="I13" s="71">
        <v>18813</v>
      </c>
      <c r="J13" s="71">
        <v>1430</v>
      </c>
      <c r="K13" s="71">
        <v>0</v>
      </c>
      <c r="L13" s="71">
        <v>0</v>
      </c>
      <c r="M13" s="71">
        <v>0</v>
      </c>
      <c r="N13" s="71">
        <v>9887</v>
      </c>
      <c r="O13" s="71">
        <v>7324</v>
      </c>
      <c r="P13" s="71">
        <f t="shared" si="1"/>
        <v>1754749</v>
      </c>
      <c r="Q13" s="71">
        <v>1451062</v>
      </c>
      <c r="R13" s="71">
        <v>178462</v>
      </c>
      <c r="S13" s="71">
        <v>270621</v>
      </c>
      <c r="T13" s="71">
        <v>0</v>
      </c>
      <c r="U13" s="71">
        <v>106042</v>
      </c>
      <c r="V13" s="71">
        <v>145570</v>
      </c>
      <c r="W13" s="71">
        <v>745421</v>
      </c>
      <c r="X13" s="71">
        <v>4946</v>
      </c>
      <c r="Y13" s="71">
        <v>0</v>
      </c>
      <c r="Z13" s="71">
        <v>301442</v>
      </c>
      <c r="AA13" s="71">
        <v>295922</v>
      </c>
      <c r="AB13" s="71">
        <v>0</v>
      </c>
      <c r="AC13" s="71">
        <v>0</v>
      </c>
      <c r="AD13" s="71">
        <v>0</v>
      </c>
      <c r="AE13" s="71">
        <v>5520</v>
      </c>
      <c r="AF13" s="71">
        <v>261998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2245</v>
      </c>
      <c r="AM13" s="71">
        <v>0</v>
      </c>
      <c r="AN13" s="71">
        <v>2245</v>
      </c>
      <c r="AO13" s="71">
        <v>259753</v>
      </c>
      <c r="AP13" s="71">
        <v>0</v>
      </c>
      <c r="AQ13" s="71">
        <v>200000</v>
      </c>
      <c r="AR13" s="71">
        <v>459753</v>
      </c>
      <c r="AS13" s="71">
        <f t="shared" si="2"/>
        <v>2021041</v>
      </c>
      <c r="AT13" s="191">
        <f t="shared" si="3"/>
        <v>1752504</v>
      </c>
    </row>
    <row r="14" spans="1:46" s="190" customFormat="1" ht="24" customHeight="1">
      <c r="A14" s="188" t="s">
        <v>75</v>
      </c>
      <c r="B14" s="71">
        <f t="shared" si="0"/>
        <v>1250087</v>
      </c>
      <c r="C14" s="71">
        <v>1071317</v>
      </c>
      <c r="D14" s="71">
        <v>1070224</v>
      </c>
      <c r="E14" s="71">
        <v>0</v>
      </c>
      <c r="F14" s="71">
        <v>651</v>
      </c>
      <c r="G14" s="71">
        <v>0</v>
      </c>
      <c r="H14" s="71">
        <v>651</v>
      </c>
      <c r="I14" s="71">
        <v>178770</v>
      </c>
      <c r="J14" s="71">
        <v>890</v>
      </c>
      <c r="K14" s="71">
        <v>0</v>
      </c>
      <c r="L14" s="71">
        <v>0</v>
      </c>
      <c r="M14" s="71">
        <v>0</v>
      </c>
      <c r="N14" s="71">
        <v>48826</v>
      </c>
      <c r="O14" s="71">
        <v>124766</v>
      </c>
      <c r="P14" s="71">
        <f t="shared" si="1"/>
        <v>1009289</v>
      </c>
      <c r="Q14" s="71">
        <v>838283</v>
      </c>
      <c r="R14" s="71">
        <v>154600</v>
      </c>
      <c r="S14" s="71">
        <v>121120</v>
      </c>
      <c r="T14" s="71">
        <v>0</v>
      </c>
      <c r="U14" s="71">
        <v>68289</v>
      </c>
      <c r="V14" s="71">
        <v>95645</v>
      </c>
      <c r="W14" s="71">
        <v>391565</v>
      </c>
      <c r="X14" s="71">
        <v>7064</v>
      </c>
      <c r="Y14" s="71">
        <v>0</v>
      </c>
      <c r="Z14" s="71">
        <v>169935</v>
      </c>
      <c r="AA14" s="71">
        <v>149943</v>
      </c>
      <c r="AB14" s="71">
        <v>0</v>
      </c>
      <c r="AC14" s="71">
        <v>0</v>
      </c>
      <c r="AD14" s="71">
        <v>19690</v>
      </c>
      <c r="AE14" s="71">
        <v>302</v>
      </c>
      <c r="AF14" s="71">
        <v>227719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1071</v>
      </c>
      <c r="AM14" s="71">
        <v>0</v>
      </c>
      <c r="AN14" s="71">
        <v>1071</v>
      </c>
      <c r="AO14" s="71">
        <v>226648</v>
      </c>
      <c r="AP14" s="71">
        <v>0</v>
      </c>
      <c r="AQ14" s="71">
        <v>0</v>
      </c>
      <c r="AR14" s="71">
        <v>226648</v>
      </c>
      <c r="AS14" s="71">
        <f t="shared" si="2"/>
        <v>1250087</v>
      </c>
      <c r="AT14" s="191">
        <f t="shared" si="3"/>
        <v>1008218</v>
      </c>
    </row>
    <row r="15" spans="1:46" s="190" customFormat="1" ht="24" customHeight="1">
      <c r="A15" s="188" t="s">
        <v>76</v>
      </c>
      <c r="B15" s="71">
        <f t="shared" si="0"/>
        <v>1790172</v>
      </c>
      <c r="C15" s="71">
        <v>1623977</v>
      </c>
      <c r="D15" s="71">
        <v>1592724</v>
      </c>
      <c r="E15" s="71">
        <v>0</v>
      </c>
      <c r="F15" s="71">
        <v>30247</v>
      </c>
      <c r="G15" s="71">
        <v>0</v>
      </c>
      <c r="H15" s="71">
        <v>30247</v>
      </c>
      <c r="I15" s="71">
        <v>166170</v>
      </c>
      <c r="J15" s="71">
        <v>396</v>
      </c>
      <c r="K15" s="71">
        <v>0</v>
      </c>
      <c r="L15" s="71">
        <v>0</v>
      </c>
      <c r="M15" s="71">
        <v>0</v>
      </c>
      <c r="N15" s="71">
        <v>8257</v>
      </c>
      <c r="O15" s="71">
        <v>175148</v>
      </c>
      <c r="P15" s="71">
        <f t="shared" si="1"/>
        <v>1655117</v>
      </c>
      <c r="Q15" s="71">
        <v>1593802</v>
      </c>
      <c r="R15" s="71">
        <v>307579</v>
      </c>
      <c r="S15" s="71">
        <v>303664</v>
      </c>
      <c r="T15" s="71">
        <v>0</v>
      </c>
      <c r="U15" s="71">
        <v>179835</v>
      </c>
      <c r="V15" s="71">
        <v>324721</v>
      </c>
      <c r="W15" s="71">
        <v>469046</v>
      </c>
      <c r="X15" s="71">
        <v>8957</v>
      </c>
      <c r="Y15" s="71">
        <v>0</v>
      </c>
      <c r="Z15" s="71">
        <v>60090</v>
      </c>
      <c r="AA15" s="71">
        <v>58771</v>
      </c>
      <c r="AB15" s="71">
        <v>0</v>
      </c>
      <c r="AC15" s="71">
        <v>0</v>
      </c>
      <c r="AD15" s="71">
        <v>0</v>
      </c>
      <c r="AE15" s="71">
        <v>1319</v>
      </c>
      <c r="AF15" s="71">
        <v>155462</v>
      </c>
      <c r="AG15" s="71">
        <v>0</v>
      </c>
      <c r="AH15" s="71">
        <v>25</v>
      </c>
      <c r="AI15" s="71">
        <v>0</v>
      </c>
      <c r="AJ15" s="71">
        <v>0</v>
      </c>
      <c r="AK15" s="71">
        <v>25</v>
      </c>
      <c r="AL15" s="71">
        <v>1225</v>
      </c>
      <c r="AM15" s="71">
        <v>0</v>
      </c>
      <c r="AN15" s="71">
        <v>1225</v>
      </c>
      <c r="AO15" s="71">
        <v>154262</v>
      </c>
      <c r="AP15" s="71">
        <v>0</v>
      </c>
      <c r="AQ15" s="71">
        <v>69406</v>
      </c>
      <c r="AR15" s="71">
        <v>223668</v>
      </c>
      <c r="AS15" s="71">
        <f t="shared" si="2"/>
        <v>1790147</v>
      </c>
      <c r="AT15" s="191">
        <f t="shared" si="3"/>
        <v>1653892</v>
      </c>
    </row>
    <row r="16" spans="1:46" s="190" customFormat="1" ht="24" customHeight="1">
      <c r="A16" s="188" t="s">
        <v>78</v>
      </c>
      <c r="B16" s="71">
        <f t="shared" si="0"/>
        <v>1240648</v>
      </c>
      <c r="C16" s="71">
        <v>1226831</v>
      </c>
      <c r="D16" s="71">
        <v>1066517</v>
      </c>
      <c r="E16" s="71">
        <v>1575</v>
      </c>
      <c r="F16" s="71">
        <v>60162</v>
      </c>
      <c r="G16" s="71">
        <v>229</v>
      </c>
      <c r="H16" s="71">
        <v>59933</v>
      </c>
      <c r="I16" s="71">
        <v>13817</v>
      </c>
      <c r="J16" s="71">
        <v>84</v>
      </c>
      <c r="K16" s="71">
        <v>0</v>
      </c>
      <c r="L16" s="71">
        <v>0</v>
      </c>
      <c r="M16" s="71">
        <v>0</v>
      </c>
      <c r="N16" s="71">
        <v>12544</v>
      </c>
      <c r="O16" s="71">
        <v>831</v>
      </c>
      <c r="P16" s="71">
        <f t="shared" si="1"/>
        <v>1119495</v>
      </c>
      <c r="Q16" s="71">
        <v>962296</v>
      </c>
      <c r="R16" s="71">
        <v>183669</v>
      </c>
      <c r="S16" s="71">
        <v>92901</v>
      </c>
      <c r="T16" s="71">
        <v>83472</v>
      </c>
      <c r="U16" s="71">
        <v>120496</v>
      </c>
      <c r="V16" s="71">
        <v>149705</v>
      </c>
      <c r="W16" s="71">
        <v>329921</v>
      </c>
      <c r="X16" s="71">
        <v>2132</v>
      </c>
      <c r="Y16" s="71">
        <v>0</v>
      </c>
      <c r="Z16" s="71">
        <v>157199</v>
      </c>
      <c r="AA16" s="71">
        <v>134830</v>
      </c>
      <c r="AB16" s="71">
        <v>0</v>
      </c>
      <c r="AC16" s="71">
        <v>0</v>
      </c>
      <c r="AD16" s="71">
        <v>18156</v>
      </c>
      <c r="AE16" s="71">
        <v>4213</v>
      </c>
      <c r="AF16" s="71">
        <v>127847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127847</v>
      </c>
      <c r="AP16" s="71">
        <v>0</v>
      </c>
      <c r="AQ16" s="71">
        <v>0</v>
      </c>
      <c r="AR16" s="71">
        <v>127847</v>
      </c>
      <c r="AS16" s="71">
        <f t="shared" si="2"/>
        <v>1240648</v>
      </c>
      <c r="AT16" s="191">
        <f t="shared" si="3"/>
        <v>1119495</v>
      </c>
    </row>
    <row r="17" spans="1:46" s="190" customFormat="1" ht="24" customHeight="1">
      <c r="A17" s="188" t="s">
        <v>80</v>
      </c>
      <c r="B17" s="71">
        <f t="shared" si="0"/>
        <v>729818</v>
      </c>
      <c r="C17" s="71">
        <v>563025</v>
      </c>
      <c r="D17" s="71">
        <v>562186</v>
      </c>
      <c r="E17" s="71">
        <v>0</v>
      </c>
      <c r="F17" s="71">
        <v>767</v>
      </c>
      <c r="G17" s="71">
        <v>0</v>
      </c>
      <c r="H17" s="71">
        <v>767</v>
      </c>
      <c r="I17" s="71">
        <v>166793</v>
      </c>
      <c r="J17" s="71">
        <v>219</v>
      </c>
      <c r="K17" s="71">
        <v>0</v>
      </c>
      <c r="L17" s="71">
        <v>0</v>
      </c>
      <c r="M17" s="71">
        <v>0</v>
      </c>
      <c r="N17" s="71">
        <v>157835</v>
      </c>
      <c r="O17" s="71">
        <v>8395</v>
      </c>
      <c r="P17" s="71">
        <f t="shared" si="1"/>
        <v>708893</v>
      </c>
      <c r="Q17" s="71">
        <v>610313</v>
      </c>
      <c r="R17" s="71">
        <v>86962</v>
      </c>
      <c r="S17" s="71">
        <v>75865</v>
      </c>
      <c r="T17" s="71">
        <v>0</v>
      </c>
      <c r="U17" s="71">
        <v>102426</v>
      </c>
      <c r="V17" s="71">
        <v>56296</v>
      </c>
      <c r="W17" s="71">
        <v>280671</v>
      </c>
      <c r="X17" s="71">
        <v>8093</v>
      </c>
      <c r="Y17" s="71">
        <v>0</v>
      </c>
      <c r="Z17" s="71">
        <v>96460</v>
      </c>
      <c r="AA17" s="71">
        <v>95901</v>
      </c>
      <c r="AB17" s="71">
        <v>0</v>
      </c>
      <c r="AC17" s="71">
        <v>0</v>
      </c>
      <c r="AD17" s="71">
        <v>0</v>
      </c>
      <c r="AE17" s="71">
        <v>559</v>
      </c>
      <c r="AF17" s="71">
        <v>19982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2120</v>
      </c>
      <c r="AM17" s="71">
        <v>0</v>
      </c>
      <c r="AN17" s="71">
        <v>2120</v>
      </c>
      <c r="AO17" s="71">
        <v>17862</v>
      </c>
      <c r="AP17" s="71">
        <v>0</v>
      </c>
      <c r="AQ17" s="71">
        <v>122097</v>
      </c>
      <c r="AR17" s="71">
        <v>139959</v>
      </c>
      <c r="AS17" s="71">
        <f t="shared" si="2"/>
        <v>729818</v>
      </c>
      <c r="AT17" s="191">
        <f t="shared" si="3"/>
        <v>706773</v>
      </c>
    </row>
    <row r="18" spans="1:46" s="190" customFormat="1" ht="24" customHeight="1">
      <c r="A18" s="188" t="s">
        <v>81</v>
      </c>
      <c r="B18" s="71">
        <f t="shared" si="0"/>
        <v>832664</v>
      </c>
      <c r="C18" s="71">
        <v>644083</v>
      </c>
      <c r="D18" s="71">
        <v>603535</v>
      </c>
      <c r="E18" s="71">
        <v>0</v>
      </c>
      <c r="F18" s="71">
        <v>37013</v>
      </c>
      <c r="G18" s="71">
        <v>967</v>
      </c>
      <c r="H18" s="71">
        <v>36046</v>
      </c>
      <c r="I18" s="71">
        <v>188581</v>
      </c>
      <c r="J18" s="71">
        <v>473</v>
      </c>
      <c r="K18" s="71">
        <v>0</v>
      </c>
      <c r="L18" s="71">
        <v>0</v>
      </c>
      <c r="M18" s="71">
        <v>0</v>
      </c>
      <c r="N18" s="71">
        <v>187702</v>
      </c>
      <c r="O18" s="71">
        <v>547</v>
      </c>
      <c r="P18" s="71">
        <f t="shared" si="1"/>
        <v>849124</v>
      </c>
      <c r="Q18" s="71">
        <v>777960</v>
      </c>
      <c r="R18" s="71">
        <v>459891</v>
      </c>
      <c r="S18" s="71">
        <v>105948</v>
      </c>
      <c r="T18" s="71">
        <v>0</v>
      </c>
      <c r="U18" s="71">
        <v>0</v>
      </c>
      <c r="V18" s="71">
        <v>98079</v>
      </c>
      <c r="W18" s="71">
        <v>113545</v>
      </c>
      <c r="X18" s="71">
        <v>497</v>
      </c>
      <c r="Y18" s="71">
        <v>0</v>
      </c>
      <c r="Z18" s="71">
        <v>60079</v>
      </c>
      <c r="AA18" s="71">
        <v>58821</v>
      </c>
      <c r="AB18" s="71">
        <v>0</v>
      </c>
      <c r="AC18" s="71">
        <v>0</v>
      </c>
      <c r="AD18" s="71">
        <v>0</v>
      </c>
      <c r="AE18" s="71">
        <v>1258</v>
      </c>
      <c r="AF18" s="71">
        <v>0</v>
      </c>
      <c r="AG18" s="71">
        <v>6263</v>
      </c>
      <c r="AH18" s="71">
        <v>0</v>
      </c>
      <c r="AI18" s="71">
        <v>0</v>
      </c>
      <c r="AJ18" s="71">
        <v>0</v>
      </c>
      <c r="AK18" s="71">
        <v>0</v>
      </c>
      <c r="AL18" s="71">
        <v>11085</v>
      </c>
      <c r="AM18" s="71">
        <v>0</v>
      </c>
      <c r="AN18" s="71">
        <v>11085</v>
      </c>
      <c r="AO18" s="71">
        <v>0</v>
      </c>
      <c r="AP18" s="71">
        <v>17348</v>
      </c>
      <c r="AQ18" s="71">
        <v>-15188</v>
      </c>
      <c r="AR18" s="71">
        <v>-32536</v>
      </c>
      <c r="AS18" s="71">
        <f t="shared" si="2"/>
        <v>832664</v>
      </c>
      <c r="AT18" s="191">
        <f t="shared" si="3"/>
        <v>838039</v>
      </c>
    </row>
    <row r="19" spans="1:46" s="190" customFormat="1" ht="24" customHeight="1">
      <c r="A19" s="188" t="s">
        <v>82</v>
      </c>
      <c r="B19" s="71">
        <f t="shared" si="0"/>
        <v>618663</v>
      </c>
      <c r="C19" s="71">
        <v>422747</v>
      </c>
      <c r="D19" s="71">
        <v>413593</v>
      </c>
      <c r="E19" s="71">
        <v>0</v>
      </c>
      <c r="F19" s="71">
        <v>8674</v>
      </c>
      <c r="G19" s="71">
        <v>2840</v>
      </c>
      <c r="H19" s="71">
        <v>5834</v>
      </c>
      <c r="I19" s="71">
        <v>177939</v>
      </c>
      <c r="J19" s="71">
        <v>115</v>
      </c>
      <c r="K19" s="71">
        <v>0</v>
      </c>
      <c r="L19" s="71">
        <v>0</v>
      </c>
      <c r="M19" s="71">
        <v>0</v>
      </c>
      <c r="N19" s="71">
        <v>172008</v>
      </c>
      <c r="O19" s="71">
        <v>5592</v>
      </c>
      <c r="P19" s="71">
        <f t="shared" si="1"/>
        <v>600490</v>
      </c>
      <c r="Q19" s="71">
        <v>516717</v>
      </c>
      <c r="R19" s="71">
        <v>54214</v>
      </c>
      <c r="S19" s="71">
        <v>34818</v>
      </c>
      <c r="T19" s="71">
        <v>0</v>
      </c>
      <c r="U19" s="71">
        <v>141574</v>
      </c>
      <c r="V19" s="71">
        <v>31005</v>
      </c>
      <c r="W19" s="71">
        <v>253055</v>
      </c>
      <c r="X19" s="71">
        <v>2051</v>
      </c>
      <c r="Y19" s="71">
        <v>0</v>
      </c>
      <c r="Z19" s="71">
        <v>69999</v>
      </c>
      <c r="AA19" s="71">
        <v>69337</v>
      </c>
      <c r="AB19" s="71">
        <v>0</v>
      </c>
      <c r="AC19" s="71">
        <v>0</v>
      </c>
      <c r="AD19" s="71">
        <v>0</v>
      </c>
      <c r="AE19" s="71">
        <v>662</v>
      </c>
      <c r="AF19" s="71">
        <v>0</v>
      </c>
      <c r="AG19" s="71">
        <v>2424</v>
      </c>
      <c r="AH19" s="71">
        <v>17977</v>
      </c>
      <c r="AI19" s="71">
        <v>0</v>
      </c>
      <c r="AJ19" s="71">
        <v>0</v>
      </c>
      <c r="AK19" s="71">
        <v>17977</v>
      </c>
      <c r="AL19" s="71">
        <v>13774</v>
      </c>
      <c r="AM19" s="71">
        <v>0</v>
      </c>
      <c r="AN19" s="71">
        <v>13774</v>
      </c>
      <c r="AO19" s="71">
        <v>1779</v>
      </c>
      <c r="AP19" s="71">
        <v>0</v>
      </c>
      <c r="AQ19" s="71">
        <v>7985</v>
      </c>
      <c r="AR19" s="71">
        <v>9764</v>
      </c>
      <c r="AS19" s="71">
        <f t="shared" si="2"/>
        <v>600686</v>
      </c>
      <c r="AT19" s="191">
        <f t="shared" si="3"/>
        <v>586716</v>
      </c>
    </row>
    <row r="20" spans="1:46" s="190" customFormat="1" ht="24" customHeight="1">
      <c r="A20" s="188" t="s">
        <v>103</v>
      </c>
      <c r="B20" s="71">
        <f t="shared" si="0"/>
        <v>2958496</v>
      </c>
      <c r="C20" s="71">
        <v>2762648</v>
      </c>
      <c r="D20" s="71">
        <v>2649228</v>
      </c>
      <c r="E20" s="71">
        <v>173449</v>
      </c>
      <c r="F20" s="71">
        <v>86522</v>
      </c>
      <c r="G20" s="71">
        <v>1453</v>
      </c>
      <c r="H20" s="71">
        <v>85069</v>
      </c>
      <c r="I20" s="71">
        <v>195848</v>
      </c>
      <c r="J20" s="71">
        <v>1290</v>
      </c>
      <c r="K20" s="71">
        <v>52694</v>
      </c>
      <c r="L20" s="71">
        <v>0</v>
      </c>
      <c r="M20" s="71">
        <v>0</v>
      </c>
      <c r="N20" s="71">
        <v>86884</v>
      </c>
      <c r="O20" s="71">
        <v>51238</v>
      </c>
      <c r="P20" s="71">
        <f t="shared" si="1"/>
        <v>2726936</v>
      </c>
      <c r="Q20" s="71">
        <v>2357349</v>
      </c>
      <c r="R20" s="71">
        <v>694862</v>
      </c>
      <c r="S20" s="71">
        <v>202181</v>
      </c>
      <c r="T20" s="71">
        <v>7698</v>
      </c>
      <c r="U20" s="71">
        <v>152988</v>
      </c>
      <c r="V20" s="71">
        <v>281540</v>
      </c>
      <c r="W20" s="71">
        <v>983313</v>
      </c>
      <c r="X20" s="71">
        <v>34767</v>
      </c>
      <c r="Y20" s="71">
        <v>0</v>
      </c>
      <c r="Z20" s="71">
        <v>346037</v>
      </c>
      <c r="AA20" s="71">
        <v>256837</v>
      </c>
      <c r="AB20" s="71">
        <v>0</v>
      </c>
      <c r="AC20" s="71">
        <v>82064</v>
      </c>
      <c r="AD20" s="71">
        <v>0</v>
      </c>
      <c r="AE20" s="71">
        <v>7136</v>
      </c>
      <c r="AF20" s="71">
        <v>285040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23550</v>
      </c>
      <c r="AM20" s="71">
        <v>115</v>
      </c>
      <c r="AN20" s="71">
        <v>23435</v>
      </c>
      <c r="AO20" s="71">
        <v>261490</v>
      </c>
      <c r="AP20" s="71">
        <v>0</v>
      </c>
      <c r="AQ20" s="71">
        <v>686626</v>
      </c>
      <c r="AR20" s="71">
        <v>948116</v>
      </c>
      <c r="AS20" s="71">
        <f t="shared" si="2"/>
        <v>2958496</v>
      </c>
      <c r="AT20" s="191">
        <f t="shared" si="3"/>
        <v>2703386</v>
      </c>
    </row>
    <row r="21" spans="1:46" s="190" customFormat="1" ht="24" customHeight="1">
      <c r="A21" s="192" t="s">
        <v>105</v>
      </c>
      <c r="B21" s="193">
        <f t="shared" si="0"/>
        <v>1422355</v>
      </c>
      <c r="C21" s="193">
        <v>1403339</v>
      </c>
      <c r="D21" s="193">
        <v>1367584</v>
      </c>
      <c r="E21" s="193">
        <v>11653</v>
      </c>
      <c r="F21" s="193">
        <v>67177</v>
      </c>
      <c r="G21" s="193">
        <v>1826</v>
      </c>
      <c r="H21" s="193">
        <v>65351</v>
      </c>
      <c r="I21" s="193">
        <v>19012</v>
      </c>
      <c r="J21" s="193">
        <v>451</v>
      </c>
      <c r="K21" s="193">
        <v>0</v>
      </c>
      <c r="L21" s="193">
        <v>0</v>
      </c>
      <c r="M21" s="193">
        <v>0</v>
      </c>
      <c r="N21" s="193">
        <v>17427</v>
      </c>
      <c r="O21" s="193">
        <v>1908</v>
      </c>
      <c r="P21" s="193">
        <f t="shared" si="1"/>
        <v>1372270</v>
      </c>
      <c r="Q21" s="193">
        <v>1263318</v>
      </c>
      <c r="R21" s="193">
        <v>395749</v>
      </c>
      <c r="S21" s="193">
        <v>151155</v>
      </c>
      <c r="T21" s="193">
        <v>2864</v>
      </c>
      <c r="U21" s="193">
        <v>118774</v>
      </c>
      <c r="V21" s="193">
        <v>208239</v>
      </c>
      <c r="W21" s="193">
        <v>379399</v>
      </c>
      <c r="X21" s="193">
        <v>6546</v>
      </c>
      <c r="Y21" s="193">
        <v>592</v>
      </c>
      <c r="Z21" s="193">
        <v>107262</v>
      </c>
      <c r="AA21" s="193">
        <v>103103</v>
      </c>
      <c r="AB21" s="193">
        <v>0</v>
      </c>
      <c r="AC21" s="193">
        <v>0</v>
      </c>
      <c r="AD21" s="193">
        <v>0</v>
      </c>
      <c r="AE21" s="193">
        <v>4159</v>
      </c>
      <c r="AF21" s="193">
        <v>46354</v>
      </c>
      <c r="AG21" s="193">
        <v>0</v>
      </c>
      <c r="AH21" s="193">
        <v>4</v>
      </c>
      <c r="AI21" s="193">
        <v>0</v>
      </c>
      <c r="AJ21" s="193">
        <v>0</v>
      </c>
      <c r="AK21" s="193">
        <v>4</v>
      </c>
      <c r="AL21" s="193">
        <v>1690</v>
      </c>
      <c r="AM21" s="193">
        <v>0</v>
      </c>
      <c r="AN21" s="193">
        <v>1690</v>
      </c>
      <c r="AO21" s="193">
        <v>44668</v>
      </c>
      <c r="AP21" s="193">
        <v>0</v>
      </c>
      <c r="AQ21" s="193">
        <v>0</v>
      </c>
      <c r="AR21" s="193">
        <v>44668</v>
      </c>
      <c r="AS21" s="193">
        <f t="shared" si="2"/>
        <v>1422351</v>
      </c>
      <c r="AT21" s="194">
        <f t="shared" si="3"/>
        <v>1370580</v>
      </c>
    </row>
    <row r="22" spans="1:46" s="190" customFormat="1" ht="33" customHeight="1">
      <c r="A22" s="195" t="s">
        <v>98</v>
      </c>
      <c r="B22" s="130">
        <f t="shared" si="0"/>
        <v>714178</v>
      </c>
      <c r="C22" s="130">
        <v>497015</v>
      </c>
      <c r="D22" s="130">
        <v>480549</v>
      </c>
      <c r="E22" s="130">
        <v>0</v>
      </c>
      <c r="F22" s="130">
        <v>17884</v>
      </c>
      <c r="G22" s="130">
        <v>0</v>
      </c>
      <c r="H22" s="130">
        <v>17884</v>
      </c>
      <c r="I22" s="130">
        <v>216259</v>
      </c>
      <c r="J22" s="130">
        <v>9</v>
      </c>
      <c r="K22" s="130">
        <v>0</v>
      </c>
      <c r="L22" s="130">
        <v>0</v>
      </c>
      <c r="M22" s="130">
        <v>0</v>
      </c>
      <c r="N22" s="130">
        <v>208200</v>
      </c>
      <c r="O22" s="130">
        <v>11051</v>
      </c>
      <c r="P22" s="130">
        <f t="shared" si="1"/>
        <v>692852</v>
      </c>
      <c r="Q22" s="130">
        <v>615879</v>
      </c>
      <c r="R22" s="130">
        <v>289168</v>
      </c>
      <c r="S22" s="130">
        <v>35422</v>
      </c>
      <c r="T22" s="130">
        <v>0</v>
      </c>
      <c r="U22" s="130">
        <v>0</v>
      </c>
      <c r="V22" s="130">
        <v>88917</v>
      </c>
      <c r="W22" s="130">
        <v>195377</v>
      </c>
      <c r="X22" s="130">
        <v>6995</v>
      </c>
      <c r="Y22" s="130">
        <v>0</v>
      </c>
      <c r="Z22" s="130">
        <v>76568</v>
      </c>
      <c r="AA22" s="130">
        <v>74870</v>
      </c>
      <c r="AB22" s="130">
        <v>0</v>
      </c>
      <c r="AC22" s="130">
        <v>0</v>
      </c>
      <c r="AD22" s="130">
        <v>0</v>
      </c>
      <c r="AE22" s="130">
        <v>1698</v>
      </c>
      <c r="AF22" s="130">
        <v>7829</v>
      </c>
      <c r="AG22" s="130">
        <v>0</v>
      </c>
      <c r="AH22" s="130">
        <v>904</v>
      </c>
      <c r="AI22" s="130">
        <v>0</v>
      </c>
      <c r="AJ22" s="130">
        <v>0</v>
      </c>
      <c r="AK22" s="130">
        <v>904</v>
      </c>
      <c r="AL22" s="130">
        <v>405</v>
      </c>
      <c r="AM22" s="130">
        <v>0</v>
      </c>
      <c r="AN22" s="130">
        <v>405</v>
      </c>
      <c r="AO22" s="130">
        <v>8328</v>
      </c>
      <c r="AP22" s="130">
        <v>0</v>
      </c>
      <c r="AQ22" s="130">
        <v>-699222</v>
      </c>
      <c r="AR22" s="130">
        <v>-690894</v>
      </c>
      <c r="AS22" s="130">
        <f t="shared" si="2"/>
        <v>713274</v>
      </c>
      <c r="AT22" s="196">
        <f t="shared" si="3"/>
        <v>692447</v>
      </c>
    </row>
    <row r="23" spans="1:46" s="190" customFormat="1" ht="33" customHeight="1">
      <c r="A23" s="197" t="s">
        <v>99</v>
      </c>
      <c r="B23" s="71">
        <f t="shared" si="0"/>
        <v>1330056</v>
      </c>
      <c r="C23" s="71">
        <v>1194681</v>
      </c>
      <c r="D23" s="71">
        <v>1182162</v>
      </c>
      <c r="E23" s="71">
        <v>0</v>
      </c>
      <c r="F23" s="71">
        <v>12726</v>
      </c>
      <c r="G23" s="71">
        <v>0</v>
      </c>
      <c r="H23" s="71">
        <v>12726</v>
      </c>
      <c r="I23" s="71">
        <v>135375</v>
      </c>
      <c r="J23" s="71">
        <v>1295</v>
      </c>
      <c r="K23" s="71">
        <v>0</v>
      </c>
      <c r="L23" s="71">
        <v>0</v>
      </c>
      <c r="M23" s="71">
        <v>108424</v>
      </c>
      <c r="N23" s="71">
        <v>25573</v>
      </c>
      <c r="O23" s="71">
        <v>322</v>
      </c>
      <c r="P23" s="71">
        <f t="shared" si="1"/>
        <v>1346561</v>
      </c>
      <c r="Q23" s="71">
        <v>1040873</v>
      </c>
      <c r="R23" s="71">
        <v>257914</v>
      </c>
      <c r="S23" s="71">
        <v>33831</v>
      </c>
      <c r="T23" s="71">
        <v>0</v>
      </c>
      <c r="U23" s="71">
        <v>0</v>
      </c>
      <c r="V23" s="71">
        <v>26518</v>
      </c>
      <c r="W23" s="71">
        <v>717167</v>
      </c>
      <c r="X23" s="71">
        <v>5443</v>
      </c>
      <c r="Y23" s="71">
        <v>0</v>
      </c>
      <c r="Z23" s="71">
        <v>305688</v>
      </c>
      <c r="AA23" s="71">
        <v>305662</v>
      </c>
      <c r="AB23" s="71">
        <v>0</v>
      </c>
      <c r="AC23" s="71">
        <v>0</v>
      </c>
      <c r="AD23" s="71">
        <v>0</v>
      </c>
      <c r="AE23" s="71">
        <v>26</v>
      </c>
      <c r="AF23" s="71">
        <v>0</v>
      </c>
      <c r="AG23" s="71">
        <v>30896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30896</v>
      </c>
      <c r="AQ23" s="71">
        <v>0</v>
      </c>
      <c r="AR23" s="71">
        <v>-30896</v>
      </c>
      <c r="AS23" s="71">
        <f t="shared" si="2"/>
        <v>1330056</v>
      </c>
      <c r="AT23" s="191">
        <f t="shared" si="3"/>
        <v>1346561</v>
      </c>
    </row>
    <row r="24" spans="1:46" s="190" customFormat="1" ht="33" customHeight="1">
      <c r="A24" s="197" t="s">
        <v>100</v>
      </c>
      <c r="B24" s="71">
        <f t="shared" si="0"/>
        <v>11332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11332</v>
      </c>
      <c r="J24" s="71">
        <v>0</v>
      </c>
      <c r="K24" s="71">
        <v>0</v>
      </c>
      <c r="L24" s="71">
        <v>0</v>
      </c>
      <c r="M24" s="71">
        <v>0</v>
      </c>
      <c r="N24" s="71">
        <v>11332</v>
      </c>
      <c r="O24" s="71">
        <v>59356</v>
      </c>
      <c r="P24" s="71">
        <f t="shared" si="1"/>
        <v>59356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59356</v>
      </c>
      <c r="AA24" s="71">
        <v>59356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f t="shared" si="2"/>
        <v>11332</v>
      </c>
      <c r="AT24" s="191">
        <f t="shared" si="3"/>
        <v>59356</v>
      </c>
    </row>
    <row r="25" spans="1:46" s="190" customFormat="1" ht="23.25" customHeight="1" thickBot="1">
      <c r="A25" s="198" t="s">
        <v>43</v>
      </c>
      <c r="B25" s="199">
        <f aca="true" t="shared" si="4" ref="B25:AT25">SUM(B9:B24)</f>
        <v>29213766</v>
      </c>
      <c r="C25" s="199">
        <f t="shared" si="4"/>
        <v>26870751</v>
      </c>
      <c r="D25" s="199">
        <f t="shared" si="4"/>
        <v>26129732</v>
      </c>
      <c r="E25" s="199">
        <f t="shared" si="4"/>
        <v>217658</v>
      </c>
      <c r="F25" s="199">
        <f t="shared" si="4"/>
        <v>629877</v>
      </c>
      <c r="G25" s="199">
        <f t="shared" si="4"/>
        <v>39559</v>
      </c>
      <c r="H25" s="199">
        <f t="shared" si="4"/>
        <v>590318</v>
      </c>
      <c r="I25" s="199">
        <f t="shared" si="4"/>
        <v>2186415</v>
      </c>
      <c r="J25" s="199">
        <f t="shared" si="4"/>
        <v>7772</v>
      </c>
      <c r="K25" s="199">
        <f t="shared" si="4"/>
        <v>54142</v>
      </c>
      <c r="L25" s="199">
        <f t="shared" si="4"/>
        <v>0</v>
      </c>
      <c r="M25" s="199">
        <f t="shared" si="4"/>
        <v>108424</v>
      </c>
      <c r="N25" s="199">
        <f t="shared" si="4"/>
        <v>1219664</v>
      </c>
      <c r="O25" s="199">
        <f t="shared" si="4"/>
        <v>870652</v>
      </c>
      <c r="P25" s="199">
        <f t="shared" si="4"/>
        <v>26620470</v>
      </c>
      <c r="Q25" s="199">
        <f t="shared" si="4"/>
        <v>23134928</v>
      </c>
      <c r="R25" s="199">
        <f t="shared" si="4"/>
        <v>5839551</v>
      </c>
      <c r="S25" s="199">
        <f t="shared" si="4"/>
        <v>3241076</v>
      </c>
      <c r="T25" s="199">
        <f t="shared" si="4"/>
        <v>117192</v>
      </c>
      <c r="U25" s="199">
        <f t="shared" si="4"/>
        <v>1922595</v>
      </c>
      <c r="V25" s="199">
        <f t="shared" si="4"/>
        <v>2605108</v>
      </c>
      <c r="W25" s="199">
        <f t="shared" si="4"/>
        <v>9108545</v>
      </c>
      <c r="X25" s="199">
        <f t="shared" si="4"/>
        <v>300247</v>
      </c>
      <c r="Y25" s="199">
        <f t="shared" si="4"/>
        <v>614</v>
      </c>
      <c r="Z25" s="199">
        <f t="shared" si="4"/>
        <v>3106905</v>
      </c>
      <c r="AA25" s="199">
        <f t="shared" si="4"/>
        <v>2874345</v>
      </c>
      <c r="AB25" s="199">
        <f t="shared" si="4"/>
        <v>0</v>
      </c>
      <c r="AC25" s="199">
        <f t="shared" si="4"/>
        <v>84976</v>
      </c>
      <c r="AD25" s="199">
        <f t="shared" si="4"/>
        <v>80912</v>
      </c>
      <c r="AE25" s="199">
        <f t="shared" si="4"/>
        <v>66672</v>
      </c>
      <c r="AF25" s="199">
        <f t="shared" si="4"/>
        <v>2874588</v>
      </c>
      <c r="AG25" s="199">
        <f t="shared" si="4"/>
        <v>39583</v>
      </c>
      <c r="AH25" s="199">
        <f t="shared" si="4"/>
        <v>156600</v>
      </c>
      <c r="AI25" s="199">
        <f t="shared" si="4"/>
        <v>0</v>
      </c>
      <c r="AJ25" s="199">
        <f t="shared" si="4"/>
        <v>5370</v>
      </c>
      <c r="AK25" s="199">
        <f t="shared" si="4"/>
        <v>151230</v>
      </c>
      <c r="AL25" s="199">
        <f t="shared" si="4"/>
        <v>378637</v>
      </c>
      <c r="AM25" s="199">
        <f t="shared" si="4"/>
        <v>115</v>
      </c>
      <c r="AN25" s="199">
        <f t="shared" si="4"/>
        <v>378522</v>
      </c>
      <c r="AO25" s="199">
        <f t="shared" si="4"/>
        <v>2661212</v>
      </c>
      <c r="AP25" s="199">
        <f t="shared" si="4"/>
        <v>48244</v>
      </c>
      <c r="AQ25" s="199">
        <f t="shared" si="4"/>
        <v>549176</v>
      </c>
      <c r="AR25" s="199">
        <f t="shared" si="4"/>
        <v>3162144</v>
      </c>
      <c r="AS25" s="200">
        <f t="shared" si="4"/>
        <v>29057166</v>
      </c>
      <c r="AT25" s="201">
        <f t="shared" si="4"/>
        <v>26241833</v>
      </c>
    </row>
    <row r="26" spans="1:46" s="190" customFormat="1" ht="23.25" customHeight="1">
      <c r="A26" s="202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203"/>
      <c r="O26" s="203"/>
      <c r="P26" s="203"/>
      <c r="Q26" s="203"/>
      <c r="R26" s="203"/>
      <c r="S26" s="203"/>
      <c r="T26" s="203"/>
      <c r="U26" s="204"/>
      <c r="V26" s="203"/>
      <c r="W26" s="203"/>
      <c r="X26" s="203"/>
      <c r="Y26" s="203"/>
      <c r="Z26" s="205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4"/>
      <c r="AO26" s="203"/>
      <c r="AP26" s="203"/>
      <c r="AQ26" s="203"/>
      <c r="AR26" s="203"/>
      <c r="AS26" s="206"/>
      <c r="AT26" s="206"/>
    </row>
    <row r="27" spans="1:46" s="190" customFormat="1" ht="23.25" customHeight="1" thickBot="1">
      <c r="A27" s="207"/>
      <c r="B27" s="208" t="s">
        <v>101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10"/>
      <c r="N27" s="209"/>
      <c r="O27" s="209"/>
      <c r="P27" s="209"/>
      <c r="Q27" s="209"/>
      <c r="R27" s="209"/>
      <c r="S27" s="209"/>
      <c r="T27" s="209"/>
      <c r="U27" s="210"/>
      <c r="V27" s="209"/>
      <c r="W27" s="209"/>
      <c r="X27" s="209"/>
      <c r="Y27" s="209"/>
      <c r="Z27" s="211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10"/>
      <c r="AO27" s="209"/>
      <c r="AP27" s="209"/>
      <c r="AQ27" s="209"/>
      <c r="AR27" s="209"/>
      <c r="AS27" s="212"/>
      <c r="AT27" s="212"/>
    </row>
    <row r="28" spans="1:46" s="190" customFormat="1" ht="22.5" customHeight="1">
      <c r="A28" s="213" t="s">
        <v>75</v>
      </c>
      <c r="B28" s="121">
        <f>C28+I28+AH28</f>
        <v>17833</v>
      </c>
      <c r="C28" s="121">
        <v>2831</v>
      </c>
      <c r="D28" s="121">
        <v>2829</v>
      </c>
      <c r="E28" s="121">
        <v>0</v>
      </c>
      <c r="F28" s="121">
        <v>2</v>
      </c>
      <c r="G28" s="121">
        <v>0</v>
      </c>
      <c r="H28" s="121">
        <v>2</v>
      </c>
      <c r="I28" s="121">
        <v>15002</v>
      </c>
      <c r="J28" s="121">
        <v>4</v>
      </c>
      <c r="K28" s="121">
        <v>0</v>
      </c>
      <c r="L28" s="121">
        <v>0</v>
      </c>
      <c r="M28" s="121">
        <v>0</v>
      </c>
      <c r="N28" s="121">
        <v>14996</v>
      </c>
      <c r="O28" s="121">
        <v>2</v>
      </c>
      <c r="P28" s="121">
        <f>Q28+Z28+AL28</f>
        <v>16895</v>
      </c>
      <c r="Q28" s="121">
        <v>16418</v>
      </c>
      <c r="R28" s="121">
        <v>8106</v>
      </c>
      <c r="S28" s="121">
        <v>0</v>
      </c>
      <c r="T28" s="121">
        <v>0</v>
      </c>
      <c r="U28" s="121">
        <v>0</v>
      </c>
      <c r="V28" s="121">
        <v>0</v>
      </c>
      <c r="W28" s="121">
        <v>2094</v>
      </c>
      <c r="X28" s="121">
        <v>6218</v>
      </c>
      <c r="Y28" s="121">
        <v>0</v>
      </c>
      <c r="Z28" s="121">
        <v>477</v>
      </c>
      <c r="AA28" s="121">
        <v>36</v>
      </c>
      <c r="AB28" s="121">
        <v>0</v>
      </c>
      <c r="AC28" s="121">
        <v>0</v>
      </c>
      <c r="AD28" s="121">
        <v>0</v>
      </c>
      <c r="AE28" s="121">
        <v>441</v>
      </c>
      <c r="AF28" s="121">
        <v>938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v>0</v>
      </c>
      <c r="AO28" s="121">
        <v>938</v>
      </c>
      <c r="AP28" s="121">
        <v>0</v>
      </c>
      <c r="AQ28" s="121">
        <v>0</v>
      </c>
      <c r="AR28" s="121">
        <v>938</v>
      </c>
      <c r="AS28" s="121">
        <f>C28+I28</f>
        <v>17833</v>
      </c>
      <c r="AT28" s="214">
        <f>Q28+Z28</f>
        <v>16895</v>
      </c>
    </row>
    <row r="29" spans="1:46" s="190" customFormat="1" ht="22.5" customHeight="1" thickBot="1">
      <c r="A29" s="215" t="s">
        <v>202</v>
      </c>
      <c r="B29" s="200">
        <f aca="true" t="shared" si="5" ref="B29:AT29">B28</f>
        <v>17833</v>
      </c>
      <c r="C29" s="200">
        <f t="shared" si="5"/>
        <v>2831</v>
      </c>
      <c r="D29" s="200">
        <f t="shared" si="5"/>
        <v>2829</v>
      </c>
      <c r="E29" s="200">
        <f t="shared" si="5"/>
        <v>0</v>
      </c>
      <c r="F29" s="200">
        <f t="shared" si="5"/>
        <v>2</v>
      </c>
      <c r="G29" s="200">
        <f t="shared" si="5"/>
        <v>0</v>
      </c>
      <c r="H29" s="200">
        <f t="shared" si="5"/>
        <v>2</v>
      </c>
      <c r="I29" s="200">
        <f t="shared" si="5"/>
        <v>15002</v>
      </c>
      <c r="J29" s="200">
        <f t="shared" si="5"/>
        <v>4</v>
      </c>
      <c r="K29" s="200">
        <f t="shared" si="5"/>
        <v>0</v>
      </c>
      <c r="L29" s="200">
        <f t="shared" si="5"/>
        <v>0</v>
      </c>
      <c r="M29" s="200">
        <f t="shared" si="5"/>
        <v>0</v>
      </c>
      <c r="N29" s="200">
        <f t="shared" si="5"/>
        <v>14996</v>
      </c>
      <c r="O29" s="200">
        <f t="shared" si="5"/>
        <v>2</v>
      </c>
      <c r="P29" s="200">
        <f t="shared" si="5"/>
        <v>16895</v>
      </c>
      <c r="Q29" s="200">
        <f t="shared" si="5"/>
        <v>16418</v>
      </c>
      <c r="R29" s="200">
        <f t="shared" si="5"/>
        <v>8106</v>
      </c>
      <c r="S29" s="200">
        <f t="shared" si="5"/>
        <v>0</v>
      </c>
      <c r="T29" s="200">
        <f t="shared" si="5"/>
        <v>0</v>
      </c>
      <c r="U29" s="200">
        <f t="shared" si="5"/>
        <v>0</v>
      </c>
      <c r="V29" s="200">
        <f t="shared" si="5"/>
        <v>0</v>
      </c>
      <c r="W29" s="200">
        <f t="shared" si="5"/>
        <v>2094</v>
      </c>
      <c r="X29" s="200">
        <f t="shared" si="5"/>
        <v>6218</v>
      </c>
      <c r="Y29" s="200">
        <f t="shared" si="5"/>
        <v>0</v>
      </c>
      <c r="Z29" s="200">
        <f t="shared" si="5"/>
        <v>477</v>
      </c>
      <c r="AA29" s="200">
        <f t="shared" si="5"/>
        <v>36</v>
      </c>
      <c r="AB29" s="200">
        <f t="shared" si="5"/>
        <v>0</v>
      </c>
      <c r="AC29" s="200">
        <f t="shared" si="5"/>
        <v>0</v>
      </c>
      <c r="AD29" s="200">
        <f t="shared" si="5"/>
        <v>0</v>
      </c>
      <c r="AE29" s="200">
        <f t="shared" si="5"/>
        <v>441</v>
      </c>
      <c r="AF29" s="200">
        <f t="shared" si="5"/>
        <v>938</v>
      </c>
      <c r="AG29" s="200">
        <f t="shared" si="5"/>
        <v>0</v>
      </c>
      <c r="AH29" s="200">
        <f t="shared" si="5"/>
        <v>0</v>
      </c>
      <c r="AI29" s="200">
        <f t="shared" si="5"/>
        <v>0</v>
      </c>
      <c r="AJ29" s="200">
        <f t="shared" si="5"/>
        <v>0</v>
      </c>
      <c r="AK29" s="200">
        <f t="shared" si="5"/>
        <v>0</v>
      </c>
      <c r="AL29" s="200">
        <f t="shared" si="5"/>
        <v>0</v>
      </c>
      <c r="AM29" s="200">
        <f t="shared" si="5"/>
        <v>0</v>
      </c>
      <c r="AN29" s="200">
        <f t="shared" si="5"/>
        <v>0</v>
      </c>
      <c r="AO29" s="200">
        <f t="shared" si="5"/>
        <v>938</v>
      </c>
      <c r="AP29" s="200">
        <f t="shared" si="5"/>
        <v>0</v>
      </c>
      <c r="AQ29" s="200">
        <f t="shared" si="5"/>
        <v>0</v>
      </c>
      <c r="AR29" s="200">
        <f t="shared" si="5"/>
        <v>938</v>
      </c>
      <c r="AS29" s="200">
        <f t="shared" si="5"/>
        <v>17833</v>
      </c>
      <c r="AT29" s="201">
        <f t="shared" si="5"/>
        <v>16895</v>
      </c>
    </row>
    <row r="31" spans="1:46" s="511" customFormat="1" ht="12">
      <c r="A31" s="511" t="s">
        <v>694</v>
      </c>
      <c r="B31" s="511" t="s">
        <v>684</v>
      </c>
      <c r="C31" s="511" t="s">
        <v>692</v>
      </c>
      <c r="D31" s="511" t="s">
        <v>684</v>
      </c>
      <c r="E31" s="511" t="s">
        <v>684</v>
      </c>
      <c r="F31" s="511" t="s">
        <v>684</v>
      </c>
      <c r="G31" s="511" t="s">
        <v>684</v>
      </c>
      <c r="H31" s="511" t="s">
        <v>684</v>
      </c>
      <c r="I31" s="511" t="s">
        <v>684</v>
      </c>
      <c r="J31" s="511" t="s">
        <v>684</v>
      </c>
      <c r="K31" s="511" t="s">
        <v>684</v>
      </c>
      <c r="L31" s="511" t="s">
        <v>684</v>
      </c>
      <c r="M31" s="511" t="s">
        <v>684</v>
      </c>
      <c r="N31" s="511" t="s">
        <v>693</v>
      </c>
      <c r="O31" s="511" t="s">
        <v>684</v>
      </c>
      <c r="P31" s="511" t="s">
        <v>684</v>
      </c>
      <c r="Q31" s="511" t="s">
        <v>684</v>
      </c>
      <c r="R31" s="511" t="s">
        <v>684</v>
      </c>
      <c r="S31" s="511" t="s">
        <v>684</v>
      </c>
      <c r="T31" s="511" t="s">
        <v>684</v>
      </c>
      <c r="U31" s="511" t="s">
        <v>684</v>
      </c>
      <c r="V31" s="511" t="s">
        <v>692</v>
      </c>
      <c r="W31" s="511" t="s">
        <v>694</v>
      </c>
      <c r="X31" s="511" t="s">
        <v>684</v>
      </c>
      <c r="Y31" s="511" t="s">
        <v>694</v>
      </c>
      <c r="Z31" s="511" t="s">
        <v>694</v>
      </c>
      <c r="AA31" s="511" t="s">
        <v>694</v>
      </c>
      <c r="AB31" s="511" t="s">
        <v>694</v>
      </c>
      <c r="AC31" s="511" t="s">
        <v>694</v>
      </c>
      <c r="AD31" s="511" t="s">
        <v>694</v>
      </c>
      <c r="AE31" s="511" t="s">
        <v>695</v>
      </c>
      <c r="AF31" s="511" t="s">
        <v>694</v>
      </c>
      <c r="AG31" s="511" t="s">
        <v>694</v>
      </c>
      <c r="AH31" s="511" t="s">
        <v>684</v>
      </c>
      <c r="AI31" s="511" t="s">
        <v>684</v>
      </c>
      <c r="AJ31" s="511" t="s">
        <v>694</v>
      </c>
      <c r="AK31" s="511" t="s">
        <v>694</v>
      </c>
      <c r="AL31" s="511" t="s">
        <v>694</v>
      </c>
      <c r="AM31" s="511" t="s">
        <v>694</v>
      </c>
      <c r="AN31" s="511" t="s">
        <v>694</v>
      </c>
      <c r="AO31" s="511" t="s">
        <v>694</v>
      </c>
      <c r="AP31" s="511" t="s">
        <v>694</v>
      </c>
      <c r="AQ31" s="511" t="s">
        <v>694</v>
      </c>
      <c r="AR31" s="511" t="s">
        <v>684</v>
      </c>
      <c r="AS31" s="511" t="s">
        <v>694</v>
      </c>
      <c r="AT31" s="511" t="s">
        <v>694</v>
      </c>
    </row>
  </sheetData>
  <sheetProtection/>
  <mergeCells count="3">
    <mergeCell ref="R6:R7"/>
    <mergeCell ref="I5:J5"/>
    <mergeCell ref="AL4:AN5"/>
  </mergeCells>
  <printOptions/>
  <pageMargins left="0.7874015748031497" right="0.49" top="0.88" bottom="0.7874015748031497" header="0.5118110236220472" footer="0.5118110236220472"/>
  <pageSetup fitToWidth="3" horizontalDpi="300" verticalDpi="300" orientation="landscape" paperSize="9" scale="61" r:id="rId1"/>
  <colBreaks count="2" manualBreakCount="2">
    <brk id="15" max="65535" man="1"/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showGridLines="0" view="pageBreakPreview" zoomScale="70" zoomScaleSheetLayoutView="70" zoomScalePageLayoutView="0" workbookViewId="0" topLeftCell="I1">
      <selection activeCell="AA12" sqref="AA12"/>
    </sheetView>
  </sheetViews>
  <sheetFormatPr defaultColWidth="9.00390625" defaultRowHeight="12.75"/>
  <cols>
    <col min="1" max="1" width="19.875" style="268" customWidth="1"/>
    <col min="2" max="4" width="12.00390625" style="268" customWidth="1"/>
    <col min="5" max="6" width="12.625" style="268" customWidth="1"/>
    <col min="7" max="7" width="14.25390625" style="268" customWidth="1"/>
    <col min="8" max="8" width="14.00390625" style="268" customWidth="1"/>
    <col min="9" max="9" width="13.875" style="268" customWidth="1"/>
    <col min="10" max="10" width="11.125" style="268" customWidth="1"/>
    <col min="11" max="11" width="13.875" style="268" customWidth="1"/>
    <col min="12" max="12" width="12.625" style="268" customWidth="1"/>
    <col min="13" max="14" width="11.625" style="268" customWidth="1"/>
    <col min="15" max="20" width="11.875" style="268" customWidth="1"/>
    <col min="21" max="21" width="15.125" style="268" customWidth="1"/>
    <col min="22" max="22" width="12.375" style="268" customWidth="1"/>
    <col min="23" max="23" width="12.00390625" style="268" customWidth="1"/>
    <col min="24" max="24" width="13.625" style="268" customWidth="1"/>
    <col min="25" max="27" width="11.625" style="268" customWidth="1"/>
    <col min="28" max="28" width="12.75390625" style="268" customWidth="1"/>
    <col min="29" max="29" width="15.75390625" style="268" customWidth="1"/>
    <col min="30" max="16384" width="9.125" style="268" customWidth="1"/>
  </cols>
  <sheetData>
    <row r="1" spans="1:2" s="141" customFormat="1" ht="21" customHeight="1">
      <c r="A1" s="216"/>
      <c r="B1" s="138" t="s">
        <v>85</v>
      </c>
    </row>
    <row r="2" spans="1:2" s="141" customFormat="1" ht="21" customHeight="1">
      <c r="A2" s="216"/>
      <c r="B2" s="217" t="s">
        <v>301</v>
      </c>
    </row>
    <row r="3" spans="2:29" s="141" customFormat="1" ht="19.5" customHeight="1" thickBot="1">
      <c r="B3" s="138" t="s">
        <v>86</v>
      </c>
      <c r="O3" s="142"/>
      <c r="AC3" s="142" t="s">
        <v>725</v>
      </c>
    </row>
    <row r="4" spans="1:29" s="230" customFormat="1" ht="14.25" customHeight="1">
      <c r="A4" s="218"/>
      <c r="B4" s="219" t="s">
        <v>302</v>
      </c>
      <c r="C4" s="220"/>
      <c r="D4" s="219"/>
      <c r="E4" s="219"/>
      <c r="F4" s="219"/>
      <c r="G4" s="221"/>
      <c r="H4" s="222" t="s">
        <v>255</v>
      </c>
      <c r="I4" s="223"/>
      <c r="J4" s="223"/>
      <c r="K4" s="224"/>
      <c r="L4" s="225" t="s">
        <v>256</v>
      </c>
      <c r="M4" s="225" t="s">
        <v>257</v>
      </c>
      <c r="N4" s="225" t="s">
        <v>258</v>
      </c>
      <c r="O4" s="226" t="s">
        <v>259</v>
      </c>
      <c r="P4" s="226" t="s">
        <v>260</v>
      </c>
      <c r="Q4" s="225" t="s">
        <v>261</v>
      </c>
      <c r="R4" s="225" t="s">
        <v>262</v>
      </c>
      <c r="S4" s="225" t="s">
        <v>263</v>
      </c>
      <c r="T4" s="225" t="s">
        <v>264</v>
      </c>
      <c r="U4" s="227" t="s">
        <v>265</v>
      </c>
      <c r="V4" s="228"/>
      <c r="W4" s="225" t="s">
        <v>266</v>
      </c>
      <c r="X4" s="225" t="s">
        <v>267</v>
      </c>
      <c r="Y4" s="225" t="s">
        <v>268</v>
      </c>
      <c r="Z4" s="225" t="s">
        <v>269</v>
      </c>
      <c r="AA4" s="225" t="s">
        <v>270</v>
      </c>
      <c r="AB4" s="225" t="s">
        <v>271</v>
      </c>
      <c r="AC4" s="229" t="s">
        <v>272</v>
      </c>
    </row>
    <row r="5" spans="1:29" s="230" customFormat="1" ht="14.25" customHeight="1">
      <c r="A5" s="188" t="s">
        <v>273</v>
      </c>
      <c r="B5" s="548" t="s">
        <v>274</v>
      </c>
      <c r="C5" s="548" t="s">
        <v>275</v>
      </c>
      <c r="D5" s="548" t="s">
        <v>276</v>
      </c>
      <c r="E5" s="546" t="s">
        <v>277</v>
      </c>
      <c r="F5" s="546" t="s">
        <v>278</v>
      </c>
      <c r="G5" s="548" t="s">
        <v>43</v>
      </c>
      <c r="H5" s="232" t="s">
        <v>188</v>
      </c>
      <c r="I5" s="546" t="s">
        <v>279</v>
      </c>
      <c r="J5" s="231" t="s">
        <v>280</v>
      </c>
      <c r="K5" s="231" t="s">
        <v>175</v>
      </c>
      <c r="L5" s="231" t="s">
        <v>184</v>
      </c>
      <c r="M5" s="231" t="s">
        <v>281</v>
      </c>
      <c r="N5" s="231" t="s">
        <v>282</v>
      </c>
      <c r="O5" s="233" t="s">
        <v>283</v>
      </c>
      <c r="P5" s="233" t="s">
        <v>284</v>
      </c>
      <c r="Q5" s="231" t="s">
        <v>285</v>
      </c>
      <c r="R5" s="231" t="s">
        <v>286</v>
      </c>
      <c r="S5" s="231" t="s">
        <v>287</v>
      </c>
      <c r="T5" s="231" t="s">
        <v>288</v>
      </c>
      <c r="U5" s="231" t="s">
        <v>289</v>
      </c>
      <c r="V5" s="234" t="s">
        <v>290</v>
      </c>
      <c r="W5" s="231" t="s">
        <v>175</v>
      </c>
      <c r="X5" s="231" t="s">
        <v>291</v>
      </c>
      <c r="Y5" s="231" t="s">
        <v>292</v>
      </c>
      <c r="Z5" s="231" t="s">
        <v>181</v>
      </c>
      <c r="AA5" s="231" t="s">
        <v>293</v>
      </c>
      <c r="AB5" s="231" t="s">
        <v>294</v>
      </c>
      <c r="AC5" s="235" t="s">
        <v>167</v>
      </c>
    </row>
    <row r="6" spans="1:29" s="230" customFormat="1" ht="12.75" customHeight="1">
      <c r="A6" s="236"/>
      <c r="B6" s="549"/>
      <c r="C6" s="549"/>
      <c r="D6" s="549"/>
      <c r="E6" s="547"/>
      <c r="F6" s="547"/>
      <c r="G6" s="549"/>
      <c r="H6" s="238"/>
      <c r="I6" s="547"/>
      <c r="J6" s="237" t="s">
        <v>295</v>
      </c>
      <c r="K6" s="512" t="s">
        <v>296</v>
      </c>
      <c r="L6" s="237"/>
      <c r="M6" s="237"/>
      <c r="N6" s="237"/>
      <c r="O6" s="238"/>
      <c r="P6" s="238"/>
      <c r="Q6" s="237"/>
      <c r="R6" s="237"/>
      <c r="S6" s="237"/>
      <c r="T6" s="237"/>
      <c r="U6" s="237"/>
      <c r="V6" s="240" t="s">
        <v>297</v>
      </c>
      <c r="W6" s="239"/>
      <c r="X6" s="241" t="s">
        <v>298</v>
      </c>
      <c r="Y6" s="241"/>
      <c r="Z6" s="241"/>
      <c r="AA6" s="241"/>
      <c r="AB6" s="512" t="s">
        <v>299</v>
      </c>
      <c r="AC6" s="242"/>
    </row>
    <row r="7" spans="1:29" s="230" customFormat="1" ht="19.5" customHeight="1" hidden="1">
      <c r="A7" s="243"/>
      <c r="B7" s="244" t="s">
        <v>303</v>
      </c>
      <c r="C7" s="244" t="s">
        <v>304</v>
      </c>
      <c r="D7" s="244" t="s">
        <v>305</v>
      </c>
      <c r="E7" s="244" t="s">
        <v>306</v>
      </c>
      <c r="F7" s="244" t="s">
        <v>307</v>
      </c>
      <c r="G7" s="244" t="s">
        <v>308</v>
      </c>
      <c r="H7" s="245" t="s">
        <v>309</v>
      </c>
      <c r="I7" s="244" t="s">
        <v>310</v>
      </c>
      <c r="J7" s="183" t="s">
        <v>311</v>
      </c>
      <c r="K7" s="183" t="s">
        <v>312</v>
      </c>
      <c r="L7" s="244" t="s">
        <v>313</v>
      </c>
      <c r="M7" s="244" t="s">
        <v>314</v>
      </c>
      <c r="N7" s="244" t="s">
        <v>315</v>
      </c>
      <c r="O7" s="246" t="s">
        <v>316</v>
      </c>
      <c r="P7" s="245" t="s">
        <v>317</v>
      </c>
      <c r="Q7" s="244" t="s">
        <v>318</v>
      </c>
      <c r="R7" s="244" t="s">
        <v>319</v>
      </c>
      <c r="S7" s="244" t="s">
        <v>320</v>
      </c>
      <c r="T7" s="244" t="s">
        <v>321</v>
      </c>
      <c r="U7" s="244" t="s">
        <v>322</v>
      </c>
      <c r="V7" s="184" t="s">
        <v>323</v>
      </c>
      <c r="W7" s="183" t="s">
        <v>324</v>
      </c>
      <c r="X7" s="183" t="s">
        <v>325</v>
      </c>
      <c r="Y7" s="183" t="s">
        <v>326</v>
      </c>
      <c r="Z7" s="183" t="s">
        <v>327</v>
      </c>
      <c r="AA7" s="183" t="s">
        <v>328</v>
      </c>
      <c r="AB7" s="183" t="s">
        <v>329</v>
      </c>
      <c r="AC7" s="247" t="s">
        <v>330</v>
      </c>
    </row>
    <row r="8" spans="1:29" s="230" customFormat="1" ht="26.25" customHeight="1">
      <c r="A8" s="188" t="s">
        <v>65</v>
      </c>
      <c r="B8" s="248">
        <v>530790</v>
      </c>
      <c r="C8" s="248">
        <v>244692</v>
      </c>
      <c r="D8" s="248">
        <v>0</v>
      </c>
      <c r="E8" s="248">
        <v>57133</v>
      </c>
      <c r="F8" s="248">
        <v>176130</v>
      </c>
      <c r="G8" s="248">
        <v>1008745</v>
      </c>
      <c r="H8" s="248">
        <v>433383</v>
      </c>
      <c r="I8" s="248">
        <v>433383</v>
      </c>
      <c r="J8" s="248">
        <v>0</v>
      </c>
      <c r="K8" s="248">
        <v>0</v>
      </c>
      <c r="L8" s="248">
        <v>2025248</v>
      </c>
      <c r="M8" s="248">
        <v>287503</v>
      </c>
      <c r="N8" s="248">
        <v>13207</v>
      </c>
      <c r="O8" s="248">
        <v>41060</v>
      </c>
      <c r="P8" s="248">
        <v>347449</v>
      </c>
      <c r="Q8" s="248">
        <v>59780</v>
      </c>
      <c r="R8" s="248">
        <v>63157</v>
      </c>
      <c r="S8" s="248">
        <v>0</v>
      </c>
      <c r="T8" s="248">
        <v>564479</v>
      </c>
      <c r="U8" s="248">
        <v>339647</v>
      </c>
      <c r="V8" s="248">
        <v>203788</v>
      </c>
      <c r="W8" s="248">
        <v>364527</v>
      </c>
      <c r="X8" s="248">
        <v>5588346</v>
      </c>
      <c r="Y8" s="248">
        <v>12080</v>
      </c>
      <c r="Z8" s="248">
        <v>6934</v>
      </c>
      <c r="AA8" s="248">
        <v>0</v>
      </c>
      <c r="AB8" s="248">
        <v>3028</v>
      </c>
      <c r="AC8" s="249">
        <v>5598308</v>
      </c>
    </row>
    <row r="9" spans="1:29" s="230" customFormat="1" ht="26.25" customHeight="1">
      <c r="A9" s="188" t="s">
        <v>67</v>
      </c>
      <c r="B9" s="250">
        <v>451539</v>
      </c>
      <c r="C9" s="250">
        <v>224529</v>
      </c>
      <c r="D9" s="250">
        <v>22100</v>
      </c>
      <c r="E9" s="250">
        <v>35000</v>
      </c>
      <c r="F9" s="250">
        <v>152354</v>
      </c>
      <c r="G9" s="250">
        <v>885522</v>
      </c>
      <c r="H9" s="250">
        <v>344215</v>
      </c>
      <c r="I9" s="250">
        <v>344215</v>
      </c>
      <c r="J9" s="250">
        <v>0</v>
      </c>
      <c r="K9" s="250">
        <v>0</v>
      </c>
      <c r="L9" s="250">
        <v>924614</v>
      </c>
      <c r="M9" s="250">
        <v>122078</v>
      </c>
      <c r="N9" s="250">
        <v>5795</v>
      </c>
      <c r="O9" s="250">
        <v>12473</v>
      </c>
      <c r="P9" s="250">
        <v>219632</v>
      </c>
      <c r="Q9" s="250">
        <v>11798</v>
      </c>
      <c r="R9" s="250">
        <v>36667</v>
      </c>
      <c r="S9" s="250">
        <v>0</v>
      </c>
      <c r="T9" s="250">
        <v>329248</v>
      </c>
      <c r="U9" s="250">
        <v>136983</v>
      </c>
      <c r="V9" s="250">
        <v>82190</v>
      </c>
      <c r="W9" s="250">
        <v>117590</v>
      </c>
      <c r="X9" s="250">
        <v>3172027</v>
      </c>
      <c r="Y9" s="250">
        <v>689</v>
      </c>
      <c r="Z9" s="250">
        <v>2570</v>
      </c>
      <c r="AA9" s="250">
        <v>0</v>
      </c>
      <c r="AB9" s="250">
        <v>1607</v>
      </c>
      <c r="AC9" s="251">
        <v>3176204</v>
      </c>
    </row>
    <row r="10" spans="1:29" s="230" customFormat="1" ht="26.25" customHeight="1">
      <c r="A10" s="188" t="s">
        <v>69</v>
      </c>
      <c r="B10" s="250">
        <v>216052</v>
      </c>
      <c r="C10" s="250">
        <v>102860</v>
      </c>
      <c r="D10" s="250">
        <v>0</v>
      </c>
      <c r="E10" s="250">
        <v>0</v>
      </c>
      <c r="F10" s="250">
        <v>70265</v>
      </c>
      <c r="G10" s="250">
        <v>389177</v>
      </c>
      <c r="H10" s="250">
        <v>368527</v>
      </c>
      <c r="I10" s="250">
        <v>368527</v>
      </c>
      <c r="J10" s="250">
        <v>0</v>
      </c>
      <c r="K10" s="250">
        <v>0</v>
      </c>
      <c r="L10" s="250">
        <v>1114916</v>
      </c>
      <c r="M10" s="250">
        <v>152406</v>
      </c>
      <c r="N10" s="250">
        <v>7635</v>
      </c>
      <c r="O10" s="250">
        <v>19478</v>
      </c>
      <c r="P10" s="250">
        <v>238525</v>
      </c>
      <c r="Q10" s="250">
        <v>194</v>
      </c>
      <c r="R10" s="250">
        <v>42545</v>
      </c>
      <c r="S10" s="250">
        <v>0</v>
      </c>
      <c r="T10" s="250">
        <v>429108</v>
      </c>
      <c r="U10" s="250">
        <v>0</v>
      </c>
      <c r="V10" s="250">
        <v>0</v>
      </c>
      <c r="W10" s="250">
        <v>174164</v>
      </c>
      <c r="X10" s="250">
        <v>2946152</v>
      </c>
      <c r="Y10" s="250">
        <v>0</v>
      </c>
      <c r="Z10" s="250">
        <v>16549</v>
      </c>
      <c r="AA10" s="250">
        <v>0</v>
      </c>
      <c r="AB10" s="250">
        <v>0</v>
      </c>
      <c r="AC10" s="251">
        <v>2962701</v>
      </c>
    </row>
    <row r="11" spans="1:29" s="230" customFormat="1" ht="26.25" customHeight="1">
      <c r="A11" s="188" t="s">
        <v>71</v>
      </c>
      <c r="B11" s="250">
        <v>93432</v>
      </c>
      <c r="C11" s="250">
        <v>41670</v>
      </c>
      <c r="D11" s="250">
        <v>0</v>
      </c>
      <c r="E11" s="250">
        <v>26156</v>
      </c>
      <c r="F11" s="250">
        <v>30474</v>
      </c>
      <c r="G11" s="250">
        <v>191732</v>
      </c>
      <c r="H11" s="250">
        <v>64867</v>
      </c>
      <c r="I11" s="250">
        <v>64867</v>
      </c>
      <c r="J11" s="250">
        <v>0</v>
      </c>
      <c r="K11" s="250">
        <v>0</v>
      </c>
      <c r="L11" s="250">
        <v>185287</v>
      </c>
      <c r="M11" s="250">
        <v>41391</v>
      </c>
      <c r="N11" s="250">
        <v>2106</v>
      </c>
      <c r="O11" s="250">
        <v>5627</v>
      </c>
      <c r="P11" s="250">
        <v>49287</v>
      </c>
      <c r="Q11" s="250">
        <v>1845</v>
      </c>
      <c r="R11" s="250">
        <v>2174</v>
      </c>
      <c r="S11" s="250">
        <v>2148</v>
      </c>
      <c r="T11" s="250">
        <v>58192</v>
      </c>
      <c r="U11" s="250">
        <v>0</v>
      </c>
      <c r="V11" s="250">
        <v>0</v>
      </c>
      <c r="W11" s="250">
        <v>55874</v>
      </c>
      <c r="X11" s="250">
        <v>666615</v>
      </c>
      <c r="Y11" s="250">
        <v>125</v>
      </c>
      <c r="Z11" s="250">
        <v>17</v>
      </c>
      <c r="AA11" s="250">
        <v>0</v>
      </c>
      <c r="AB11" s="250">
        <v>21</v>
      </c>
      <c r="AC11" s="251">
        <v>666653</v>
      </c>
    </row>
    <row r="12" spans="1:29" s="230" customFormat="1" ht="26.25" customHeight="1">
      <c r="A12" s="188" t="s">
        <v>73</v>
      </c>
      <c r="B12" s="250">
        <v>130460</v>
      </c>
      <c r="C12" s="250">
        <v>62051</v>
      </c>
      <c r="D12" s="250">
        <v>0</v>
      </c>
      <c r="E12" s="250">
        <v>12794</v>
      </c>
      <c r="F12" s="250">
        <v>42742</v>
      </c>
      <c r="G12" s="250">
        <v>248047</v>
      </c>
      <c r="H12" s="250">
        <v>295922</v>
      </c>
      <c r="I12" s="250">
        <v>295623</v>
      </c>
      <c r="J12" s="250">
        <v>0</v>
      </c>
      <c r="K12" s="250">
        <v>299</v>
      </c>
      <c r="L12" s="250">
        <v>745421</v>
      </c>
      <c r="M12" s="250">
        <v>79276</v>
      </c>
      <c r="N12" s="250">
        <v>5561</v>
      </c>
      <c r="O12" s="250">
        <v>8828</v>
      </c>
      <c r="P12" s="250">
        <v>58562</v>
      </c>
      <c r="Q12" s="250">
        <v>102</v>
      </c>
      <c r="R12" s="250">
        <v>3379</v>
      </c>
      <c r="S12" s="250">
        <v>0</v>
      </c>
      <c r="T12" s="250">
        <v>199248</v>
      </c>
      <c r="U12" s="250">
        <v>0</v>
      </c>
      <c r="V12" s="250">
        <v>0</v>
      </c>
      <c r="W12" s="250">
        <v>57992</v>
      </c>
      <c r="X12" s="250">
        <v>1752414</v>
      </c>
      <c r="Y12" s="250">
        <v>1770</v>
      </c>
      <c r="Z12" s="250">
        <v>0</v>
      </c>
      <c r="AA12" s="250">
        <v>0</v>
      </c>
      <c r="AB12" s="250">
        <v>90</v>
      </c>
      <c r="AC12" s="251">
        <v>1752504</v>
      </c>
    </row>
    <row r="13" spans="1:29" s="230" customFormat="1" ht="26.25" customHeight="1">
      <c r="A13" s="188" t="s">
        <v>75</v>
      </c>
      <c r="B13" s="250">
        <v>93353</v>
      </c>
      <c r="C13" s="250">
        <v>48308</v>
      </c>
      <c r="D13" s="250">
        <v>2141</v>
      </c>
      <c r="E13" s="250">
        <v>38731</v>
      </c>
      <c r="F13" s="250">
        <v>30692</v>
      </c>
      <c r="G13" s="250">
        <v>213225</v>
      </c>
      <c r="H13" s="250">
        <v>149943</v>
      </c>
      <c r="I13" s="250">
        <v>149443</v>
      </c>
      <c r="J13" s="250">
        <v>0</v>
      </c>
      <c r="K13" s="250">
        <v>500</v>
      </c>
      <c r="L13" s="250">
        <v>391565</v>
      </c>
      <c r="M13" s="250">
        <v>38761</v>
      </c>
      <c r="N13" s="250">
        <v>1236</v>
      </c>
      <c r="O13" s="250">
        <v>5424</v>
      </c>
      <c r="P13" s="250">
        <v>55134</v>
      </c>
      <c r="Q13" s="250">
        <v>0</v>
      </c>
      <c r="R13" s="250">
        <v>13814</v>
      </c>
      <c r="S13" s="250">
        <v>0</v>
      </c>
      <c r="T13" s="250">
        <v>61649</v>
      </c>
      <c r="U13" s="250">
        <v>0</v>
      </c>
      <c r="V13" s="250">
        <v>0</v>
      </c>
      <c r="W13" s="250">
        <v>45641</v>
      </c>
      <c r="X13" s="250">
        <v>1008218</v>
      </c>
      <c r="Y13" s="250">
        <v>19</v>
      </c>
      <c r="Z13" s="250">
        <v>0</v>
      </c>
      <c r="AA13" s="250">
        <v>0</v>
      </c>
      <c r="AB13" s="250">
        <v>0</v>
      </c>
      <c r="AC13" s="251">
        <v>1008218</v>
      </c>
    </row>
    <row r="14" spans="1:29" s="230" customFormat="1" ht="26.25" customHeight="1">
      <c r="A14" s="188" t="s">
        <v>76</v>
      </c>
      <c r="B14" s="250">
        <v>285413</v>
      </c>
      <c r="C14" s="250">
        <v>148358</v>
      </c>
      <c r="D14" s="250">
        <v>0</v>
      </c>
      <c r="E14" s="250">
        <v>83500</v>
      </c>
      <c r="F14" s="250">
        <v>102651</v>
      </c>
      <c r="G14" s="250">
        <v>619922</v>
      </c>
      <c r="H14" s="250">
        <v>58771</v>
      </c>
      <c r="I14" s="250">
        <v>58771</v>
      </c>
      <c r="J14" s="250">
        <v>0</v>
      </c>
      <c r="K14" s="250">
        <v>0</v>
      </c>
      <c r="L14" s="250">
        <v>469046</v>
      </c>
      <c r="M14" s="250">
        <v>112035</v>
      </c>
      <c r="N14" s="250">
        <v>4144</v>
      </c>
      <c r="O14" s="250">
        <v>12285</v>
      </c>
      <c r="P14" s="250">
        <v>80468</v>
      </c>
      <c r="Q14" s="250">
        <v>16497</v>
      </c>
      <c r="R14" s="250">
        <v>15105</v>
      </c>
      <c r="S14" s="250">
        <v>2921</v>
      </c>
      <c r="T14" s="250">
        <v>144563</v>
      </c>
      <c r="U14" s="250">
        <v>0</v>
      </c>
      <c r="V14" s="250">
        <v>0</v>
      </c>
      <c r="W14" s="250">
        <v>113852</v>
      </c>
      <c r="X14" s="250">
        <v>1653892</v>
      </c>
      <c r="Y14" s="250">
        <v>0</v>
      </c>
      <c r="Z14" s="250">
        <v>0</v>
      </c>
      <c r="AA14" s="250">
        <v>0</v>
      </c>
      <c r="AB14" s="250">
        <v>0</v>
      </c>
      <c r="AC14" s="251">
        <v>1653892</v>
      </c>
    </row>
    <row r="15" spans="1:29" s="230" customFormat="1" ht="26.25" customHeight="1">
      <c r="A15" s="188" t="s">
        <v>78</v>
      </c>
      <c r="B15" s="250">
        <v>138262</v>
      </c>
      <c r="C15" s="250">
        <v>80358</v>
      </c>
      <c r="D15" s="250">
        <v>0</v>
      </c>
      <c r="E15" s="250">
        <v>50603</v>
      </c>
      <c r="F15" s="250">
        <v>45462</v>
      </c>
      <c r="G15" s="250">
        <v>314685</v>
      </c>
      <c r="H15" s="250">
        <v>134830</v>
      </c>
      <c r="I15" s="250">
        <v>134830</v>
      </c>
      <c r="J15" s="250">
        <v>0</v>
      </c>
      <c r="K15" s="250">
        <v>0</v>
      </c>
      <c r="L15" s="250">
        <v>329921</v>
      </c>
      <c r="M15" s="250">
        <v>55547</v>
      </c>
      <c r="N15" s="250">
        <v>1918</v>
      </c>
      <c r="O15" s="250">
        <v>5273</v>
      </c>
      <c r="P15" s="250">
        <v>66342</v>
      </c>
      <c r="Q15" s="250">
        <v>1258</v>
      </c>
      <c r="R15" s="250">
        <v>2761</v>
      </c>
      <c r="S15" s="250">
        <v>1780</v>
      </c>
      <c r="T15" s="250">
        <v>43563</v>
      </c>
      <c r="U15" s="250">
        <v>0</v>
      </c>
      <c r="V15" s="250">
        <v>0</v>
      </c>
      <c r="W15" s="250">
        <v>68383</v>
      </c>
      <c r="X15" s="250">
        <v>1036023</v>
      </c>
      <c r="Y15" s="250">
        <v>0</v>
      </c>
      <c r="Z15" s="250">
        <v>83472</v>
      </c>
      <c r="AA15" s="250">
        <v>0</v>
      </c>
      <c r="AB15" s="250">
        <v>0</v>
      </c>
      <c r="AC15" s="251">
        <v>1119495</v>
      </c>
    </row>
    <row r="16" spans="1:29" s="230" customFormat="1" ht="26.25" customHeight="1">
      <c r="A16" s="188" t="s">
        <v>80</v>
      </c>
      <c r="B16" s="250">
        <v>72384</v>
      </c>
      <c r="C16" s="250">
        <v>32393</v>
      </c>
      <c r="D16" s="250">
        <v>0</v>
      </c>
      <c r="E16" s="250">
        <v>3469</v>
      </c>
      <c r="F16" s="250">
        <v>19744</v>
      </c>
      <c r="G16" s="250">
        <v>127990</v>
      </c>
      <c r="H16" s="250">
        <v>95901</v>
      </c>
      <c r="I16" s="250">
        <v>95901</v>
      </c>
      <c r="J16" s="250">
        <v>0</v>
      </c>
      <c r="K16" s="250">
        <v>0</v>
      </c>
      <c r="L16" s="250">
        <v>280671</v>
      </c>
      <c r="M16" s="250">
        <v>60767</v>
      </c>
      <c r="N16" s="250">
        <v>1657</v>
      </c>
      <c r="O16" s="250">
        <v>7680</v>
      </c>
      <c r="P16" s="250">
        <v>38811</v>
      </c>
      <c r="Q16" s="250">
        <v>634</v>
      </c>
      <c r="R16" s="250">
        <v>4658</v>
      </c>
      <c r="S16" s="250">
        <v>0</v>
      </c>
      <c r="T16" s="250">
        <v>65335</v>
      </c>
      <c r="U16" s="250">
        <v>0</v>
      </c>
      <c r="V16" s="250">
        <v>0</v>
      </c>
      <c r="W16" s="250">
        <v>22669</v>
      </c>
      <c r="X16" s="250">
        <v>706773</v>
      </c>
      <c r="Y16" s="250">
        <v>0</v>
      </c>
      <c r="Z16" s="250">
        <v>0</v>
      </c>
      <c r="AA16" s="250">
        <v>0</v>
      </c>
      <c r="AB16" s="250">
        <v>0</v>
      </c>
      <c r="AC16" s="251">
        <v>706773</v>
      </c>
    </row>
    <row r="17" spans="1:29" s="230" customFormat="1" ht="26.25" customHeight="1">
      <c r="A17" s="188" t="s">
        <v>81</v>
      </c>
      <c r="B17" s="250">
        <v>64488</v>
      </c>
      <c r="C17" s="250">
        <v>33716</v>
      </c>
      <c r="D17" s="250">
        <v>0</v>
      </c>
      <c r="E17" s="250">
        <v>12000</v>
      </c>
      <c r="F17" s="250">
        <v>21082</v>
      </c>
      <c r="G17" s="250">
        <v>131286</v>
      </c>
      <c r="H17" s="250">
        <v>58821</v>
      </c>
      <c r="I17" s="250">
        <v>58821</v>
      </c>
      <c r="J17" s="250">
        <v>0</v>
      </c>
      <c r="K17" s="250">
        <v>0</v>
      </c>
      <c r="L17" s="250">
        <v>113545</v>
      </c>
      <c r="M17" s="250">
        <v>700</v>
      </c>
      <c r="N17" s="250">
        <v>46</v>
      </c>
      <c r="O17" s="250">
        <v>1236</v>
      </c>
      <c r="P17" s="250">
        <v>40248</v>
      </c>
      <c r="Q17" s="250">
        <v>0</v>
      </c>
      <c r="R17" s="250">
        <v>311</v>
      </c>
      <c r="S17" s="250">
        <v>0</v>
      </c>
      <c r="T17" s="250">
        <v>21244</v>
      </c>
      <c r="U17" s="250">
        <v>457272</v>
      </c>
      <c r="V17" s="250">
        <v>347527</v>
      </c>
      <c r="W17" s="250">
        <v>9343</v>
      </c>
      <c r="X17" s="250">
        <v>838039</v>
      </c>
      <c r="Y17" s="250">
        <v>0</v>
      </c>
      <c r="Z17" s="250">
        <v>0</v>
      </c>
      <c r="AA17" s="250">
        <v>0</v>
      </c>
      <c r="AB17" s="250">
        <v>0</v>
      </c>
      <c r="AC17" s="251">
        <v>838039</v>
      </c>
    </row>
    <row r="18" spans="1:29" s="230" customFormat="1" ht="26.25" customHeight="1">
      <c r="A18" s="188" t="s">
        <v>82</v>
      </c>
      <c r="B18" s="250">
        <v>39183</v>
      </c>
      <c r="C18" s="250">
        <v>18060</v>
      </c>
      <c r="D18" s="250">
        <v>0</v>
      </c>
      <c r="E18" s="250">
        <v>0</v>
      </c>
      <c r="F18" s="250">
        <v>12889</v>
      </c>
      <c r="G18" s="250">
        <v>70132</v>
      </c>
      <c r="H18" s="250">
        <v>69337</v>
      </c>
      <c r="I18" s="250">
        <v>69337</v>
      </c>
      <c r="J18" s="250">
        <v>0</v>
      </c>
      <c r="K18" s="250">
        <v>0</v>
      </c>
      <c r="L18" s="250">
        <v>253055</v>
      </c>
      <c r="M18" s="250">
        <v>52899</v>
      </c>
      <c r="N18" s="250">
        <v>55</v>
      </c>
      <c r="O18" s="250">
        <v>4542</v>
      </c>
      <c r="P18" s="250">
        <v>39317</v>
      </c>
      <c r="Q18" s="250">
        <v>361</v>
      </c>
      <c r="R18" s="250">
        <v>19312</v>
      </c>
      <c r="S18" s="250">
        <v>0</v>
      </c>
      <c r="T18" s="250">
        <v>54603</v>
      </c>
      <c r="U18" s="250">
        <v>0</v>
      </c>
      <c r="V18" s="250">
        <v>0</v>
      </c>
      <c r="W18" s="250">
        <v>22449</v>
      </c>
      <c r="X18" s="250">
        <v>586716</v>
      </c>
      <c r="Y18" s="250">
        <v>0</v>
      </c>
      <c r="Z18" s="250">
        <v>0</v>
      </c>
      <c r="AA18" s="250">
        <v>0</v>
      </c>
      <c r="AB18" s="250">
        <v>0</v>
      </c>
      <c r="AC18" s="251">
        <v>586716</v>
      </c>
    </row>
    <row r="19" spans="1:29" s="230" customFormat="1" ht="26.25" customHeight="1">
      <c r="A19" s="188" t="s">
        <v>300</v>
      </c>
      <c r="B19" s="250">
        <v>248669</v>
      </c>
      <c r="C19" s="250">
        <v>128382</v>
      </c>
      <c r="D19" s="250">
        <v>0</v>
      </c>
      <c r="E19" s="250">
        <v>100000</v>
      </c>
      <c r="F19" s="250">
        <v>81346</v>
      </c>
      <c r="G19" s="250">
        <v>558397</v>
      </c>
      <c r="H19" s="250">
        <v>256837</v>
      </c>
      <c r="I19" s="250">
        <v>256837</v>
      </c>
      <c r="J19" s="250">
        <v>0</v>
      </c>
      <c r="K19" s="250">
        <v>0</v>
      </c>
      <c r="L19" s="250">
        <v>983313</v>
      </c>
      <c r="M19" s="250">
        <v>95496</v>
      </c>
      <c r="N19" s="250">
        <v>5815</v>
      </c>
      <c r="O19" s="250">
        <v>16618</v>
      </c>
      <c r="P19" s="250">
        <v>74497</v>
      </c>
      <c r="Q19" s="250">
        <v>3700</v>
      </c>
      <c r="R19" s="250">
        <v>26567</v>
      </c>
      <c r="S19" s="250">
        <v>0</v>
      </c>
      <c r="T19" s="250">
        <v>257731</v>
      </c>
      <c r="U19" s="250">
        <v>75127</v>
      </c>
      <c r="V19" s="250">
        <v>45076</v>
      </c>
      <c r="W19" s="250">
        <v>98366</v>
      </c>
      <c r="X19" s="250">
        <v>2613624</v>
      </c>
      <c r="Y19" s="250">
        <v>246</v>
      </c>
      <c r="Z19" s="250">
        <v>89762</v>
      </c>
      <c r="AA19" s="250">
        <v>0</v>
      </c>
      <c r="AB19" s="250">
        <v>0</v>
      </c>
      <c r="AC19" s="251">
        <v>2703386</v>
      </c>
    </row>
    <row r="20" spans="1:29" s="230" customFormat="1" ht="26.25" customHeight="1">
      <c r="A20" s="192" t="s">
        <v>105</v>
      </c>
      <c r="B20" s="252">
        <v>199874</v>
      </c>
      <c r="C20" s="252">
        <v>101010</v>
      </c>
      <c r="D20" s="252">
        <v>0</v>
      </c>
      <c r="E20" s="252">
        <v>91610</v>
      </c>
      <c r="F20" s="252">
        <v>63497</v>
      </c>
      <c r="G20" s="252">
        <v>455991</v>
      </c>
      <c r="H20" s="252">
        <v>103103</v>
      </c>
      <c r="I20" s="252">
        <v>103054</v>
      </c>
      <c r="J20" s="252">
        <v>0</v>
      </c>
      <c r="K20" s="252">
        <v>49</v>
      </c>
      <c r="L20" s="252">
        <v>379399</v>
      </c>
      <c r="M20" s="252">
        <v>51049</v>
      </c>
      <c r="N20" s="252">
        <v>1764</v>
      </c>
      <c r="O20" s="252">
        <v>6010</v>
      </c>
      <c r="P20" s="252">
        <v>171500</v>
      </c>
      <c r="Q20" s="252">
        <v>84</v>
      </c>
      <c r="R20" s="252">
        <v>16910</v>
      </c>
      <c r="S20" s="252">
        <v>0</v>
      </c>
      <c r="T20" s="252">
        <v>47782</v>
      </c>
      <c r="U20" s="252">
        <v>48239</v>
      </c>
      <c r="V20" s="252">
        <v>28943</v>
      </c>
      <c r="W20" s="252">
        <v>70433</v>
      </c>
      <c r="X20" s="252">
        <v>1367716</v>
      </c>
      <c r="Y20" s="252">
        <v>177</v>
      </c>
      <c r="Z20" s="252">
        <v>2864</v>
      </c>
      <c r="AA20" s="252">
        <v>0</v>
      </c>
      <c r="AB20" s="252">
        <v>0</v>
      </c>
      <c r="AC20" s="253">
        <v>1370580</v>
      </c>
    </row>
    <row r="21" spans="1:29" s="230" customFormat="1" ht="26.25" customHeight="1">
      <c r="A21" s="254" t="s">
        <v>98</v>
      </c>
      <c r="B21" s="255">
        <v>32015</v>
      </c>
      <c r="C21" s="255">
        <v>15759</v>
      </c>
      <c r="D21" s="255">
        <v>0</v>
      </c>
      <c r="E21" s="255">
        <v>0</v>
      </c>
      <c r="F21" s="255">
        <v>10480</v>
      </c>
      <c r="G21" s="255">
        <v>58254</v>
      </c>
      <c r="H21" s="255">
        <v>74870</v>
      </c>
      <c r="I21" s="255">
        <v>74870</v>
      </c>
      <c r="J21" s="255">
        <v>0</v>
      </c>
      <c r="K21" s="255">
        <v>0</v>
      </c>
      <c r="L21" s="255">
        <v>195377</v>
      </c>
      <c r="M21" s="255">
        <v>16340</v>
      </c>
      <c r="N21" s="255">
        <v>14</v>
      </c>
      <c r="O21" s="255">
        <v>1713</v>
      </c>
      <c r="P21" s="255">
        <v>23033</v>
      </c>
      <c r="Q21" s="255">
        <v>720</v>
      </c>
      <c r="R21" s="255">
        <v>0</v>
      </c>
      <c r="S21" s="255">
        <v>1397</v>
      </c>
      <c r="T21" s="255">
        <v>71269</v>
      </c>
      <c r="U21" s="255">
        <v>226188</v>
      </c>
      <c r="V21" s="255">
        <v>171903</v>
      </c>
      <c r="W21" s="255">
        <v>23272</v>
      </c>
      <c r="X21" s="255">
        <v>692447</v>
      </c>
      <c r="Y21" s="255">
        <v>0</v>
      </c>
      <c r="Z21" s="255">
        <v>0</v>
      </c>
      <c r="AA21" s="255">
        <v>0</v>
      </c>
      <c r="AB21" s="255">
        <v>0</v>
      </c>
      <c r="AC21" s="256">
        <v>692447</v>
      </c>
    </row>
    <row r="22" spans="1:29" s="230" customFormat="1" ht="26.25" customHeight="1">
      <c r="A22" s="257" t="s">
        <v>99</v>
      </c>
      <c r="B22" s="250">
        <v>29333</v>
      </c>
      <c r="C22" s="250">
        <v>12396</v>
      </c>
      <c r="D22" s="250">
        <v>0</v>
      </c>
      <c r="E22" s="250">
        <v>2200</v>
      </c>
      <c r="F22" s="250">
        <v>9464</v>
      </c>
      <c r="G22" s="250">
        <v>53393</v>
      </c>
      <c r="H22" s="250">
        <v>305662</v>
      </c>
      <c r="I22" s="250">
        <v>305662</v>
      </c>
      <c r="J22" s="250">
        <v>0</v>
      </c>
      <c r="K22" s="250">
        <v>0</v>
      </c>
      <c r="L22" s="250">
        <v>717167</v>
      </c>
      <c r="M22" s="250">
        <v>68658</v>
      </c>
      <c r="N22" s="250">
        <v>70</v>
      </c>
      <c r="O22" s="250">
        <v>9452</v>
      </c>
      <c r="P22" s="250">
        <v>12767</v>
      </c>
      <c r="Q22" s="250">
        <v>103</v>
      </c>
      <c r="R22" s="250">
        <v>9052</v>
      </c>
      <c r="S22" s="250">
        <v>0</v>
      </c>
      <c r="T22" s="250">
        <v>69137</v>
      </c>
      <c r="U22" s="250">
        <v>0</v>
      </c>
      <c r="V22" s="250">
        <v>0</v>
      </c>
      <c r="W22" s="250">
        <v>12445</v>
      </c>
      <c r="X22" s="250">
        <v>1346561</v>
      </c>
      <c r="Y22" s="250">
        <v>0</v>
      </c>
      <c r="Z22" s="250">
        <v>0</v>
      </c>
      <c r="AA22" s="250">
        <v>0</v>
      </c>
      <c r="AB22" s="250">
        <v>0</v>
      </c>
      <c r="AC22" s="251">
        <v>1346561</v>
      </c>
    </row>
    <row r="23" spans="1:29" s="230" customFormat="1" ht="26.25" customHeight="1">
      <c r="A23" s="258" t="s">
        <v>100</v>
      </c>
      <c r="B23" s="259">
        <v>0</v>
      </c>
      <c r="C23" s="259">
        <v>0</v>
      </c>
      <c r="D23" s="259">
        <v>0</v>
      </c>
      <c r="E23" s="259">
        <v>0</v>
      </c>
      <c r="F23" s="259">
        <v>0</v>
      </c>
      <c r="G23" s="259">
        <v>0</v>
      </c>
      <c r="H23" s="259">
        <v>59356</v>
      </c>
      <c r="I23" s="259">
        <v>59356</v>
      </c>
      <c r="J23" s="259">
        <v>0</v>
      </c>
      <c r="K23" s="259">
        <v>0</v>
      </c>
      <c r="L23" s="259">
        <v>0</v>
      </c>
      <c r="M23" s="259">
        <v>0</v>
      </c>
      <c r="N23" s="259">
        <v>0</v>
      </c>
      <c r="O23" s="259">
        <v>0</v>
      </c>
      <c r="P23" s="259">
        <v>0</v>
      </c>
      <c r="Q23" s="259">
        <v>0</v>
      </c>
      <c r="R23" s="259">
        <v>0</v>
      </c>
      <c r="S23" s="259">
        <v>0</v>
      </c>
      <c r="T23" s="259">
        <v>0</v>
      </c>
      <c r="U23" s="259">
        <v>0</v>
      </c>
      <c r="V23" s="259">
        <v>0</v>
      </c>
      <c r="W23" s="259">
        <v>0</v>
      </c>
      <c r="X23" s="259">
        <v>59356</v>
      </c>
      <c r="Y23" s="259">
        <v>0</v>
      </c>
      <c r="Z23" s="259">
        <v>0</v>
      </c>
      <c r="AA23" s="259">
        <v>0</v>
      </c>
      <c r="AB23" s="259">
        <v>0</v>
      </c>
      <c r="AC23" s="260">
        <v>59356</v>
      </c>
    </row>
    <row r="24" spans="1:29" s="230" customFormat="1" ht="26.25" customHeight="1" thickBot="1">
      <c r="A24" s="261" t="s">
        <v>43</v>
      </c>
      <c r="B24" s="262">
        <f aca="true" t="shared" si="0" ref="B24:AC24">SUM(B8:B23)</f>
        <v>2625247</v>
      </c>
      <c r="C24" s="262">
        <f t="shared" si="0"/>
        <v>1294542</v>
      </c>
      <c r="D24" s="262">
        <f t="shared" si="0"/>
        <v>24241</v>
      </c>
      <c r="E24" s="262">
        <f t="shared" si="0"/>
        <v>513196</v>
      </c>
      <c r="F24" s="262">
        <f t="shared" si="0"/>
        <v>869272</v>
      </c>
      <c r="G24" s="262">
        <f t="shared" si="0"/>
        <v>5326498</v>
      </c>
      <c r="H24" s="262">
        <f t="shared" si="0"/>
        <v>2874345</v>
      </c>
      <c r="I24" s="262">
        <f t="shared" si="0"/>
        <v>2873497</v>
      </c>
      <c r="J24" s="262">
        <f t="shared" si="0"/>
        <v>0</v>
      </c>
      <c r="K24" s="262">
        <f t="shared" si="0"/>
        <v>848</v>
      </c>
      <c r="L24" s="262">
        <f t="shared" si="0"/>
        <v>9108545</v>
      </c>
      <c r="M24" s="262">
        <f t="shared" si="0"/>
        <v>1234906</v>
      </c>
      <c r="N24" s="262">
        <f t="shared" si="0"/>
        <v>51023</v>
      </c>
      <c r="O24" s="262">
        <f t="shared" si="0"/>
        <v>157699</v>
      </c>
      <c r="P24" s="262">
        <f t="shared" si="0"/>
        <v>1515572</v>
      </c>
      <c r="Q24" s="262">
        <f t="shared" si="0"/>
        <v>97076</v>
      </c>
      <c r="R24" s="262">
        <f t="shared" si="0"/>
        <v>256412</v>
      </c>
      <c r="S24" s="262">
        <f t="shared" si="0"/>
        <v>8246</v>
      </c>
      <c r="T24" s="262">
        <f t="shared" si="0"/>
        <v>2417151</v>
      </c>
      <c r="U24" s="262">
        <f t="shared" si="0"/>
        <v>1283456</v>
      </c>
      <c r="V24" s="262">
        <f t="shared" si="0"/>
        <v>879427</v>
      </c>
      <c r="W24" s="262">
        <f>SUM(W8:W23)</f>
        <v>1257000</v>
      </c>
      <c r="X24" s="262">
        <f t="shared" si="0"/>
        <v>26034919</v>
      </c>
      <c r="Y24" s="262">
        <f t="shared" si="0"/>
        <v>15106</v>
      </c>
      <c r="Z24" s="262">
        <f t="shared" si="0"/>
        <v>202168</v>
      </c>
      <c r="AA24" s="262">
        <f t="shared" si="0"/>
        <v>0</v>
      </c>
      <c r="AB24" s="262">
        <f t="shared" si="0"/>
        <v>4746</v>
      </c>
      <c r="AC24" s="263">
        <f t="shared" si="0"/>
        <v>26241833</v>
      </c>
    </row>
    <row r="25" spans="1:29" s="230" customFormat="1" ht="26.25" customHeight="1">
      <c r="A25" s="264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</row>
    <row r="26" spans="1:29" s="230" customFormat="1" ht="26.25" customHeight="1" thickBot="1">
      <c r="A26" s="264"/>
      <c r="B26" s="266" t="s">
        <v>101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</row>
    <row r="27" spans="1:29" s="230" customFormat="1" ht="26.25" customHeight="1">
      <c r="A27" s="213" t="s">
        <v>75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36</v>
      </c>
      <c r="I27" s="121">
        <v>30</v>
      </c>
      <c r="J27" s="121">
        <v>6</v>
      </c>
      <c r="K27" s="121">
        <v>0</v>
      </c>
      <c r="L27" s="121">
        <v>2094</v>
      </c>
      <c r="M27" s="121">
        <v>545</v>
      </c>
      <c r="N27" s="121">
        <v>13</v>
      </c>
      <c r="O27" s="121">
        <v>296</v>
      </c>
      <c r="P27" s="121">
        <v>1676</v>
      </c>
      <c r="Q27" s="121">
        <v>0</v>
      </c>
      <c r="R27" s="121">
        <v>59</v>
      </c>
      <c r="S27" s="121">
        <v>0</v>
      </c>
      <c r="T27" s="121">
        <v>1424</v>
      </c>
      <c r="U27" s="121">
        <v>0</v>
      </c>
      <c r="V27" s="121">
        <v>0</v>
      </c>
      <c r="W27" s="121">
        <v>6802</v>
      </c>
      <c r="X27" s="121">
        <v>16895</v>
      </c>
      <c r="Y27" s="121">
        <v>0</v>
      </c>
      <c r="Z27" s="121">
        <v>0</v>
      </c>
      <c r="AA27" s="121">
        <v>0</v>
      </c>
      <c r="AB27" s="121">
        <v>0</v>
      </c>
      <c r="AC27" s="214">
        <v>16895</v>
      </c>
    </row>
    <row r="28" spans="1:29" s="230" customFormat="1" ht="26.25" customHeight="1" thickBot="1">
      <c r="A28" s="215" t="s">
        <v>43</v>
      </c>
      <c r="B28" s="84">
        <f aca="true" t="shared" si="1" ref="B28:AC28">B27</f>
        <v>0</v>
      </c>
      <c r="C28" s="84">
        <f t="shared" si="1"/>
        <v>0</v>
      </c>
      <c r="D28" s="84">
        <f t="shared" si="1"/>
        <v>0</v>
      </c>
      <c r="E28" s="84">
        <f t="shared" si="1"/>
        <v>0</v>
      </c>
      <c r="F28" s="84">
        <f t="shared" si="1"/>
        <v>0</v>
      </c>
      <c r="G28" s="84">
        <f t="shared" si="1"/>
        <v>0</v>
      </c>
      <c r="H28" s="84">
        <f t="shared" si="1"/>
        <v>36</v>
      </c>
      <c r="I28" s="84">
        <f t="shared" si="1"/>
        <v>30</v>
      </c>
      <c r="J28" s="84">
        <f t="shared" si="1"/>
        <v>6</v>
      </c>
      <c r="K28" s="84">
        <f t="shared" si="1"/>
        <v>0</v>
      </c>
      <c r="L28" s="84">
        <f t="shared" si="1"/>
        <v>2094</v>
      </c>
      <c r="M28" s="84">
        <f t="shared" si="1"/>
        <v>545</v>
      </c>
      <c r="N28" s="84">
        <f t="shared" si="1"/>
        <v>13</v>
      </c>
      <c r="O28" s="84">
        <f t="shared" si="1"/>
        <v>296</v>
      </c>
      <c r="P28" s="84">
        <f t="shared" si="1"/>
        <v>1676</v>
      </c>
      <c r="Q28" s="84">
        <f t="shared" si="1"/>
        <v>0</v>
      </c>
      <c r="R28" s="84">
        <f t="shared" si="1"/>
        <v>59</v>
      </c>
      <c r="S28" s="84">
        <f t="shared" si="1"/>
        <v>0</v>
      </c>
      <c r="T28" s="84">
        <f t="shared" si="1"/>
        <v>1424</v>
      </c>
      <c r="U28" s="84">
        <f t="shared" si="1"/>
        <v>0</v>
      </c>
      <c r="V28" s="84">
        <f t="shared" si="1"/>
        <v>0</v>
      </c>
      <c r="W28" s="84">
        <f t="shared" si="1"/>
        <v>6802</v>
      </c>
      <c r="X28" s="84">
        <f t="shared" si="1"/>
        <v>16895</v>
      </c>
      <c r="Y28" s="84">
        <f t="shared" si="1"/>
        <v>0</v>
      </c>
      <c r="Z28" s="84">
        <f t="shared" si="1"/>
        <v>0</v>
      </c>
      <c r="AA28" s="84">
        <f t="shared" si="1"/>
        <v>0</v>
      </c>
      <c r="AB28" s="84">
        <f t="shared" si="1"/>
        <v>0</v>
      </c>
      <c r="AC28" s="267">
        <f t="shared" si="1"/>
        <v>16895</v>
      </c>
    </row>
    <row r="30" spans="2:29" s="513" customFormat="1" ht="12">
      <c r="B30" s="513" t="s">
        <v>696</v>
      </c>
      <c r="C30" s="513" t="s">
        <v>684</v>
      </c>
      <c r="D30" s="513" t="s">
        <v>697</v>
      </c>
      <c r="E30" s="513" t="s">
        <v>697</v>
      </c>
      <c r="F30" s="513" t="s">
        <v>697</v>
      </c>
      <c r="G30" s="513" t="s">
        <v>698</v>
      </c>
      <c r="H30" s="513" t="s">
        <v>699</v>
      </c>
      <c r="I30" s="513" t="s">
        <v>698</v>
      </c>
      <c r="J30" s="513" t="s">
        <v>698</v>
      </c>
      <c r="K30" s="513" t="s">
        <v>698</v>
      </c>
      <c r="L30" s="513" t="s">
        <v>700</v>
      </c>
      <c r="M30" s="513" t="s">
        <v>698</v>
      </c>
      <c r="N30" s="513" t="s">
        <v>701</v>
      </c>
      <c r="O30" s="513" t="s">
        <v>701</v>
      </c>
      <c r="P30" s="513" t="s">
        <v>702</v>
      </c>
      <c r="Q30" s="513" t="s">
        <v>702</v>
      </c>
      <c r="R30" s="513" t="s">
        <v>701</v>
      </c>
      <c r="S30" s="513" t="s">
        <v>702</v>
      </c>
      <c r="T30" s="513" t="s">
        <v>701</v>
      </c>
      <c r="U30" s="513" t="s">
        <v>703</v>
      </c>
      <c r="V30" s="513" t="s">
        <v>703</v>
      </c>
      <c r="W30" s="513" t="s">
        <v>684</v>
      </c>
      <c r="X30" s="513" t="s">
        <v>684</v>
      </c>
      <c r="Y30" s="513" t="s">
        <v>684</v>
      </c>
      <c r="Z30" s="513" t="s">
        <v>684</v>
      </c>
      <c r="AA30" s="513" t="s">
        <v>684</v>
      </c>
      <c r="AB30" s="513" t="s">
        <v>684</v>
      </c>
      <c r="AC30" s="513" t="s">
        <v>684</v>
      </c>
    </row>
  </sheetData>
  <sheetProtection/>
  <mergeCells count="7">
    <mergeCell ref="I5:I6"/>
    <mergeCell ref="B5:B6"/>
    <mergeCell ref="C5:C6"/>
    <mergeCell ref="D5:D6"/>
    <mergeCell ref="E5:E6"/>
    <mergeCell ref="F5:F6"/>
    <mergeCell ref="G5:G6"/>
  </mergeCells>
  <printOptions/>
  <pageMargins left="0.6692913385826772" right="0.4330708661417323" top="0.7874015748031497" bottom="0.5905511811023623" header="0.5118110236220472" footer="0.5118110236220472"/>
  <pageSetup fitToWidth="2" horizontalDpi="300" verticalDpi="300" orientation="landscape" paperSize="9" scale="74" r:id="rId1"/>
  <colBreaks count="1" manualBreakCount="1">
    <brk id="15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showGridLines="0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8" sqref="F18"/>
    </sheetView>
  </sheetViews>
  <sheetFormatPr defaultColWidth="9.00390625" defaultRowHeight="12.75"/>
  <cols>
    <col min="1" max="1" width="23.625" style="269" customWidth="1"/>
    <col min="2" max="23" width="7.75390625" style="269" customWidth="1"/>
    <col min="24" max="24" width="10.375" style="269" customWidth="1"/>
    <col min="25" max="16384" width="9.125" style="269" customWidth="1"/>
  </cols>
  <sheetData>
    <row r="1" ht="20.25" customHeight="1">
      <c r="B1" s="138" t="s">
        <v>147</v>
      </c>
    </row>
    <row r="2" spans="2:8" s="141" customFormat="1" ht="21.75" customHeight="1">
      <c r="B2" s="217" t="s">
        <v>353</v>
      </c>
      <c r="H2" s="217" t="s">
        <v>354</v>
      </c>
    </row>
    <row r="3" spans="1:2" s="141" customFormat="1" ht="20.25" customHeight="1" thickBot="1">
      <c r="A3" s="270"/>
      <c r="B3" s="271" t="s">
        <v>86</v>
      </c>
    </row>
    <row r="4" spans="1:24" s="141" customFormat="1" ht="14.25" customHeight="1">
      <c r="A4" s="143"/>
      <c r="B4" s="272" t="s">
        <v>331</v>
      </c>
      <c r="C4" s="272"/>
      <c r="D4" s="273"/>
      <c r="E4" s="273"/>
      <c r="F4" s="273"/>
      <c r="G4" s="274"/>
      <c r="H4" s="147" t="s">
        <v>255</v>
      </c>
      <c r="I4" s="146"/>
      <c r="J4" s="146"/>
      <c r="K4" s="275"/>
      <c r="L4" s="276" t="s">
        <v>256</v>
      </c>
      <c r="M4" s="149" t="s">
        <v>257</v>
      </c>
      <c r="N4" s="149" t="s">
        <v>258</v>
      </c>
      <c r="O4" s="149" t="s">
        <v>259</v>
      </c>
      <c r="P4" s="149" t="s">
        <v>260</v>
      </c>
      <c r="Q4" s="149" t="s">
        <v>261</v>
      </c>
      <c r="R4" s="149" t="s">
        <v>262</v>
      </c>
      <c r="S4" s="149" t="s">
        <v>263</v>
      </c>
      <c r="T4" s="149" t="s">
        <v>264</v>
      </c>
      <c r="U4" s="148" t="s">
        <v>265</v>
      </c>
      <c r="V4" s="277"/>
      <c r="W4" s="149" t="s">
        <v>266</v>
      </c>
      <c r="X4" s="154" t="s">
        <v>267</v>
      </c>
    </row>
    <row r="5" spans="1:24" s="141" customFormat="1" ht="23.25" customHeight="1">
      <c r="A5" s="155" t="s">
        <v>168</v>
      </c>
      <c r="B5" s="278" t="s">
        <v>274</v>
      </c>
      <c r="C5" s="278" t="s">
        <v>275</v>
      </c>
      <c r="D5" s="278" t="s">
        <v>276</v>
      </c>
      <c r="E5" s="279" t="s">
        <v>332</v>
      </c>
      <c r="F5" s="279" t="s">
        <v>333</v>
      </c>
      <c r="G5" s="278" t="s">
        <v>43</v>
      </c>
      <c r="H5" s="279" t="s">
        <v>334</v>
      </c>
      <c r="I5" s="280" t="s">
        <v>335</v>
      </c>
      <c r="J5" s="280" t="s">
        <v>336</v>
      </c>
      <c r="K5" s="280" t="s">
        <v>175</v>
      </c>
      <c r="L5" s="281" t="s">
        <v>337</v>
      </c>
      <c r="M5" s="278" t="s">
        <v>281</v>
      </c>
      <c r="N5" s="279" t="s">
        <v>338</v>
      </c>
      <c r="O5" s="279" t="s">
        <v>339</v>
      </c>
      <c r="P5" s="278" t="s">
        <v>284</v>
      </c>
      <c r="Q5" s="278" t="s">
        <v>285</v>
      </c>
      <c r="R5" s="278" t="s">
        <v>286</v>
      </c>
      <c r="S5" s="279" t="s">
        <v>340</v>
      </c>
      <c r="T5" s="278" t="s">
        <v>288</v>
      </c>
      <c r="U5" s="278" t="s">
        <v>289</v>
      </c>
      <c r="V5" s="278" t="s">
        <v>341</v>
      </c>
      <c r="W5" s="278" t="s">
        <v>175</v>
      </c>
      <c r="X5" s="282" t="s">
        <v>291</v>
      </c>
    </row>
    <row r="6" spans="1:24" s="141" customFormat="1" ht="30" customHeight="1">
      <c r="A6" s="175"/>
      <c r="B6" s="283"/>
      <c r="C6" s="283"/>
      <c r="D6" s="283"/>
      <c r="E6" s="284" t="s">
        <v>342</v>
      </c>
      <c r="F6" s="284" t="s">
        <v>343</v>
      </c>
      <c r="G6" s="283"/>
      <c r="H6" s="284" t="s">
        <v>295</v>
      </c>
      <c r="I6" s="285" t="s">
        <v>295</v>
      </c>
      <c r="J6" s="286" t="s">
        <v>344</v>
      </c>
      <c r="K6" s="287" t="s">
        <v>344</v>
      </c>
      <c r="L6" s="288" t="s">
        <v>345</v>
      </c>
      <c r="M6" s="283"/>
      <c r="N6" s="284" t="s">
        <v>346</v>
      </c>
      <c r="O6" s="284" t="s">
        <v>347</v>
      </c>
      <c r="P6" s="283"/>
      <c r="Q6" s="283"/>
      <c r="R6" s="283"/>
      <c r="S6" s="284" t="s">
        <v>348</v>
      </c>
      <c r="T6" s="283"/>
      <c r="U6" s="283"/>
      <c r="V6" s="289" t="s">
        <v>349</v>
      </c>
      <c r="W6" s="283"/>
      <c r="X6" s="290"/>
    </row>
    <row r="7" spans="1:24" s="230" customFormat="1" ht="21.75" customHeight="1">
      <c r="A7" s="188" t="s">
        <v>65</v>
      </c>
      <c r="B7" s="291">
        <v>17.44630918808054</v>
      </c>
      <c r="C7" s="291">
        <v>8.042676553533042</v>
      </c>
      <c r="D7" s="291">
        <v>0</v>
      </c>
      <c r="E7" s="291">
        <v>1.877880108597761</v>
      </c>
      <c r="F7" s="291">
        <v>5.789141538643579</v>
      </c>
      <c r="G7" s="291">
        <v>33.156007388854924</v>
      </c>
      <c r="H7" s="291">
        <v>14.244680221665647</v>
      </c>
      <c r="I7" s="291">
        <v>14.244680221665647</v>
      </c>
      <c r="J7" s="291">
        <v>0</v>
      </c>
      <c r="K7" s="291">
        <v>0</v>
      </c>
      <c r="L7" s="291">
        <v>66.56700915718409</v>
      </c>
      <c r="M7" s="291">
        <v>9.449812977826861</v>
      </c>
      <c r="N7" s="291">
        <v>0.4340952268260135</v>
      </c>
      <c r="O7" s="291">
        <v>1.3495835551961926</v>
      </c>
      <c r="P7" s="291">
        <v>11.420152378698536</v>
      </c>
      <c r="Q7" s="291">
        <v>1.9648832179646465</v>
      </c>
      <c r="R7" s="291">
        <v>2.0758803846937637</v>
      </c>
      <c r="S7" s="291">
        <v>0</v>
      </c>
      <c r="T7" s="291">
        <v>18.553618501061653</v>
      </c>
      <c r="U7" s="291">
        <v>11.163711782068221</v>
      </c>
      <c r="V7" s="291">
        <v>6.698220495526587</v>
      </c>
      <c r="W7" s="291">
        <v>11.981481846687833</v>
      </c>
      <c r="X7" s="292">
        <v>183.68095134794012</v>
      </c>
    </row>
    <row r="8" spans="1:24" s="230" customFormat="1" ht="21.75" customHeight="1">
      <c r="A8" s="188" t="s">
        <v>67</v>
      </c>
      <c r="B8" s="291">
        <v>23.401635329841273</v>
      </c>
      <c r="C8" s="291">
        <v>7.37994754175952</v>
      </c>
      <c r="D8" s="291">
        <v>1.1453631708213292</v>
      </c>
      <c r="E8" s="291">
        <v>1.8139235736989374</v>
      </c>
      <c r="F8" s="291">
        <v>7.895957489923655</v>
      </c>
      <c r="G8" s="291">
        <v>45.89340659511516</v>
      </c>
      <c r="H8" s="291">
        <v>17.83942008345085</v>
      </c>
      <c r="I8" s="291">
        <v>17.83942008345085</v>
      </c>
      <c r="J8" s="291">
        <v>0</v>
      </c>
      <c r="K8" s="291">
        <v>0</v>
      </c>
      <c r="L8" s="291">
        <v>47.919403747773416</v>
      </c>
      <c r="M8" s="291">
        <v>6.326861772286255</v>
      </c>
      <c r="N8" s="291">
        <v>0.3003339174167241</v>
      </c>
      <c r="O8" s="291">
        <v>0.6464305352784814</v>
      </c>
      <c r="P8" s="291">
        <v>11.382733209675573</v>
      </c>
      <c r="Q8" s="291">
        <v>0.6114477235000019</v>
      </c>
      <c r="R8" s="291">
        <v>1.9003181621948269</v>
      </c>
      <c r="S8" s="291">
        <v>0</v>
      </c>
      <c r="T8" s="291">
        <v>17.063734536949365</v>
      </c>
      <c r="U8" s="291">
        <v>7.099334082742902</v>
      </c>
      <c r="V8" s="291">
        <v>4.259610814923305</v>
      </c>
      <c r="W8" s="291">
        <v>6.094264943750231</v>
      </c>
      <c r="X8" s="292">
        <v>164.39470147741486</v>
      </c>
    </row>
    <row r="9" spans="1:24" s="230" customFormat="1" ht="21.75" customHeight="1">
      <c r="A9" s="188" t="s">
        <v>69</v>
      </c>
      <c r="B9" s="291">
        <v>11.844176918185207</v>
      </c>
      <c r="C9" s="291">
        <v>3.380861288053589</v>
      </c>
      <c r="D9" s="291">
        <v>0</v>
      </c>
      <c r="E9" s="291">
        <v>0</v>
      </c>
      <c r="F9" s="291">
        <v>3.851994386334232</v>
      </c>
      <c r="G9" s="291">
        <v>21.33505471131285</v>
      </c>
      <c r="H9" s="291">
        <v>20.20300199548275</v>
      </c>
      <c r="I9" s="291">
        <v>20.20300199548275</v>
      </c>
      <c r="J9" s="291">
        <v>0</v>
      </c>
      <c r="K9" s="291">
        <v>0</v>
      </c>
      <c r="L9" s="291">
        <v>61.120759599149174</v>
      </c>
      <c r="M9" s="291">
        <v>8.355042431418985</v>
      </c>
      <c r="N9" s="291">
        <v>0.418557989605947</v>
      </c>
      <c r="O9" s="291">
        <v>1.0678025568493301</v>
      </c>
      <c r="P9" s="291">
        <v>13.076168234545973</v>
      </c>
      <c r="Q9" s="291">
        <v>0.010635265223779137</v>
      </c>
      <c r="R9" s="291">
        <v>2.332357520338574</v>
      </c>
      <c r="S9" s="291">
        <v>0</v>
      </c>
      <c r="T9" s="291">
        <v>23.524110255904215</v>
      </c>
      <c r="U9" s="291">
        <v>0</v>
      </c>
      <c r="V9" s="291">
        <v>0</v>
      </c>
      <c r="W9" s="291">
        <v>9.547836765125101</v>
      </c>
      <c r="X9" s="292">
        <v>161.51086551323377</v>
      </c>
    </row>
    <row r="10" spans="1:24" s="230" customFormat="1" ht="21.75" customHeight="1">
      <c r="A10" s="188" t="s">
        <v>71</v>
      </c>
      <c r="B10" s="291">
        <v>19.044047206538796</v>
      </c>
      <c r="C10" s="291">
        <v>1.3696333839509338</v>
      </c>
      <c r="D10" s="291">
        <v>0</v>
      </c>
      <c r="E10" s="291">
        <v>5.3313222315077144</v>
      </c>
      <c r="F10" s="291">
        <v>6.2114510507327605</v>
      </c>
      <c r="G10" s="291">
        <v>39.08032857055502</v>
      </c>
      <c r="H10" s="291">
        <v>13.22170359348566</v>
      </c>
      <c r="I10" s="291">
        <v>13.22170359348566</v>
      </c>
      <c r="J10" s="291">
        <v>0</v>
      </c>
      <c r="K10" s="291">
        <v>0</v>
      </c>
      <c r="L10" s="291">
        <v>37.766657834124864</v>
      </c>
      <c r="M10" s="291">
        <v>8.436640101098632</v>
      </c>
      <c r="N10" s="291">
        <v>0.4292615315627484</v>
      </c>
      <c r="O10" s="291">
        <v>1.1469395242657099</v>
      </c>
      <c r="P10" s="291">
        <v>10.04606510262734</v>
      </c>
      <c r="Q10" s="291">
        <v>0.37606245286480094</v>
      </c>
      <c r="R10" s="291">
        <v>0.44312182792849714</v>
      </c>
      <c r="S10" s="291">
        <v>0.4378223028474756</v>
      </c>
      <c r="T10" s="291">
        <v>11.861152442877234</v>
      </c>
      <c r="U10" s="291">
        <v>0</v>
      </c>
      <c r="V10" s="291">
        <v>0</v>
      </c>
      <c r="W10" s="291">
        <v>11.388679399115386</v>
      </c>
      <c r="X10" s="292">
        <v>135.87472738020014</v>
      </c>
    </row>
    <row r="11" spans="1:24" s="230" customFormat="1" ht="21.75" customHeight="1">
      <c r="A11" s="188" t="s">
        <v>73</v>
      </c>
      <c r="B11" s="291">
        <v>10.820279356622175</v>
      </c>
      <c r="C11" s="291">
        <v>2.0395277443613966</v>
      </c>
      <c r="D11" s="291">
        <v>0</v>
      </c>
      <c r="E11" s="291">
        <v>1.0611271967547455</v>
      </c>
      <c r="F11" s="291">
        <v>3.544997549139545</v>
      </c>
      <c r="G11" s="291">
        <v>20.57287930072099</v>
      </c>
      <c r="H11" s="291">
        <v>24.543604995940115</v>
      </c>
      <c r="I11" s="291">
        <v>24.51880610334752</v>
      </c>
      <c r="J11" s="291">
        <v>0</v>
      </c>
      <c r="K11" s="291">
        <v>0.024798892592595666</v>
      </c>
      <c r="L11" s="291">
        <v>61.82480038550252</v>
      </c>
      <c r="M11" s="291">
        <v>6.575107054082321</v>
      </c>
      <c r="N11" s="291">
        <v>0.4612262264462358</v>
      </c>
      <c r="O11" s="291">
        <v>0.7321893772823898</v>
      </c>
      <c r="P11" s="291">
        <v>4.857099491664171</v>
      </c>
      <c r="Q11" s="291">
        <v>0.008459822891119592</v>
      </c>
      <c r="R11" s="291">
        <v>0.28025236812836374</v>
      </c>
      <c r="S11" s="291">
        <v>0</v>
      </c>
      <c r="T11" s="291">
        <v>16.52551756284114</v>
      </c>
      <c r="U11" s="291">
        <v>0</v>
      </c>
      <c r="V11" s="291">
        <v>0</v>
      </c>
      <c r="W11" s="291">
        <v>4.809824010802033</v>
      </c>
      <c r="X11" s="292">
        <v>145.34423599920046</v>
      </c>
    </row>
    <row r="12" spans="1:24" s="230" customFormat="1" ht="21.75" customHeight="1">
      <c r="A12" s="188" t="s">
        <v>75</v>
      </c>
      <c r="B12" s="291">
        <v>7.308802851085285</v>
      </c>
      <c r="C12" s="291">
        <v>1.5878149630885938</v>
      </c>
      <c r="D12" s="291">
        <v>0.16762339618623498</v>
      </c>
      <c r="E12" s="291">
        <v>3.032331507561451</v>
      </c>
      <c r="F12" s="291">
        <v>2.4029412777897825</v>
      </c>
      <c r="G12" s="291">
        <v>16.69383402700138</v>
      </c>
      <c r="H12" s="291">
        <v>11.739353056680352</v>
      </c>
      <c r="I12" s="291">
        <v>11.700207004324856</v>
      </c>
      <c r="J12" s="291">
        <v>0</v>
      </c>
      <c r="K12" s="291">
        <v>0.03914605235549626</v>
      </c>
      <c r="L12" s="291">
        <v>30.656447981159786</v>
      </c>
      <c r="M12" s="291">
        <v>3.0346802707027813</v>
      </c>
      <c r="N12" s="291">
        <v>0.09676904142278676</v>
      </c>
      <c r="O12" s="291">
        <v>0.42465637595242345</v>
      </c>
      <c r="P12" s="291">
        <v>4.316556901135861</v>
      </c>
      <c r="Q12" s="291">
        <v>0</v>
      </c>
      <c r="R12" s="291">
        <v>1.0815271344776507</v>
      </c>
      <c r="S12" s="291">
        <v>0</v>
      </c>
      <c r="T12" s="291">
        <v>4.826629963327978</v>
      </c>
      <c r="U12" s="291">
        <v>0</v>
      </c>
      <c r="V12" s="291">
        <v>0</v>
      </c>
      <c r="W12" s="291">
        <v>3.5733299511144097</v>
      </c>
      <c r="X12" s="292">
        <v>78.93550922750745</v>
      </c>
    </row>
    <row r="13" spans="1:24" s="230" customFormat="1" ht="21.75" customHeight="1">
      <c r="A13" s="188" t="s">
        <v>76</v>
      </c>
      <c r="B13" s="291">
        <v>19.811789629757147</v>
      </c>
      <c r="C13" s="291">
        <v>4.876315564583456</v>
      </c>
      <c r="D13" s="291">
        <v>0</v>
      </c>
      <c r="E13" s="291">
        <v>5.796107514670747</v>
      </c>
      <c r="F13" s="291">
        <v>7.125463862137327</v>
      </c>
      <c r="G13" s="291">
        <v>43.03155164921819</v>
      </c>
      <c r="H13" s="291">
        <v>4.079557302331909</v>
      </c>
      <c r="I13" s="291">
        <v>4.079557302331909</v>
      </c>
      <c r="J13" s="291">
        <v>0</v>
      </c>
      <c r="K13" s="291">
        <v>0</v>
      </c>
      <c r="L13" s="291">
        <v>32.558575393128805</v>
      </c>
      <c r="M13" s="291">
        <v>7.776849166540564</v>
      </c>
      <c r="N13" s="291">
        <v>0.28765352743467754</v>
      </c>
      <c r="O13" s="291">
        <v>0.852756656499762</v>
      </c>
      <c r="P13" s="291">
        <v>5.585642868150008</v>
      </c>
      <c r="Q13" s="291">
        <v>1.1451303672996804</v>
      </c>
      <c r="R13" s="291">
        <v>1.04850543723475</v>
      </c>
      <c r="S13" s="291">
        <v>0.20275964132159582</v>
      </c>
      <c r="T13" s="291">
        <v>10.034762762195774</v>
      </c>
      <c r="U13" s="291">
        <v>0</v>
      </c>
      <c r="V13" s="291">
        <v>0</v>
      </c>
      <c r="W13" s="291">
        <v>7.90297524263825</v>
      </c>
      <c r="X13" s="292">
        <v>114.80402215154288</v>
      </c>
    </row>
    <row r="14" spans="1:24" s="230" customFormat="1" ht="21.75" customHeight="1">
      <c r="A14" s="188" t="s">
        <v>78</v>
      </c>
      <c r="B14" s="291">
        <v>15.794205371962665</v>
      </c>
      <c r="C14" s="291">
        <v>2.6412526870057387</v>
      </c>
      <c r="D14" s="291">
        <v>0</v>
      </c>
      <c r="E14" s="291">
        <v>5.780577269513147</v>
      </c>
      <c r="F14" s="291">
        <v>5.19330086806329</v>
      </c>
      <c r="G14" s="291">
        <v>35.947690019499724</v>
      </c>
      <c r="H14" s="291">
        <v>15.402154679533973</v>
      </c>
      <c r="I14" s="291">
        <v>15.402154679533973</v>
      </c>
      <c r="J14" s="291">
        <v>0</v>
      </c>
      <c r="K14" s="291">
        <v>0</v>
      </c>
      <c r="L14" s="291">
        <v>37.68815748740286</v>
      </c>
      <c r="M14" s="291">
        <v>6.345349595669165</v>
      </c>
      <c r="N14" s="291">
        <v>0.21910059093188577</v>
      </c>
      <c r="O14" s="291">
        <v>0.6023552742355754</v>
      </c>
      <c r="P14" s="291">
        <v>7.578504381440649</v>
      </c>
      <c r="Q14" s="291">
        <v>0.14370622700329108</v>
      </c>
      <c r="R14" s="291">
        <v>0.3153997557679544</v>
      </c>
      <c r="S14" s="291">
        <v>0.20333631483772507</v>
      </c>
      <c r="T14" s="291">
        <v>4.97637072094147</v>
      </c>
      <c r="U14" s="291">
        <v>0</v>
      </c>
      <c r="V14" s="291">
        <v>0</v>
      </c>
      <c r="W14" s="291">
        <v>7.811655740195592</v>
      </c>
      <c r="X14" s="292">
        <v>118.34893197029463</v>
      </c>
    </row>
    <row r="15" spans="1:24" s="230" customFormat="1" ht="21.75" customHeight="1">
      <c r="A15" s="188" t="s">
        <v>80</v>
      </c>
      <c r="B15" s="291">
        <v>17.26593993750447</v>
      </c>
      <c r="C15" s="291">
        <v>1.0647116440202207</v>
      </c>
      <c r="D15" s="291">
        <v>0</v>
      </c>
      <c r="E15" s="291">
        <v>0.827469408200749</v>
      </c>
      <c r="F15" s="291">
        <v>4.709586623094721</v>
      </c>
      <c r="G15" s="291">
        <v>30.529780788588603</v>
      </c>
      <c r="H15" s="291">
        <v>22.87550986332085</v>
      </c>
      <c r="I15" s="291">
        <v>22.87550986332085</v>
      </c>
      <c r="J15" s="291">
        <v>0</v>
      </c>
      <c r="K15" s="291">
        <v>0</v>
      </c>
      <c r="L15" s="291">
        <v>66.94916871407104</v>
      </c>
      <c r="M15" s="291">
        <v>14.494907330105193</v>
      </c>
      <c r="N15" s="291">
        <v>0.39524843164849843</v>
      </c>
      <c r="O15" s="291">
        <v>1.8319299668439757</v>
      </c>
      <c r="P15" s="291">
        <v>9.257686711351763</v>
      </c>
      <c r="Q15" s="291">
        <v>0.15122963528373445</v>
      </c>
      <c r="R15" s="291">
        <v>1.1110846074946925</v>
      </c>
      <c r="S15" s="291">
        <v>0</v>
      </c>
      <c r="T15" s="291">
        <v>15.584524008300932</v>
      </c>
      <c r="U15" s="291">
        <v>0</v>
      </c>
      <c r="V15" s="291">
        <v>0</v>
      </c>
      <c r="W15" s="291">
        <v>5.407294325310688</v>
      </c>
      <c r="X15" s="292">
        <v>168.58836438231995</v>
      </c>
    </row>
    <row r="16" spans="1:24" s="230" customFormat="1" ht="21.75" customHeight="1">
      <c r="A16" s="188" t="s">
        <v>81</v>
      </c>
      <c r="B16" s="291">
        <v>23.111079255290555</v>
      </c>
      <c r="C16" s="291">
        <v>1.108196764417799</v>
      </c>
      <c r="D16" s="291">
        <v>0</v>
      </c>
      <c r="E16" s="291">
        <v>4.300535775081979</v>
      </c>
      <c r="F16" s="291">
        <v>7.555324600856523</v>
      </c>
      <c r="G16" s="291">
        <v>47.05001164728439</v>
      </c>
      <c r="H16" s="291">
        <v>21.08015123550809</v>
      </c>
      <c r="I16" s="291">
        <v>21.08015123550809</v>
      </c>
      <c r="J16" s="291">
        <v>0</v>
      </c>
      <c r="K16" s="291">
        <v>0</v>
      </c>
      <c r="L16" s="291">
        <v>40.69202788180694</v>
      </c>
      <c r="M16" s="291">
        <v>0.25086458687978214</v>
      </c>
      <c r="N16" s="291">
        <v>0.016485387137814254</v>
      </c>
      <c r="O16" s="291">
        <v>0.44295518483344387</v>
      </c>
      <c r="P16" s="291">
        <v>14.423996989624959</v>
      </c>
      <c r="Q16" s="291">
        <v>0</v>
      </c>
      <c r="R16" s="291">
        <v>0.11145555217087462</v>
      </c>
      <c r="S16" s="291">
        <v>0</v>
      </c>
      <c r="T16" s="291">
        <v>7.613381833820131</v>
      </c>
      <c r="U16" s="291">
        <v>163.8762162452739</v>
      </c>
      <c r="V16" s="291">
        <v>124.54602469224291</v>
      </c>
      <c r="W16" s="291">
        <v>3.3483254788825776</v>
      </c>
      <c r="X16" s="292">
        <v>300.3347250344939</v>
      </c>
    </row>
    <row r="17" spans="1:24" s="230" customFormat="1" ht="21.75" customHeight="1">
      <c r="A17" s="188" t="s">
        <v>82</v>
      </c>
      <c r="B17" s="291">
        <v>13.434248195703976</v>
      </c>
      <c r="C17" s="291">
        <v>0.5936064054272585</v>
      </c>
      <c r="D17" s="291">
        <v>0</v>
      </c>
      <c r="E17" s="291">
        <v>0</v>
      </c>
      <c r="F17" s="291">
        <v>4.419110966348379</v>
      </c>
      <c r="G17" s="291">
        <v>24.045394545111687</v>
      </c>
      <c r="H17" s="291">
        <v>23.772821558980336</v>
      </c>
      <c r="I17" s="291">
        <v>23.772821558980336</v>
      </c>
      <c r="J17" s="291">
        <v>0</v>
      </c>
      <c r="K17" s="291">
        <v>0</v>
      </c>
      <c r="L17" s="291">
        <v>86.76221006977183</v>
      </c>
      <c r="M17" s="291">
        <v>18.13690363944937</v>
      </c>
      <c r="N17" s="291">
        <v>0.018857250612860643</v>
      </c>
      <c r="O17" s="291">
        <v>1.5572660415202373</v>
      </c>
      <c r="P17" s="291">
        <v>13.480191315378944</v>
      </c>
      <c r="Q17" s="291">
        <v>0.12377213584077623</v>
      </c>
      <c r="R17" s="291">
        <v>6.62129497882845</v>
      </c>
      <c r="S17" s="291">
        <v>0</v>
      </c>
      <c r="T17" s="291">
        <v>18.721135549345995</v>
      </c>
      <c r="U17" s="291">
        <v>0</v>
      </c>
      <c r="V17" s="291">
        <v>0</v>
      </c>
      <c r="W17" s="291">
        <v>7.696843981965611</v>
      </c>
      <c r="X17" s="292">
        <v>201.16092091954812</v>
      </c>
    </row>
    <row r="18" spans="1:24" s="230" customFormat="1" ht="21.75" customHeight="1">
      <c r="A18" s="188" t="s">
        <v>300</v>
      </c>
      <c r="B18" s="291">
        <v>16.458946125476885</v>
      </c>
      <c r="C18" s="291">
        <v>4.219732975723272</v>
      </c>
      <c r="D18" s="291">
        <v>0</v>
      </c>
      <c r="E18" s="291">
        <v>6.618817032069492</v>
      </c>
      <c r="F18" s="291">
        <v>5.384142902907249</v>
      </c>
      <c r="G18" s="291">
        <v>36.95927574256508</v>
      </c>
      <c r="H18" s="291">
        <v>16.999571100656322</v>
      </c>
      <c r="I18" s="291">
        <v>16.999571100656322</v>
      </c>
      <c r="J18" s="291">
        <v>0</v>
      </c>
      <c r="K18" s="291">
        <v>0</v>
      </c>
      <c r="L18" s="291">
        <v>65.08368832255348</v>
      </c>
      <c r="M18" s="291">
        <v>6.320705512945082</v>
      </c>
      <c r="N18" s="291">
        <v>0.38488421041484094</v>
      </c>
      <c r="O18" s="291">
        <v>1.0999150143893082</v>
      </c>
      <c r="P18" s="291">
        <v>4.930820124380809</v>
      </c>
      <c r="Q18" s="291">
        <v>0.2448962301865712</v>
      </c>
      <c r="R18" s="291">
        <v>1.7584211209099019</v>
      </c>
      <c r="S18" s="291">
        <v>0</v>
      </c>
      <c r="T18" s="291">
        <v>17.05874332492302</v>
      </c>
      <c r="U18" s="291">
        <v>4.972518671682847</v>
      </c>
      <c r="V18" s="291">
        <v>2.983497965375644</v>
      </c>
      <c r="W18" s="291">
        <v>6.510665561765476</v>
      </c>
      <c r="X18" s="292">
        <v>172.99099046625594</v>
      </c>
    </row>
    <row r="19" spans="1:24" s="230" customFormat="1" ht="21.75" customHeight="1">
      <c r="A19" s="188" t="s">
        <v>105</v>
      </c>
      <c r="B19" s="291">
        <v>25.43100925508877</v>
      </c>
      <c r="C19" s="291">
        <v>3.320054430354783</v>
      </c>
      <c r="D19" s="291">
        <v>0</v>
      </c>
      <c r="E19" s="291">
        <v>11.656017080053847</v>
      </c>
      <c r="F19" s="291">
        <v>8.079053777231515</v>
      </c>
      <c r="G19" s="291">
        <v>58.01810811429793</v>
      </c>
      <c r="H19" s="291">
        <v>13.118331284846542</v>
      </c>
      <c r="I19" s="291">
        <v>13.112096759828283</v>
      </c>
      <c r="J19" s="291">
        <v>0</v>
      </c>
      <c r="K19" s="291">
        <v>0.006234525018258252</v>
      </c>
      <c r="L19" s="291">
        <v>48.27290933473801</v>
      </c>
      <c r="M19" s="291">
        <v>6.49522995218501</v>
      </c>
      <c r="N19" s="291">
        <v>0.22444290065729708</v>
      </c>
      <c r="O19" s="291">
        <v>0.7646835787700427</v>
      </c>
      <c r="P19" s="291">
        <v>21.820837563903883</v>
      </c>
      <c r="Q19" s="291">
        <v>0.010687757174157004</v>
      </c>
      <c r="R19" s="291">
        <v>2.1515473073213682</v>
      </c>
      <c r="S19" s="291">
        <v>0</v>
      </c>
      <c r="T19" s="291">
        <v>6.079552539232975</v>
      </c>
      <c r="U19" s="291">
        <v>6.1376990276685675</v>
      </c>
      <c r="V19" s="291">
        <v>3.6825685225193587</v>
      </c>
      <c r="W19" s="291">
        <v>8.961557155326194</v>
      </c>
      <c r="X19" s="292">
        <v>174.02162489534905</v>
      </c>
    </row>
    <row r="20" spans="1:24" s="230" customFormat="1" ht="21.75" customHeight="1">
      <c r="A20" s="293" t="s">
        <v>350</v>
      </c>
      <c r="B20" s="294">
        <v>12.934360594540216</v>
      </c>
      <c r="C20" s="294">
        <v>0.5179758218786361</v>
      </c>
      <c r="D20" s="294">
        <v>0</v>
      </c>
      <c r="E20" s="294">
        <v>0</v>
      </c>
      <c r="F20" s="294">
        <v>4.234018398587583</v>
      </c>
      <c r="G20" s="294">
        <v>23.535162957187126</v>
      </c>
      <c r="H20" s="294">
        <v>30.24818296777217</v>
      </c>
      <c r="I20" s="294">
        <v>30.24818296777217</v>
      </c>
      <c r="J20" s="294">
        <v>0</v>
      </c>
      <c r="K20" s="294">
        <v>0</v>
      </c>
      <c r="L20" s="294">
        <v>78.93414242947006</v>
      </c>
      <c r="M20" s="294">
        <v>6.601513419171861</v>
      </c>
      <c r="N20" s="294">
        <v>0.005656131448494863</v>
      </c>
      <c r="O20" s="294">
        <v>0.6920680836622642</v>
      </c>
      <c r="P20" s="294">
        <v>9.305548260941585</v>
      </c>
      <c r="Q20" s="294">
        <v>0.2908867602083072</v>
      </c>
      <c r="R20" s="294">
        <v>0</v>
      </c>
      <c r="S20" s="294">
        <v>0.5644011166819517</v>
      </c>
      <c r="T20" s="294">
        <v>28.793345157341456</v>
      </c>
      <c r="U20" s="294">
        <v>91.38207571943971</v>
      </c>
      <c r="V20" s="294">
        <v>69.45042602790089</v>
      </c>
      <c r="W20" s="294">
        <v>9.402106504955174</v>
      </c>
      <c r="X20" s="295">
        <v>279.75508950828015</v>
      </c>
    </row>
    <row r="21" spans="1:24" s="230" customFormat="1" ht="21.75" customHeight="1">
      <c r="A21" s="296" t="s">
        <v>351</v>
      </c>
      <c r="B21" s="291">
        <v>2.9775614509686488</v>
      </c>
      <c r="C21" s="291">
        <v>0.4074388151537263</v>
      </c>
      <c r="D21" s="291">
        <v>0</v>
      </c>
      <c r="E21" s="291">
        <v>0.22331964654590486</v>
      </c>
      <c r="F21" s="291">
        <v>0.9606805158683834</v>
      </c>
      <c r="G21" s="291">
        <v>5.419866312738863</v>
      </c>
      <c r="H21" s="291">
        <v>31.027422637506533</v>
      </c>
      <c r="I21" s="291">
        <v>31.027422637506533</v>
      </c>
      <c r="J21" s="291">
        <v>0</v>
      </c>
      <c r="K21" s="291">
        <v>0</v>
      </c>
      <c r="L21" s="291">
        <v>72.79885497926679</v>
      </c>
      <c r="M21" s="291">
        <v>6.969400132976698</v>
      </c>
      <c r="N21" s="291">
        <v>0.007105625117369701</v>
      </c>
      <c r="O21" s="291">
        <v>0.9594624087054058</v>
      </c>
      <c r="P21" s="291">
        <v>1.2959645124779853</v>
      </c>
      <c r="Q21" s="291">
        <v>0.010455419815558274</v>
      </c>
      <c r="R21" s="291">
        <v>0.9188588366061504</v>
      </c>
      <c r="S21" s="291">
        <v>0</v>
      </c>
      <c r="T21" s="291">
        <v>7.0180229105655565</v>
      </c>
      <c r="U21" s="291">
        <v>0</v>
      </c>
      <c r="V21" s="291">
        <v>0</v>
      </c>
      <c r="W21" s="291">
        <v>1.2632786369380846</v>
      </c>
      <c r="X21" s="292">
        <v>136.68796662386373</v>
      </c>
    </row>
    <row r="22" spans="1:24" s="230" customFormat="1" ht="21.75" customHeight="1">
      <c r="A22" s="297" t="s">
        <v>352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9"/>
    </row>
    <row r="23" spans="1:24" s="230" customFormat="1" ht="35.25" customHeight="1" thickBot="1">
      <c r="A23" s="261" t="s">
        <v>43</v>
      </c>
      <c r="B23" s="300">
        <v>15.809951310533693</v>
      </c>
      <c r="C23" s="300">
        <v>42.549746583311965</v>
      </c>
      <c r="D23" s="300">
        <v>0.14598589379157362</v>
      </c>
      <c r="E23" s="300">
        <v>3.0906058640427547</v>
      </c>
      <c r="F23" s="300">
        <v>5.234992362855855</v>
      </c>
      <c r="G23" s="300">
        <v>32.07761937663584</v>
      </c>
      <c r="H23" s="300">
        <v>17.310087203099734</v>
      </c>
      <c r="I23" s="300">
        <v>17.30498031650532</v>
      </c>
      <c r="J23" s="300">
        <v>0</v>
      </c>
      <c r="K23" s="300">
        <v>0.0051068865944166675</v>
      </c>
      <c r="L23" s="300">
        <v>54.854134852760566</v>
      </c>
      <c r="M23" s="300">
        <v>7.436939736750836</v>
      </c>
      <c r="N23" s="300">
        <v>0.3072743805506151</v>
      </c>
      <c r="O23" s="300">
        <v>0.9497062606756062</v>
      </c>
      <c r="P23" s="300">
        <v>9.12718670952035</v>
      </c>
      <c r="Q23" s="300">
        <v>0.5846180696221608</v>
      </c>
      <c r="R23" s="300">
        <v>1.544182789442885</v>
      </c>
      <c r="S23" s="300">
        <v>0.04965965431316018</v>
      </c>
      <c r="T23" s="300">
        <v>14.55674061153401</v>
      </c>
      <c r="U23" s="300">
        <v>7.729321038825045</v>
      </c>
      <c r="V23" s="300">
        <v>5.29614853427838</v>
      </c>
      <c r="W23" s="300">
        <v>7.569995812714328</v>
      </c>
      <c r="X23" s="301">
        <v>156.78936182526388</v>
      </c>
    </row>
    <row r="24" spans="1:24" s="230" customFormat="1" ht="24.75" customHeight="1">
      <c r="A24" s="264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</row>
    <row r="25" spans="1:24" s="230" customFormat="1" ht="24.75" customHeight="1" thickBot="1">
      <c r="A25" s="264"/>
      <c r="B25" s="271" t="s">
        <v>101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</row>
    <row r="26" spans="1:24" s="230" customFormat="1" ht="19.5" customHeight="1">
      <c r="A26" s="303" t="s">
        <v>75</v>
      </c>
      <c r="B26" s="304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1.0072747621712366</v>
      </c>
      <c r="I26" s="304">
        <v>0.8393956351426972</v>
      </c>
      <c r="J26" s="304">
        <v>0.16787912702853944</v>
      </c>
      <c r="K26" s="304">
        <v>0</v>
      </c>
      <c r="L26" s="304">
        <v>58.589815332960264</v>
      </c>
      <c r="M26" s="304">
        <v>15.249020705092333</v>
      </c>
      <c r="N26" s="304">
        <v>0.36373810856183547</v>
      </c>
      <c r="O26" s="304">
        <v>8.282036933407946</v>
      </c>
      <c r="P26" s="304">
        <v>46.894236149972016</v>
      </c>
      <c r="Q26" s="304">
        <v>0</v>
      </c>
      <c r="R26" s="304">
        <v>1.650811415780638</v>
      </c>
      <c r="S26" s="304">
        <v>0</v>
      </c>
      <c r="T26" s="304">
        <v>39.84331281477336</v>
      </c>
      <c r="U26" s="304">
        <v>0</v>
      </c>
      <c r="V26" s="304">
        <v>0</v>
      </c>
      <c r="W26" s="304">
        <v>190.3189703413542</v>
      </c>
      <c r="X26" s="305">
        <v>472.7196418578623</v>
      </c>
    </row>
    <row r="27" spans="1:24" s="230" customFormat="1" ht="30" customHeight="1" thickBot="1">
      <c r="A27" s="198" t="s">
        <v>43</v>
      </c>
      <c r="B27" s="460">
        <f>SUM(B26)</f>
        <v>0</v>
      </c>
      <c r="C27" s="460">
        <f aca="true" t="shared" si="0" ref="C27:I27">SUM(C26)</f>
        <v>0</v>
      </c>
      <c r="D27" s="460">
        <f t="shared" si="0"/>
        <v>0</v>
      </c>
      <c r="E27" s="460">
        <f t="shared" si="0"/>
        <v>0</v>
      </c>
      <c r="F27" s="460">
        <f t="shared" si="0"/>
        <v>0</v>
      </c>
      <c r="G27" s="460">
        <f t="shared" si="0"/>
        <v>0</v>
      </c>
      <c r="H27" s="460">
        <f t="shared" si="0"/>
        <v>1.0072747621712366</v>
      </c>
      <c r="I27" s="460">
        <f t="shared" si="0"/>
        <v>0.8393956351426972</v>
      </c>
      <c r="J27" s="460">
        <f aca="true" t="shared" si="1" ref="J27:X27">SUM(J26)</f>
        <v>0.16787912702853944</v>
      </c>
      <c r="K27" s="460">
        <f t="shared" si="1"/>
        <v>0</v>
      </c>
      <c r="L27" s="460">
        <f t="shared" si="1"/>
        <v>58.589815332960264</v>
      </c>
      <c r="M27" s="460">
        <f t="shared" si="1"/>
        <v>15.249020705092333</v>
      </c>
      <c r="N27" s="460">
        <f t="shared" si="1"/>
        <v>0.36373810856183547</v>
      </c>
      <c r="O27" s="460">
        <f t="shared" si="1"/>
        <v>8.282036933407946</v>
      </c>
      <c r="P27" s="460">
        <f t="shared" si="1"/>
        <v>46.894236149972016</v>
      </c>
      <c r="Q27" s="460">
        <f t="shared" si="1"/>
        <v>0</v>
      </c>
      <c r="R27" s="460">
        <f t="shared" si="1"/>
        <v>1.650811415780638</v>
      </c>
      <c r="S27" s="460">
        <f t="shared" si="1"/>
        <v>0</v>
      </c>
      <c r="T27" s="460">
        <f t="shared" si="1"/>
        <v>39.84331281477336</v>
      </c>
      <c r="U27" s="460">
        <f t="shared" si="1"/>
        <v>0</v>
      </c>
      <c r="V27" s="460">
        <f t="shared" si="1"/>
        <v>0</v>
      </c>
      <c r="W27" s="460">
        <f t="shared" si="1"/>
        <v>190.3189703413542</v>
      </c>
      <c r="X27" s="514">
        <f t="shared" si="1"/>
        <v>472.7196418578623</v>
      </c>
    </row>
    <row r="28" s="141" customFormat="1" ht="17.25" customHeight="1"/>
  </sheetData>
  <sheetProtection/>
  <printOptions horizontalCentered="1"/>
  <pageMargins left="0.5905511811023623" right="0.5905511811023623" top="0.9448818897637796" bottom="0.7874015748031497" header="0.5118110236220472" footer="0.5118110236220472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4"/>
  <sheetViews>
    <sheetView showGridLines="0" view="pageBreakPreview" zoomScale="70" zoomScaleNormal="85" zoomScaleSheetLayoutView="70" zoomScalePageLayoutView="0" workbookViewId="0" topLeftCell="A1">
      <pane xSplit="1" topLeftCell="W1" activePane="topRight" state="frozen"/>
      <selection pane="topLeft" activeCell="A1" sqref="A1"/>
      <selection pane="topRight" activeCell="AK15" sqref="AK15"/>
    </sheetView>
  </sheetViews>
  <sheetFormatPr defaultColWidth="9.00390625" defaultRowHeight="12.75"/>
  <cols>
    <col min="1" max="1" width="25.25390625" style="269" customWidth="1"/>
    <col min="2" max="2" width="14.75390625" style="269" customWidth="1"/>
    <col min="3" max="3" width="14.375" style="269" customWidth="1"/>
    <col min="4" max="5" width="13.75390625" style="269" customWidth="1"/>
    <col min="6" max="6" width="12.75390625" style="269" customWidth="1"/>
    <col min="7" max="8" width="11.75390625" style="269" customWidth="1"/>
    <col min="9" max="9" width="12.625" style="269" customWidth="1"/>
    <col min="10" max="11" width="11.25390625" style="269" customWidth="1"/>
    <col min="12" max="12" width="12.625" style="269" customWidth="1"/>
    <col min="13" max="13" width="11.875" style="269" customWidth="1"/>
    <col min="14" max="14" width="14.75390625" style="269" customWidth="1"/>
    <col min="15" max="16" width="11.375" style="269" customWidth="1"/>
    <col min="17" max="17" width="15.75390625" style="269" customWidth="1"/>
    <col min="18" max="18" width="15.375" style="269" customWidth="1"/>
    <col min="19" max="19" width="14.00390625" style="269" customWidth="1"/>
    <col min="20" max="20" width="13.00390625" style="269" customWidth="1"/>
    <col min="21" max="21" width="15.75390625" style="269" customWidth="1"/>
    <col min="22" max="22" width="17.875" style="269" customWidth="1"/>
    <col min="23" max="23" width="15.625" style="269" customWidth="1"/>
    <col min="24" max="24" width="13.00390625" style="269" customWidth="1"/>
    <col min="25" max="25" width="12.625" style="269" customWidth="1"/>
    <col min="26" max="26" width="12.75390625" style="269" customWidth="1"/>
    <col min="27" max="27" width="17.875" style="269" customWidth="1"/>
    <col min="28" max="28" width="14.75390625" style="269" customWidth="1"/>
    <col min="29" max="29" width="17.875" style="269" customWidth="1"/>
    <col min="30" max="30" width="17.75390625" style="269" customWidth="1"/>
    <col min="31" max="31" width="14.875" style="269" customWidth="1"/>
    <col min="32" max="32" width="11.75390625" style="269" customWidth="1"/>
    <col min="33" max="33" width="10.375" style="269" customWidth="1"/>
    <col min="34" max="34" width="15.625" style="269" customWidth="1"/>
    <col min="35" max="35" width="12.875" style="269" customWidth="1"/>
    <col min="36" max="36" width="12.625" style="370" customWidth="1"/>
    <col min="37" max="37" width="16.875" style="269" customWidth="1"/>
    <col min="38" max="38" width="13.75390625" style="269" customWidth="1"/>
    <col min="39" max="16384" width="9.125" style="269" customWidth="1"/>
  </cols>
  <sheetData>
    <row r="1" spans="1:36" s="141" customFormat="1" ht="21" customHeight="1">
      <c r="A1" s="271"/>
      <c r="B1" s="138" t="s">
        <v>147</v>
      </c>
      <c r="C1" s="138"/>
      <c r="D1" s="138"/>
      <c r="AA1" s="271"/>
      <c r="AJ1" s="306"/>
    </row>
    <row r="2" spans="1:36" s="141" customFormat="1" ht="21" customHeight="1">
      <c r="A2" s="271"/>
      <c r="B2" s="217" t="s">
        <v>437</v>
      </c>
      <c r="C2" s="138"/>
      <c r="D2" s="138"/>
      <c r="AA2" s="271"/>
      <c r="AJ2" s="306"/>
    </row>
    <row r="3" spans="2:38" s="141" customFormat="1" ht="18" customHeight="1" thickBot="1">
      <c r="B3" s="307" t="s">
        <v>86</v>
      </c>
      <c r="C3" s="138"/>
      <c r="D3" s="138"/>
      <c r="N3" s="308"/>
      <c r="Z3" s="308"/>
      <c r="AJ3" s="306"/>
      <c r="AL3" s="142" t="s">
        <v>725</v>
      </c>
    </row>
    <row r="4" spans="1:38" s="230" customFormat="1" ht="13.5" customHeight="1">
      <c r="A4" s="309"/>
      <c r="B4" s="557" t="s">
        <v>355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9"/>
      <c r="R4" s="557" t="s">
        <v>356</v>
      </c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9"/>
      <c r="AD4" s="557" t="s">
        <v>357</v>
      </c>
      <c r="AE4" s="558"/>
      <c r="AF4" s="558"/>
      <c r="AG4" s="558"/>
      <c r="AH4" s="558"/>
      <c r="AI4" s="558"/>
      <c r="AJ4" s="558"/>
      <c r="AK4" s="558"/>
      <c r="AL4" s="561"/>
    </row>
    <row r="5" spans="1:38" s="230" customFormat="1" ht="13.5" customHeight="1">
      <c r="A5" s="310"/>
      <c r="B5" s="311" t="s">
        <v>358</v>
      </c>
      <c r="C5" s="312"/>
      <c r="D5" s="313"/>
      <c r="E5" s="311" t="s">
        <v>255</v>
      </c>
      <c r="F5" s="314" t="s">
        <v>256</v>
      </c>
      <c r="G5" s="315" t="s">
        <v>257</v>
      </c>
      <c r="H5" s="315" t="s">
        <v>258</v>
      </c>
      <c r="I5" s="311" t="s">
        <v>259</v>
      </c>
      <c r="J5" s="311" t="s">
        <v>260</v>
      </c>
      <c r="K5" s="311" t="s">
        <v>261</v>
      </c>
      <c r="L5" s="311" t="s">
        <v>262</v>
      </c>
      <c r="M5" s="311" t="s">
        <v>263</v>
      </c>
      <c r="N5" s="316"/>
      <c r="O5" s="317"/>
      <c r="P5" s="318"/>
      <c r="Q5" s="318"/>
      <c r="R5" s="311" t="s">
        <v>358</v>
      </c>
      <c r="S5" s="312"/>
      <c r="T5" s="312"/>
      <c r="U5" s="311" t="s">
        <v>359</v>
      </c>
      <c r="V5" s="313"/>
      <c r="W5" s="313"/>
      <c r="X5" s="311" t="s">
        <v>360</v>
      </c>
      <c r="Y5" s="311" t="s">
        <v>361</v>
      </c>
      <c r="Z5" s="314" t="s">
        <v>362</v>
      </c>
      <c r="AA5" s="317"/>
      <c r="AB5" s="319"/>
      <c r="AC5" s="320"/>
      <c r="AD5" s="314" t="s">
        <v>363</v>
      </c>
      <c r="AE5" s="315" t="s">
        <v>359</v>
      </c>
      <c r="AF5" s="315" t="s">
        <v>360</v>
      </c>
      <c r="AG5" s="311" t="s">
        <v>361</v>
      </c>
      <c r="AH5" s="311" t="s">
        <v>362</v>
      </c>
      <c r="AI5" s="311" t="s">
        <v>364</v>
      </c>
      <c r="AJ5" s="321" t="s">
        <v>365</v>
      </c>
      <c r="AK5" s="322"/>
      <c r="AL5" s="323"/>
    </row>
    <row r="6" spans="1:38" s="230" customFormat="1" ht="13.5" customHeight="1">
      <c r="A6" s="310"/>
      <c r="B6" s="311"/>
      <c r="C6" s="311"/>
      <c r="D6" s="317"/>
      <c r="E6" s="311"/>
      <c r="F6" s="314"/>
      <c r="G6" s="314"/>
      <c r="H6" s="314"/>
      <c r="I6" s="311"/>
      <c r="J6" s="311"/>
      <c r="K6" s="311"/>
      <c r="L6" s="311"/>
      <c r="M6" s="311"/>
      <c r="N6" s="316" t="s">
        <v>43</v>
      </c>
      <c r="O6" s="324" t="s">
        <v>438</v>
      </c>
      <c r="P6" s="565" t="s">
        <v>366</v>
      </c>
      <c r="Q6" s="550" t="s">
        <v>710</v>
      </c>
      <c r="R6" s="317"/>
      <c r="S6" s="314"/>
      <c r="T6" s="314"/>
      <c r="U6" s="316"/>
      <c r="V6" s="317"/>
      <c r="W6" s="317"/>
      <c r="X6" s="311"/>
      <c r="Y6" s="311"/>
      <c r="Z6" s="314"/>
      <c r="AA6" s="317" t="s">
        <v>43</v>
      </c>
      <c r="AB6" s="567" t="s">
        <v>439</v>
      </c>
      <c r="AC6" s="568"/>
      <c r="AD6" s="314"/>
      <c r="AE6" s="314"/>
      <c r="AF6" s="314"/>
      <c r="AG6" s="311"/>
      <c r="AH6" s="311"/>
      <c r="AI6" s="311"/>
      <c r="AJ6" s="321"/>
      <c r="AK6" s="326" t="s">
        <v>43</v>
      </c>
      <c r="AL6" s="327"/>
    </row>
    <row r="7" spans="1:38" s="230" customFormat="1" ht="13.5" customHeight="1">
      <c r="A7" s="310" t="s">
        <v>168</v>
      </c>
      <c r="B7" s="311"/>
      <c r="C7" s="311"/>
      <c r="D7" s="317"/>
      <c r="E7" s="311"/>
      <c r="F7" s="314"/>
      <c r="G7" s="314"/>
      <c r="H7" s="314"/>
      <c r="I7" s="311"/>
      <c r="J7" s="311"/>
      <c r="K7" s="311"/>
      <c r="L7" s="311"/>
      <c r="M7" s="311"/>
      <c r="N7" s="316"/>
      <c r="O7" s="324" t="s">
        <v>367</v>
      </c>
      <c r="P7" s="566"/>
      <c r="Q7" s="551"/>
      <c r="R7" s="317"/>
      <c r="S7" s="314"/>
      <c r="T7" s="314"/>
      <c r="U7" s="316"/>
      <c r="V7" s="317"/>
      <c r="W7" s="317"/>
      <c r="X7" s="328" t="s">
        <v>368</v>
      </c>
      <c r="Y7" s="311"/>
      <c r="Z7" s="314"/>
      <c r="AA7" s="317"/>
      <c r="AB7" s="317"/>
      <c r="AC7" s="329"/>
      <c r="AD7" s="314"/>
      <c r="AE7" s="314"/>
      <c r="AF7" s="314"/>
      <c r="AG7" s="311"/>
      <c r="AH7" s="311"/>
      <c r="AI7" s="311"/>
      <c r="AJ7" s="321"/>
      <c r="AK7" s="330"/>
      <c r="AL7" s="331" t="s">
        <v>369</v>
      </c>
    </row>
    <row r="8" spans="1:38" s="230" customFormat="1" ht="13.5" customHeight="1">
      <c r="A8" s="310"/>
      <c r="B8" s="550" t="s">
        <v>706</v>
      </c>
      <c r="C8" s="340" t="s">
        <v>440</v>
      </c>
      <c r="D8" s="552" t="s">
        <v>705</v>
      </c>
      <c r="E8" s="562" t="s">
        <v>441</v>
      </c>
      <c r="F8" s="562" t="s">
        <v>442</v>
      </c>
      <c r="G8" s="562" t="s">
        <v>443</v>
      </c>
      <c r="H8" s="564" t="s">
        <v>444</v>
      </c>
      <c r="I8" s="336" t="s">
        <v>707</v>
      </c>
      <c r="J8" s="562" t="s">
        <v>708</v>
      </c>
      <c r="K8" s="553" t="s">
        <v>385</v>
      </c>
      <c r="L8" s="553" t="s">
        <v>386</v>
      </c>
      <c r="M8" s="552" t="s">
        <v>705</v>
      </c>
      <c r="N8" s="556" t="s">
        <v>371</v>
      </c>
      <c r="O8" s="324" t="s">
        <v>372</v>
      </c>
      <c r="P8" s="566"/>
      <c r="Q8" s="555" t="s">
        <v>373</v>
      </c>
      <c r="R8" s="550" t="s">
        <v>388</v>
      </c>
      <c r="S8" s="334" t="s">
        <v>341</v>
      </c>
      <c r="T8" s="314" t="s">
        <v>341</v>
      </c>
      <c r="U8" s="550" t="s">
        <v>391</v>
      </c>
      <c r="V8" s="317" t="s">
        <v>440</v>
      </c>
      <c r="W8" s="552" t="s">
        <v>705</v>
      </c>
      <c r="X8" s="317" t="s">
        <v>374</v>
      </c>
      <c r="Y8" s="335" t="s">
        <v>375</v>
      </c>
      <c r="Z8" s="552" t="s">
        <v>705</v>
      </c>
      <c r="AA8" s="556" t="s">
        <v>376</v>
      </c>
      <c r="AB8" s="548" t="s">
        <v>709</v>
      </c>
      <c r="AC8" s="560" t="s">
        <v>377</v>
      </c>
      <c r="AD8" s="316" t="s">
        <v>445</v>
      </c>
      <c r="AE8" s="337" t="s">
        <v>446</v>
      </c>
      <c r="AF8" s="338" t="s">
        <v>378</v>
      </c>
      <c r="AG8" s="332" t="s">
        <v>379</v>
      </c>
      <c r="AH8" s="328" t="s">
        <v>380</v>
      </c>
      <c r="AI8" s="317" t="s">
        <v>381</v>
      </c>
      <c r="AJ8" s="552" t="s">
        <v>705</v>
      </c>
      <c r="AK8" s="339" t="s">
        <v>382</v>
      </c>
      <c r="AL8" s="331" t="s">
        <v>383</v>
      </c>
    </row>
    <row r="9" spans="1:38" s="230" customFormat="1" ht="13.5" customHeight="1">
      <c r="A9" s="310"/>
      <c r="B9" s="551"/>
      <c r="C9" s="340" t="s">
        <v>447</v>
      </c>
      <c r="D9" s="551"/>
      <c r="E9" s="563"/>
      <c r="F9" s="563"/>
      <c r="G9" s="563"/>
      <c r="H9" s="563"/>
      <c r="I9" s="336" t="s">
        <v>384</v>
      </c>
      <c r="J9" s="554"/>
      <c r="K9" s="554"/>
      <c r="L9" s="553"/>
      <c r="M9" s="552"/>
      <c r="N9" s="556"/>
      <c r="O9" s="324" t="s">
        <v>387</v>
      </c>
      <c r="P9" s="566"/>
      <c r="Q9" s="554"/>
      <c r="R9" s="550"/>
      <c r="S9" s="341" t="s">
        <v>389</v>
      </c>
      <c r="T9" s="341" t="s">
        <v>390</v>
      </c>
      <c r="U9" s="550"/>
      <c r="V9" s="317" t="s">
        <v>447</v>
      </c>
      <c r="W9" s="551"/>
      <c r="X9" s="328" t="s">
        <v>392</v>
      </c>
      <c r="Y9" s="317" t="s">
        <v>393</v>
      </c>
      <c r="Z9" s="551"/>
      <c r="AA9" s="551"/>
      <c r="AB9" s="551"/>
      <c r="AC9" s="551"/>
      <c r="AD9" s="316" t="s">
        <v>394</v>
      </c>
      <c r="AE9" s="342" t="s">
        <v>394</v>
      </c>
      <c r="AF9" s="338" t="s">
        <v>395</v>
      </c>
      <c r="AG9" s="332" t="s">
        <v>396</v>
      </c>
      <c r="AH9" s="328" t="s">
        <v>397</v>
      </c>
      <c r="AI9" s="317" t="s">
        <v>398</v>
      </c>
      <c r="AJ9" s="551"/>
      <c r="AK9" s="339"/>
      <c r="AL9" s="343" t="s">
        <v>399</v>
      </c>
    </row>
    <row r="10" spans="1:38" s="230" customFormat="1" ht="11.25" customHeight="1">
      <c r="A10" s="344"/>
      <c r="B10" s="345"/>
      <c r="C10" s="345"/>
      <c r="D10" s="346"/>
      <c r="E10" s="345"/>
      <c r="F10" s="347"/>
      <c r="G10" s="347"/>
      <c r="H10" s="347"/>
      <c r="I10" s="345"/>
      <c r="J10" s="345"/>
      <c r="K10" s="345"/>
      <c r="L10" s="345"/>
      <c r="M10" s="345"/>
      <c r="N10" s="348" t="s">
        <v>400</v>
      </c>
      <c r="O10" s="349" t="s">
        <v>401</v>
      </c>
      <c r="P10" s="348" t="s">
        <v>402</v>
      </c>
      <c r="Q10" s="348" t="s">
        <v>403</v>
      </c>
      <c r="R10" s="346"/>
      <c r="S10" s="347"/>
      <c r="T10" s="347"/>
      <c r="U10" s="350"/>
      <c r="V10" s="346"/>
      <c r="W10" s="346"/>
      <c r="X10" s="345"/>
      <c r="Y10" s="345"/>
      <c r="Z10" s="347"/>
      <c r="AA10" s="349" t="s">
        <v>404</v>
      </c>
      <c r="AB10" s="351" t="s">
        <v>405</v>
      </c>
      <c r="AC10" s="348" t="s">
        <v>406</v>
      </c>
      <c r="AD10" s="347"/>
      <c r="AE10" s="347"/>
      <c r="AF10" s="347"/>
      <c r="AG10" s="345"/>
      <c r="AH10" s="345"/>
      <c r="AI10" s="345"/>
      <c r="AJ10" s="352"/>
      <c r="AK10" s="353" t="s">
        <v>407</v>
      </c>
      <c r="AL10" s="354" t="s">
        <v>408</v>
      </c>
    </row>
    <row r="11" spans="1:38" s="230" customFormat="1" ht="18" customHeight="1" hidden="1">
      <c r="A11" s="355"/>
      <c r="B11" s="246" t="s">
        <v>409</v>
      </c>
      <c r="C11" s="246" t="s">
        <v>410</v>
      </c>
      <c r="D11" s="246" t="s">
        <v>411</v>
      </c>
      <c r="E11" s="246" t="s">
        <v>412</v>
      </c>
      <c r="F11" s="245" t="s">
        <v>413</v>
      </c>
      <c r="G11" s="245" t="s">
        <v>414</v>
      </c>
      <c r="H11" s="245" t="s">
        <v>415</v>
      </c>
      <c r="I11" s="246" t="s">
        <v>416</v>
      </c>
      <c r="J11" s="246" t="s">
        <v>417</v>
      </c>
      <c r="K11" s="246" t="s">
        <v>418</v>
      </c>
      <c r="L11" s="246" t="s">
        <v>419</v>
      </c>
      <c r="M11" s="246" t="s">
        <v>448</v>
      </c>
      <c r="N11" s="245" t="s">
        <v>420</v>
      </c>
      <c r="O11" s="246" t="s">
        <v>421</v>
      </c>
      <c r="P11" s="245" t="s">
        <v>449</v>
      </c>
      <c r="Q11" s="245" t="s">
        <v>450</v>
      </c>
      <c r="R11" s="246" t="s">
        <v>451</v>
      </c>
      <c r="S11" s="245" t="s">
        <v>452</v>
      </c>
      <c r="T11" s="245" t="s">
        <v>422</v>
      </c>
      <c r="U11" s="245" t="s">
        <v>423</v>
      </c>
      <c r="V11" s="246" t="s">
        <v>424</v>
      </c>
      <c r="W11" s="246" t="s">
        <v>425</v>
      </c>
      <c r="X11" s="246" t="s">
        <v>426</v>
      </c>
      <c r="Y11" s="246" t="s">
        <v>427</v>
      </c>
      <c r="Z11" s="245" t="s">
        <v>428</v>
      </c>
      <c r="AA11" s="246" t="s">
        <v>429</v>
      </c>
      <c r="AB11" s="245" t="s">
        <v>453</v>
      </c>
      <c r="AC11" s="245" t="s">
        <v>454</v>
      </c>
      <c r="AD11" s="245" t="s">
        <v>430</v>
      </c>
      <c r="AE11" s="245" t="s">
        <v>455</v>
      </c>
      <c r="AF11" s="245" t="s">
        <v>431</v>
      </c>
      <c r="AG11" s="246" t="s">
        <v>432</v>
      </c>
      <c r="AH11" s="246" t="s">
        <v>433</v>
      </c>
      <c r="AI11" s="246" t="s">
        <v>434</v>
      </c>
      <c r="AJ11" s="246" t="s">
        <v>456</v>
      </c>
      <c r="AK11" s="515" t="s">
        <v>435</v>
      </c>
      <c r="AL11" s="516" t="s">
        <v>457</v>
      </c>
    </row>
    <row r="12" spans="1:38" s="230" customFormat="1" ht="18.75" customHeight="1">
      <c r="A12" s="188" t="s">
        <v>65</v>
      </c>
      <c r="B12" s="248">
        <v>1662600</v>
      </c>
      <c r="C12" s="248">
        <v>542600</v>
      </c>
      <c r="D12" s="248">
        <v>1120000</v>
      </c>
      <c r="E12" s="248">
        <v>227742</v>
      </c>
      <c r="F12" s="248">
        <v>11401</v>
      </c>
      <c r="G12" s="248">
        <v>0</v>
      </c>
      <c r="H12" s="248">
        <v>0</v>
      </c>
      <c r="I12" s="248">
        <v>201</v>
      </c>
      <c r="J12" s="248">
        <v>0</v>
      </c>
      <c r="K12" s="248">
        <v>0</v>
      </c>
      <c r="L12" s="248">
        <v>168890</v>
      </c>
      <c r="M12" s="248">
        <v>5000</v>
      </c>
      <c r="N12" s="248">
        <v>2075834</v>
      </c>
      <c r="O12" s="248">
        <v>0</v>
      </c>
      <c r="P12" s="248">
        <v>0</v>
      </c>
      <c r="Q12" s="248">
        <v>2075834</v>
      </c>
      <c r="R12" s="248">
        <v>2217938</v>
      </c>
      <c r="S12" s="248">
        <v>206180</v>
      </c>
      <c r="T12" s="248">
        <v>0</v>
      </c>
      <c r="U12" s="248">
        <v>3035911</v>
      </c>
      <c r="V12" s="248">
        <v>1915911</v>
      </c>
      <c r="W12" s="248">
        <v>1120000</v>
      </c>
      <c r="X12" s="248">
        <v>0</v>
      </c>
      <c r="Y12" s="248">
        <v>0</v>
      </c>
      <c r="Z12" s="248">
        <v>5168</v>
      </c>
      <c r="AA12" s="248">
        <v>5259017</v>
      </c>
      <c r="AB12" s="248">
        <v>0</v>
      </c>
      <c r="AC12" s="248">
        <v>3183183</v>
      </c>
      <c r="AD12" s="248">
        <v>2604</v>
      </c>
      <c r="AE12" s="248">
        <v>2232154</v>
      </c>
      <c r="AF12" s="248">
        <v>0</v>
      </c>
      <c r="AG12" s="248">
        <v>0</v>
      </c>
      <c r="AH12" s="248">
        <v>857456</v>
      </c>
      <c r="AI12" s="248">
        <v>0</v>
      </c>
      <c r="AJ12" s="248">
        <v>90969</v>
      </c>
      <c r="AK12" s="248">
        <v>3183183</v>
      </c>
      <c r="AL12" s="249">
        <v>0</v>
      </c>
    </row>
    <row r="13" spans="1:38" s="230" customFormat="1" ht="18.75" customHeight="1">
      <c r="A13" s="188" t="s">
        <v>67</v>
      </c>
      <c r="B13" s="250">
        <v>400000</v>
      </c>
      <c r="C13" s="250">
        <v>400000</v>
      </c>
      <c r="D13" s="250">
        <v>0</v>
      </c>
      <c r="E13" s="250">
        <v>132660</v>
      </c>
      <c r="F13" s="250">
        <v>11325</v>
      </c>
      <c r="G13" s="250">
        <v>0</v>
      </c>
      <c r="H13" s="250">
        <v>0</v>
      </c>
      <c r="I13" s="250">
        <v>0</v>
      </c>
      <c r="J13" s="250">
        <v>38797</v>
      </c>
      <c r="K13" s="250">
        <v>0</v>
      </c>
      <c r="L13" s="250">
        <v>61601</v>
      </c>
      <c r="M13" s="250">
        <v>0</v>
      </c>
      <c r="N13" s="250">
        <v>644383</v>
      </c>
      <c r="O13" s="250">
        <v>0</v>
      </c>
      <c r="P13" s="250">
        <v>0</v>
      </c>
      <c r="Q13" s="250">
        <v>644383</v>
      </c>
      <c r="R13" s="250">
        <v>971094</v>
      </c>
      <c r="S13" s="250">
        <v>83181</v>
      </c>
      <c r="T13" s="250">
        <v>0</v>
      </c>
      <c r="U13" s="250">
        <v>1174016</v>
      </c>
      <c r="V13" s="250">
        <v>1174016</v>
      </c>
      <c r="W13" s="250">
        <v>0</v>
      </c>
      <c r="X13" s="250">
        <v>0</v>
      </c>
      <c r="Y13" s="250">
        <v>0</v>
      </c>
      <c r="Z13" s="250">
        <v>2713</v>
      </c>
      <c r="AA13" s="250">
        <v>2147823</v>
      </c>
      <c r="AB13" s="250">
        <v>0</v>
      </c>
      <c r="AC13" s="250">
        <v>1503440</v>
      </c>
      <c r="AD13" s="250">
        <v>735307</v>
      </c>
      <c r="AE13" s="250">
        <v>276117</v>
      </c>
      <c r="AF13" s="250">
        <v>0</v>
      </c>
      <c r="AG13" s="250">
        <v>0</v>
      </c>
      <c r="AH13" s="250">
        <v>450000</v>
      </c>
      <c r="AI13" s="250">
        <v>0</v>
      </c>
      <c r="AJ13" s="250">
        <v>42016</v>
      </c>
      <c r="AK13" s="250">
        <v>1503440</v>
      </c>
      <c r="AL13" s="251">
        <v>0</v>
      </c>
    </row>
    <row r="14" spans="1:38" s="230" customFormat="1" ht="18.75" customHeight="1">
      <c r="A14" s="188" t="s">
        <v>69</v>
      </c>
      <c r="B14" s="250">
        <v>889300</v>
      </c>
      <c r="C14" s="250">
        <v>889300</v>
      </c>
      <c r="D14" s="250">
        <v>0</v>
      </c>
      <c r="E14" s="250">
        <v>240078</v>
      </c>
      <c r="F14" s="250">
        <v>11851</v>
      </c>
      <c r="G14" s="250">
        <v>0</v>
      </c>
      <c r="H14" s="250">
        <v>0</v>
      </c>
      <c r="I14" s="250">
        <v>3517</v>
      </c>
      <c r="J14" s="250">
        <v>42866</v>
      </c>
      <c r="K14" s="250">
        <v>0</v>
      </c>
      <c r="L14" s="250">
        <v>96540</v>
      </c>
      <c r="M14" s="250">
        <v>0</v>
      </c>
      <c r="N14" s="250">
        <v>1284152</v>
      </c>
      <c r="O14" s="250">
        <v>0</v>
      </c>
      <c r="P14" s="250">
        <v>0</v>
      </c>
      <c r="Q14" s="250">
        <v>1284152</v>
      </c>
      <c r="R14" s="250">
        <v>1273722</v>
      </c>
      <c r="S14" s="250">
        <v>50945</v>
      </c>
      <c r="T14" s="250">
        <v>0</v>
      </c>
      <c r="U14" s="250">
        <v>1437329</v>
      </c>
      <c r="V14" s="250">
        <v>1432267</v>
      </c>
      <c r="W14" s="250">
        <v>5062</v>
      </c>
      <c r="X14" s="250">
        <v>0</v>
      </c>
      <c r="Y14" s="250">
        <v>0</v>
      </c>
      <c r="Z14" s="250">
        <v>0</v>
      </c>
      <c r="AA14" s="250">
        <v>2711051</v>
      </c>
      <c r="AB14" s="250">
        <v>0</v>
      </c>
      <c r="AC14" s="250">
        <v>1426899</v>
      </c>
      <c r="AD14" s="250">
        <v>294390</v>
      </c>
      <c r="AE14" s="250">
        <v>771553</v>
      </c>
      <c r="AF14" s="250">
        <v>0</v>
      </c>
      <c r="AG14" s="250">
        <v>0</v>
      </c>
      <c r="AH14" s="250">
        <v>306047</v>
      </c>
      <c r="AI14" s="250">
        <v>0</v>
      </c>
      <c r="AJ14" s="250">
        <v>54909</v>
      </c>
      <c r="AK14" s="250">
        <v>1426899</v>
      </c>
      <c r="AL14" s="251">
        <v>0</v>
      </c>
    </row>
    <row r="15" spans="1:38" s="230" customFormat="1" ht="18.75" customHeight="1">
      <c r="A15" s="188" t="s">
        <v>71</v>
      </c>
      <c r="B15" s="250">
        <v>87300</v>
      </c>
      <c r="C15" s="250">
        <v>87300</v>
      </c>
      <c r="D15" s="250">
        <v>0</v>
      </c>
      <c r="E15" s="250">
        <v>0</v>
      </c>
      <c r="F15" s="250">
        <v>2539</v>
      </c>
      <c r="G15" s="250">
        <v>0</v>
      </c>
      <c r="H15" s="250">
        <v>41789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131628</v>
      </c>
      <c r="O15" s="250">
        <v>0</v>
      </c>
      <c r="P15" s="250">
        <v>0</v>
      </c>
      <c r="Q15" s="250">
        <v>131628</v>
      </c>
      <c r="R15" s="250">
        <v>158676</v>
      </c>
      <c r="S15" s="250">
        <v>1500</v>
      </c>
      <c r="T15" s="250">
        <v>0</v>
      </c>
      <c r="U15" s="250">
        <v>242842</v>
      </c>
      <c r="V15" s="250">
        <v>242842</v>
      </c>
      <c r="W15" s="250">
        <v>0</v>
      </c>
      <c r="X15" s="250">
        <v>0</v>
      </c>
      <c r="Y15" s="250">
        <v>0</v>
      </c>
      <c r="Z15" s="250">
        <v>0</v>
      </c>
      <c r="AA15" s="250">
        <v>401518</v>
      </c>
      <c r="AB15" s="250">
        <v>0</v>
      </c>
      <c r="AC15" s="250">
        <v>269890</v>
      </c>
      <c r="AD15" s="250">
        <v>263932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5958</v>
      </c>
      <c r="AK15" s="250">
        <v>269890</v>
      </c>
      <c r="AL15" s="251">
        <v>0</v>
      </c>
    </row>
    <row r="16" spans="1:38" s="230" customFormat="1" ht="18.75" customHeight="1">
      <c r="A16" s="188" t="s">
        <v>73</v>
      </c>
      <c r="B16" s="250">
        <v>416000</v>
      </c>
      <c r="C16" s="250">
        <v>416000</v>
      </c>
      <c r="D16" s="250">
        <v>0</v>
      </c>
      <c r="E16" s="250">
        <v>13395</v>
      </c>
      <c r="F16" s="250">
        <v>14569</v>
      </c>
      <c r="G16" s="250">
        <v>0</v>
      </c>
      <c r="H16" s="250">
        <v>9637</v>
      </c>
      <c r="I16" s="250">
        <v>0</v>
      </c>
      <c r="J16" s="250">
        <v>12850</v>
      </c>
      <c r="K16" s="250">
        <v>0</v>
      </c>
      <c r="L16" s="250">
        <v>88699</v>
      </c>
      <c r="M16" s="250">
        <v>0</v>
      </c>
      <c r="N16" s="250">
        <v>555150</v>
      </c>
      <c r="O16" s="250">
        <v>1218</v>
      </c>
      <c r="P16" s="250">
        <v>0</v>
      </c>
      <c r="Q16" s="250">
        <v>553932</v>
      </c>
      <c r="R16" s="250">
        <v>609269</v>
      </c>
      <c r="S16" s="250">
        <v>48248</v>
      </c>
      <c r="T16" s="250">
        <v>0</v>
      </c>
      <c r="U16" s="250">
        <v>707018</v>
      </c>
      <c r="V16" s="250">
        <v>707018</v>
      </c>
      <c r="W16" s="250">
        <v>0</v>
      </c>
      <c r="X16" s="250">
        <v>115175</v>
      </c>
      <c r="Y16" s="250">
        <v>0</v>
      </c>
      <c r="Z16" s="250">
        <v>7322</v>
      </c>
      <c r="AA16" s="250">
        <v>1438784</v>
      </c>
      <c r="AB16" s="250">
        <v>0</v>
      </c>
      <c r="AC16" s="250">
        <v>884852</v>
      </c>
      <c r="AD16" s="250">
        <v>467446</v>
      </c>
      <c r="AE16" s="250">
        <v>123447</v>
      </c>
      <c r="AF16" s="250">
        <v>0</v>
      </c>
      <c r="AG16" s="250">
        <v>0</v>
      </c>
      <c r="AH16" s="250">
        <v>272499</v>
      </c>
      <c r="AI16" s="250">
        <v>0</v>
      </c>
      <c r="AJ16" s="250">
        <v>21460</v>
      </c>
      <c r="AK16" s="250">
        <v>884852</v>
      </c>
      <c r="AL16" s="251">
        <v>0</v>
      </c>
    </row>
    <row r="17" spans="1:38" s="230" customFormat="1" ht="18.75" customHeight="1">
      <c r="A17" s="188" t="s">
        <v>75</v>
      </c>
      <c r="B17" s="250">
        <v>51700</v>
      </c>
      <c r="C17" s="250">
        <v>51700</v>
      </c>
      <c r="D17" s="250">
        <v>0</v>
      </c>
      <c r="E17" s="250">
        <v>43017</v>
      </c>
      <c r="F17" s="250">
        <v>3909</v>
      </c>
      <c r="G17" s="250">
        <v>0</v>
      </c>
      <c r="H17" s="250">
        <v>0</v>
      </c>
      <c r="I17" s="250">
        <v>0</v>
      </c>
      <c r="J17" s="250">
        <v>16700</v>
      </c>
      <c r="K17" s="250">
        <v>0</v>
      </c>
      <c r="L17" s="250">
        <v>36074</v>
      </c>
      <c r="M17" s="250">
        <v>25195</v>
      </c>
      <c r="N17" s="250">
        <v>176595</v>
      </c>
      <c r="O17" s="250">
        <v>0</v>
      </c>
      <c r="P17" s="250">
        <v>0</v>
      </c>
      <c r="Q17" s="250">
        <v>176595</v>
      </c>
      <c r="R17" s="250">
        <v>339580</v>
      </c>
      <c r="S17" s="250">
        <v>26740</v>
      </c>
      <c r="T17" s="250">
        <v>0</v>
      </c>
      <c r="U17" s="250">
        <v>411874</v>
      </c>
      <c r="V17" s="250">
        <v>411874</v>
      </c>
      <c r="W17" s="250">
        <v>0</v>
      </c>
      <c r="X17" s="250">
        <v>50000</v>
      </c>
      <c r="Y17" s="250">
        <v>0</v>
      </c>
      <c r="Z17" s="250">
        <v>0</v>
      </c>
      <c r="AA17" s="250">
        <v>801454</v>
      </c>
      <c r="AB17" s="250">
        <v>0</v>
      </c>
      <c r="AC17" s="250">
        <v>624859</v>
      </c>
      <c r="AD17" s="250">
        <v>366484</v>
      </c>
      <c r="AE17" s="250">
        <v>26097</v>
      </c>
      <c r="AF17" s="250">
        <v>0</v>
      </c>
      <c r="AG17" s="250">
        <v>0</v>
      </c>
      <c r="AH17" s="250">
        <v>219487</v>
      </c>
      <c r="AI17" s="250">
        <v>0</v>
      </c>
      <c r="AJ17" s="250">
        <v>12791</v>
      </c>
      <c r="AK17" s="250">
        <v>624859</v>
      </c>
      <c r="AL17" s="251">
        <v>0</v>
      </c>
    </row>
    <row r="18" spans="1:38" s="230" customFormat="1" ht="18.75" customHeight="1">
      <c r="A18" s="188" t="s">
        <v>76</v>
      </c>
      <c r="B18" s="250">
        <v>387000</v>
      </c>
      <c r="C18" s="250">
        <v>387000</v>
      </c>
      <c r="D18" s="250">
        <v>0</v>
      </c>
      <c r="E18" s="250">
        <v>134383</v>
      </c>
      <c r="F18" s="250">
        <v>11752</v>
      </c>
      <c r="G18" s="250">
        <v>0</v>
      </c>
      <c r="H18" s="250">
        <v>0</v>
      </c>
      <c r="I18" s="250">
        <v>0</v>
      </c>
      <c r="J18" s="250">
        <v>208044</v>
      </c>
      <c r="K18" s="250">
        <v>0</v>
      </c>
      <c r="L18" s="250">
        <v>71614</v>
      </c>
      <c r="M18" s="250">
        <v>10000</v>
      </c>
      <c r="N18" s="250">
        <v>822793</v>
      </c>
      <c r="O18" s="250">
        <v>0</v>
      </c>
      <c r="P18" s="250">
        <v>0</v>
      </c>
      <c r="Q18" s="250">
        <v>822793</v>
      </c>
      <c r="R18" s="250">
        <v>1174688</v>
      </c>
      <c r="S18" s="250">
        <v>48040</v>
      </c>
      <c r="T18" s="250">
        <v>0</v>
      </c>
      <c r="U18" s="250">
        <v>218734</v>
      </c>
      <c r="V18" s="250">
        <v>218734</v>
      </c>
      <c r="W18" s="250">
        <v>0</v>
      </c>
      <c r="X18" s="250">
        <v>0</v>
      </c>
      <c r="Y18" s="250">
        <v>0</v>
      </c>
      <c r="Z18" s="250">
        <v>0</v>
      </c>
      <c r="AA18" s="250">
        <v>1393422</v>
      </c>
      <c r="AB18" s="250">
        <v>0</v>
      </c>
      <c r="AC18" s="250">
        <v>570629</v>
      </c>
      <c r="AD18" s="250">
        <v>438438</v>
      </c>
      <c r="AE18" s="250">
        <v>42529</v>
      </c>
      <c r="AF18" s="250">
        <v>0</v>
      </c>
      <c r="AG18" s="250">
        <v>0</v>
      </c>
      <c r="AH18" s="250">
        <v>50000</v>
      </c>
      <c r="AI18" s="250">
        <v>0</v>
      </c>
      <c r="AJ18" s="250">
        <v>39662</v>
      </c>
      <c r="AK18" s="250">
        <v>570629</v>
      </c>
      <c r="AL18" s="251">
        <v>0</v>
      </c>
    </row>
    <row r="19" spans="1:38" s="230" customFormat="1" ht="18.75" customHeight="1">
      <c r="A19" s="188" t="s">
        <v>78</v>
      </c>
      <c r="B19" s="250">
        <v>120300</v>
      </c>
      <c r="C19" s="250">
        <v>120300</v>
      </c>
      <c r="D19" s="250">
        <v>0</v>
      </c>
      <c r="E19" s="250">
        <v>82890</v>
      </c>
      <c r="F19" s="250">
        <v>7832</v>
      </c>
      <c r="G19" s="250">
        <v>0</v>
      </c>
      <c r="H19" s="250">
        <v>14763</v>
      </c>
      <c r="I19" s="250">
        <v>0</v>
      </c>
      <c r="J19" s="250">
        <v>65291</v>
      </c>
      <c r="K19" s="250">
        <v>0</v>
      </c>
      <c r="L19" s="250">
        <v>24641</v>
      </c>
      <c r="M19" s="250">
        <v>0</v>
      </c>
      <c r="N19" s="250">
        <v>315717</v>
      </c>
      <c r="O19" s="250">
        <v>0</v>
      </c>
      <c r="P19" s="250">
        <v>0</v>
      </c>
      <c r="Q19" s="250">
        <v>315717</v>
      </c>
      <c r="R19" s="250">
        <v>492494</v>
      </c>
      <c r="S19" s="250">
        <v>36165</v>
      </c>
      <c r="T19" s="250">
        <v>0</v>
      </c>
      <c r="U19" s="250">
        <v>283523</v>
      </c>
      <c r="V19" s="250">
        <v>211138</v>
      </c>
      <c r="W19" s="250">
        <v>72385</v>
      </c>
      <c r="X19" s="250">
        <v>0</v>
      </c>
      <c r="Y19" s="250">
        <v>0</v>
      </c>
      <c r="Z19" s="250">
        <v>0</v>
      </c>
      <c r="AA19" s="250">
        <v>776017</v>
      </c>
      <c r="AB19" s="250">
        <v>0</v>
      </c>
      <c r="AC19" s="250">
        <v>460300</v>
      </c>
      <c r="AD19" s="250">
        <v>408704</v>
      </c>
      <c r="AE19" s="250">
        <v>34588</v>
      </c>
      <c r="AF19" s="250">
        <v>0</v>
      </c>
      <c r="AG19" s="250">
        <v>0</v>
      </c>
      <c r="AH19" s="250">
        <v>0</v>
      </c>
      <c r="AI19" s="250">
        <v>0</v>
      </c>
      <c r="AJ19" s="250">
        <v>17008</v>
      </c>
      <c r="AK19" s="250">
        <v>460300</v>
      </c>
      <c r="AL19" s="251">
        <v>0</v>
      </c>
    </row>
    <row r="20" spans="1:38" s="230" customFormat="1" ht="18.75" customHeight="1">
      <c r="A20" s="188" t="s">
        <v>80</v>
      </c>
      <c r="B20" s="250">
        <v>271600</v>
      </c>
      <c r="C20" s="250">
        <v>220900</v>
      </c>
      <c r="D20" s="250">
        <v>50700</v>
      </c>
      <c r="E20" s="250">
        <v>17404</v>
      </c>
      <c r="F20" s="250">
        <v>512</v>
      </c>
      <c r="G20" s="250">
        <v>0</v>
      </c>
      <c r="H20" s="250">
        <v>0</v>
      </c>
      <c r="I20" s="250">
        <v>0</v>
      </c>
      <c r="J20" s="250">
        <v>15176</v>
      </c>
      <c r="K20" s="250">
        <v>0</v>
      </c>
      <c r="L20" s="250">
        <v>11230</v>
      </c>
      <c r="M20" s="250">
        <v>0</v>
      </c>
      <c r="N20" s="250">
        <v>315922</v>
      </c>
      <c r="O20" s="250">
        <v>0</v>
      </c>
      <c r="P20" s="250">
        <v>0</v>
      </c>
      <c r="Q20" s="250">
        <v>315922</v>
      </c>
      <c r="R20" s="250">
        <v>386143</v>
      </c>
      <c r="S20" s="250">
        <v>0</v>
      </c>
      <c r="T20" s="250">
        <v>0</v>
      </c>
      <c r="U20" s="250">
        <v>239959</v>
      </c>
      <c r="V20" s="250">
        <v>189259</v>
      </c>
      <c r="W20" s="250">
        <v>50700</v>
      </c>
      <c r="X20" s="250">
        <v>0</v>
      </c>
      <c r="Y20" s="250">
        <v>0</v>
      </c>
      <c r="Z20" s="250">
        <v>0</v>
      </c>
      <c r="AA20" s="250">
        <v>626102</v>
      </c>
      <c r="AB20" s="250">
        <v>0</v>
      </c>
      <c r="AC20" s="250">
        <v>310180</v>
      </c>
      <c r="AD20" s="250">
        <v>171046</v>
      </c>
      <c r="AE20" s="250">
        <v>121308</v>
      </c>
      <c r="AF20" s="250">
        <v>0</v>
      </c>
      <c r="AG20" s="250">
        <v>0</v>
      </c>
      <c r="AH20" s="250">
        <v>0</v>
      </c>
      <c r="AI20" s="250">
        <v>0</v>
      </c>
      <c r="AJ20" s="250">
        <v>17826</v>
      </c>
      <c r="AK20" s="250">
        <v>310180</v>
      </c>
      <c r="AL20" s="251">
        <v>0</v>
      </c>
    </row>
    <row r="21" spans="1:38" s="230" customFormat="1" ht="18.75" customHeight="1">
      <c r="A21" s="188" t="s">
        <v>81</v>
      </c>
      <c r="B21" s="250">
        <v>64800</v>
      </c>
      <c r="C21" s="250">
        <v>64800</v>
      </c>
      <c r="D21" s="250">
        <v>0</v>
      </c>
      <c r="E21" s="250">
        <v>14588</v>
      </c>
      <c r="F21" s="250">
        <v>4855</v>
      </c>
      <c r="G21" s="250">
        <v>0</v>
      </c>
      <c r="H21" s="250">
        <v>27821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112064</v>
      </c>
      <c r="O21" s="250">
        <v>0</v>
      </c>
      <c r="P21" s="250">
        <v>0</v>
      </c>
      <c r="Q21" s="250">
        <v>112064</v>
      </c>
      <c r="R21" s="250">
        <v>69847</v>
      </c>
      <c r="S21" s="250">
        <v>0</v>
      </c>
      <c r="T21" s="250">
        <v>0</v>
      </c>
      <c r="U21" s="250">
        <v>143968</v>
      </c>
      <c r="V21" s="250">
        <v>143968</v>
      </c>
      <c r="W21" s="250">
        <v>0</v>
      </c>
      <c r="X21" s="250">
        <v>0</v>
      </c>
      <c r="Y21" s="250">
        <v>0</v>
      </c>
      <c r="Z21" s="250">
        <v>4436</v>
      </c>
      <c r="AA21" s="250">
        <v>218251</v>
      </c>
      <c r="AB21" s="250">
        <v>0</v>
      </c>
      <c r="AC21" s="250">
        <v>106187</v>
      </c>
      <c r="AD21" s="250">
        <v>104179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2008</v>
      </c>
      <c r="AK21" s="250">
        <v>106187</v>
      </c>
      <c r="AL21" s="251">
        <v>0</v>
      </c>
    </row>
    <row r="22" spans="1:38" s="230" customFormat="1" ht="18.75" customHeight="1">
      <c r="A22" s="188" t="s">
        <v>82</v>
      </c>
      <c r="B22" s="250">
        <v>79400</v>
      </c>
      <c r="C22" s="250">
        <v>79400</v>
      </c>
      <c r="D22" s="250">
        <v>0</v>
      </c>
      <c r="E22" s="250">
        <v>45500</v>
      </c>
      <c r="F22" s="250">
        <v>1050</v>
      </c>
      <c r="G22" s="250">
        <v>0</v>
      </c>
      <c r="H22" s="250">
        <v>82539</v>
      </c>
      <c r="I22" s="250">
        <v>0</v>
      </c>
      <c r="J22" s="250">
        <v>54614</v>
      </c>
      <c r="K22" s="250">
        <v>0</v>
      </c>
      <c r="L22" s="250">
        <v>3775</v>
      </c>
      <c r="M22" s="250">
        <v>0</v>
      </c>
      <c r="N22" s="250">
        <v>266878</v>
      </c>
      <c r="O22" s="250">
        <v>0</v>
      </c>
      <c r="P22" s="250">
        <v>0</v>
      </c>
      <c r="Q22" s="250">
        <v>266878</v>
      </c>
      <c r="R22" s="250">
        <v>290872</v>
      </c>
      <c r="S22" s="250">
        <v>9147</v>
      </c>
      <c r="T22" s="250">
        <v>0</v>
      </c>
      <c r="U22" s="250">
        <v>248086</v>
      </c>
      <c r="V22" s="250">
        <v>248086</v>
      </c>
      <c r="W22" s="250">
        <v>0</v>
      </c>
      <c r="X22" s="250">
        <v>0</v>
      </c>
      <c r="Y22" s="250">
        <v>0</v>
      </c>
      <c r="Z22" s="250">
        <v>7225</v>
      </c>
      <c r="AA22" s="250">
        <v>546183</v>
      </c>
      <c r="AB22" s="250">
        <v>0</v>
      </c>
      <c r="AC22" s="250">
        <v>279305</v>
      </c>
      <c r="AD22" s="250">
        <v>272103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7202</v>
      </c>
      <c r="AK22" s="250">
        <v>279305</v>
      </c>
      <c r="AL22" s="251">
        <v>0</v>
      </c>
    </row>
    <row r="23" spans="1:38" s="230" customFormat="1" ht="18.75" customHeight="1">
      <c r="A23" s="188" t="s">
        <v>300</v>
      </c>
      <c r="B23" s="250">
        <v>351700</v>
      </c>
      <c r="C23" s="250">
        <v>351700</v>
      </c>
      <c r="D23" s="250">
        <v>0</v>
      </c>
      <c r="E23" s="250">
        <v>118428</v>
      </c>
      <c r="F23" s="250">
        <v>15810</v>
      </c>
      <c r="G23" s="250">
        <v>0</v>
      </c>
      <c r="H23" s="250">
        <v>10400</v>
      </c>
      <c r="I23" s="250">
        <v>0</v>
      </c>
      <c r="J23" s="250">
        <v>36503</v>
      </c>
      <c r="K23" s="250">
        <v>0</v>
      </c>
      <c r="L23" s="250">
        <v>5083</v>
      </c>
      <c r="M23" s="250">
        <v>766</v>
      </c>
      <c r="N23" s="250">
        <v>538690</v>
      </c>
      <c r="O23" s="250">
        <v>0</v>
      </c>
      <c r="P23" s="250">
        <v>0</v>
      </c>
      <c r="Q23" s="250">
        <v>538690</v>
      </c>
      <c r="R23" s="250">
        <v>776507</v>
      </c>
      <c r="S23" s="250">
        <v>66535</v>
      </c>
      <c r="T23" s="250">
        <v>0</v>
      </c>
      <c r="U23" s="250">
        <v>832635</v>
      </c>
      <c r="V23" s="250">
        <v>832635</v>
      </c>
      <c r="W23" s="250">
        <v>0</v>
      </c>
      <c r="X23" s="250">
        <v>0</v>
      </c>
      <c r="Y23" s="250">
        <v>0</v>
      </c>
      <c r="Z23" s="250">
        <v>775</v>
      </c>
      <c r="AA23" s="250">
        <v>1609917</v>
      </c>
      <c r="AB23" s="250">
        <v>0</v>
      </c>
      <c r="AC23" s="250">
        <v>1071227</v>
      </c>
      <c r="AD23" s="250">
        <v>378854</v>
      </c>
      <c r="AE23" s="250">
        <v>287689</v>
      </c>
      <c r="AF23" s="250">
        <v>0</v>
      </c>
      <c r="AG23" s="250">
        <v>0</v>
      </c>
      <c r="AH23" s="250">
        <v>373702</v>
      </c>
      <c r="AI23" s="250">
        <v>0</v>
      </c>
      <c r="AJ23" s="250">
        <v>30982</v>
      </c>
      <c r="AK23" s="250">
        <v>1071227</v>
      </c>
      <c r="AL23" s="251">
        <v>0</v>
      </c>
    </row>
    <row r="24" spans="1:38" s="230" customFormat="1" ht="18.75" customHeight="1">
      <c r="A24" s="192" t="s">
        <v>105</v>
      </c>
      <c r="B24" s="252">
        <v>177400</v>
      </c>
      <c r="C24" s="252">
        <v>177400</v>
      </c>
      <c r="D24" s="252">
        <v>0</v>
      </c>
      <c r="E24" s="252">
        <v>30858</v>
      </c>
      <c r="F24" s="252">
        <v>2170</v>
      </c>
      <c r="G24" s="252">
        <v>0</v>
      </c>
      <c r="H24" s="252">
        <v>4793</v>
      </c>
      <c r="I24" s="252">
        <v>0</v>
      </c>
      <c r="J24" s="252">
        <v>24405</v>
      </c>
      <c r="K24" s="252">
        <v>0</v>
      </c>
      <c r="L24" s="252">
        <v>27378</v>
      </c>
      <c r="M24" s="252">
        <v>0</v>
      </c>
      <c r="N24" s="252">
        <v>267004</v>
      </c>
      <c r="O24" s="252">
        <v>0</v>
      </c>
      <c r="P24" s="252">
        <v>0</v>
      </c>
      <c r="Q24" s="252">
        <v>267004</v>
      </c>
      <c r="R24" s="252">
        <v>328081</v>
      </c>
      <c r="S24" s="252">
        <v>6367</v>
      </c>
      <c r="T24" s="252">
        <v>0</v>
      </c>
      <c r="U24" s="252">
        <v>477716</v>
      </c>
      <c r="V24" s="252">
        <v>477716</v>
      </c>
      <c r="W24" s="252">
        <v>0</v>
      </c>
      <c r="X24" s="252">
        <v>12200</v>
      </c>
      <c r="Y24" s="252">
        <v>0</v>
      </c>
      <c r="Z24" s="252">
        <v>0</v>
      </c>
      <c r="AA24" s="252">
        <v>817997</v>
      </c>
      <c r="AB24" s="252">
        <v>0</v>
      </c>
      <c r="AC24" s="252">
        <v>550993</v>
      </c>
      <c r="AD24" s="252">
        <v>12485</v>
      </c>
      <c r="AE24" s="252">
        <v>390059</v>
      </c>
      <c r="AF24" s="252">
        <v>0</v>
      </c>
      <c r="AG24" s="252">
        <v>0</v>
      </c>
      <c r="AH24" s="252">
        <v>138260</v>
      </c>
      <c r="AI24" s="252">
        <v>0</v>
      </c>
      <c r="AJ24" s="252">
        <v>10189</v>
      </c>
      <c r="AK24" s="252">
        <v>550993</v>
      </c>
      <c r="AL24" s="253">
        <v>0</v>
      </c>
    </row>
    <row r="25" spans="1:38" s="230" customFormat="1" ht="18.75" customHeight="1">
      <c r="A25" s="293" t="s">
        <v>350</v>
      </c>
      <c r="B25" s="255">
        <v>39000</v>
      </c>
      <c r="C25" s="255">
        <v>39000</v>
      </c>
      <c r="D25" s="255">
        <v>0</v>
      </c>
      <c r="E25" s="255">
        <v>0</v>
      </c>
      <c r="F25" s="255">
        <v>0</v>
      </c>
      <c r="G25" s="255">
        <v>0</v>
      </c>
      <c r="H25" s="255">
        <v>0</v>
      </c>
      <c r="I25" s="255">
        <v>0</v>
      </c>
      <c r="J25" s="255">
        <v>0</v>
      </c>
      <c r="K25" s="255">
        <v>0</v>
      </c>
      <c r="L25" s="255">
        <v>9551</v>
      </c>
      <c r="M25" s="255">
        <v>0</v>
      </c>
      <c r="N25" s="255">
        <v>48551</v>
      </c>
      <c r="O25" s="255">
        <v>0</v>
      </c>
      <c r="P25" s="255">
        <v>0</v>
      </c>
      <c r="Q25" s="255">
        <v>48551</v>
      </c>
      <c r="R25" s="255">
        <v>57813</v>
      </c>
      <c r="S25" s="255">
        <v>0</v>
      </c>
      <c r="T25" s="255">
        <v>0</v>
      </c>
      <c r="U25" s="255">
        <v>188000</v>
      </c>
      <c r="V25" s="255">
        <v>188000</v>
      </c>
      <c r="W25" s="255">
        <v>0</v>
      </c>
      <c r="X25" s="255">
        <v>0</v>
      </c>
      <c r="Y25" s="255">
        <v>0</v>
      </c>
      <c r="Z25" s="255">
        <v>0</v>
      </c>
      <c r="AA25" s="255">
        <v>245813</v>
      </c>
      <c r="AB25" s="255">
        <v>0</v>
      </c>
      <c r="AC25" s="255">
        <v>197262</v>
      </c>
      <c r="AD25" s="255">
        <v>194964</v>
      </c>
      <c r="AE25" s="255">
        <v>0</v>
      </c>
      <c r="AF25" s="255">
        <v>0</v>
      </c>
      <c r="AG25" s="255">
        <v>0</v>
      </c>
      <c r="AH25" s="255">
        <v>0</v>
      </c>
      <c r="AI25" s="255">
        <v>0</v>
      </c>
      <c r="AJ25" s="255">
        <v>2298</v>
      </c>
      <c r="AK25" s="255">
        <v>197262</v>
      </c>
      <c r="AL25" s="256">
        <v>0</v>
      </c>
    </row>
    <row r="26" spans="1:38" s="230" customFormat="1" ht="18.75" customHeight="1">
      <c r="A26" s="296" t="s">
        <v>351</v>
      </c>
      <c r="B26" s="250">
        <v>103300</v>
      </c>
      <c r="C26" s="250">
        <v>0</v>
      </c>
      <c r="D26" s="250">
        <v>103300</v>
      </c>
      <c r="E26" s="250">
        <v>129925</v>
      </c>
      <c r="F26" s="250">
        <v>0</v>
      </c>
      <c r="G26" s="250">
        <v>0</v>
      </c>
      <c r="H26" s="250">
        <v>0</v>
      </c>
      <c r="I26" s="250">
        <v>0</v>
      </c>
      <c r="J26" s="250">
        <v>0</v>
      </c>
      <c r="K26" s="250">
        <v>219964</v>
      </c>
      <c r="L26" s="250">
        <v>0</v>
      </c>
      <c r="M26" s="250">
        <v>0</v>
      </c>
      <c r="N26" s="250">
        <v>453189</v>
      </c>
      <c r="O26" s="250">
        <v>0</v>
      </c>
      <c r="P26" s="250">
        <v>0</v>
      </c>
      <c r="Q26" s="250">
        <v>453189</v>
      </c>
      <c r="R26" s="250">
        <v>0</v>
      </c>
      <c r="S26" s="250">
        <v>0</v>
      </c>
      <c r="T26" s="250">
        <v>0</v>
      </c>
      <c r="U26" s="250">
        <v>1049426</v>
      </c>
      <c r="V26" s="250">
        <v>946126</v>
      </c>
      <c r="W26" s="250">
        <v>103300</v>
      </c>
      <c r="X26" s="250">
        <v>0</v>
      </c>
      <c r="Y26" s="250">
        <v>0</v>
      </c>
      <c r="Z26" s="250">
        <v>24214</v>
      </c>
      <c r="AA26" s="250">
        <v>1073640</v>
      </c>
      <c r="AB26" s="250">
        <v>0</v>
      </c>
      <c r="AC26" s="250">
        <v>620451</v>
      </c>
      <c r="AD26" s="250">
        <v>606001</v>
      </c>
      <c r="AE26" s="250">
        <v>0</v>
      </c>
      <c r="AF26" s="250">
        <v>0</v>
      </c>
      <c r="AG26" s="250">
        <v>0</v>
      </c>
      <c r="AH26" s="250">
        <v>13300</v>
      </c>
      <c r="AI26" s="250">
        <v>0</v>
      </c>
      <c r="AJ26" s="250">
        <v>1150</v>
      </c>
      <c r="AK26" s="250">
        <v>620451</v>
      </c>
      <c r="AL26" s="251">
        <v>0</v>
      </c>
    </row>
    <row r="27" spans="1:38" s="230" customFormat="1" ht="18.75" customHeight="1">
      <c r="A27" s="297" t="s">
        <v>352</v>
      </c>
      <c r="B27" s="259">
        <v>344200</v>
      </c>
      <c r="C27" s="259">
        <v>0</v>
      </c>
      <c r="D27" s="259">
        <v>344200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  <c r="J27" s="259">
        <v>0</v>
      </c>
      <c r="K27" s="259">
        <v>0</v>
      </c>
      <c r="L27" s="259">
        <v>0</v>
      </c>
      <c r="M27" s="259">
        <v>333919</v>
      </c>
      <c r="N27" s="259">
        <v>678119</v>
      </c>
      <c r="O27" s="259">
        <v>0</v>
      </c>
      <c r="P27" s="259">
        <v>0</v>
      </c>
      <c r="Q27" s="259">
        <v>678119</v>
      </c>
      <c r="R27" s="259">
        <v>0</v>
      </c>
      <c r="S27" s="259">
        <v>0</v>
      </c>
      <c r="T27" s="259">
        <v>0</v>
      </c>
      <c r="U27" s="259">
        <v>678119</v>
      </c>
      <c r="V27" s="259">
        <v>333919</v>
      </c>
      <c r="W27" s="259">
        <v>344200</v>
      </c>
      <c r="X27" s="259">
        <v>0</v>
      </c>
      <c r="Y27" s="259">
        <v>0</v>
      </c>
      <c r="Z27" s="259">
        <v>0</v>
      </c>
      <c r="AA27" s="259">
        <v>678119</v>
      </c>
      <c r="AB27" s="259">
        <v>0</v>
      </c>
      <c r="AC27" s="259">
        <v>0</v>
      </c>
      <c r="AD27" s="259">
        <v>0</v>
      </c>
      <c r="AE27" s="259">
        <v>0</v>
      </c>
      <c r="AF27" s="259">
        <v>0</v>
      </c>
      <c r="AG27" s="259">
        <v>0</v>
      </c>
      <c r="AH27" s="259">
        <v>0</v>
      </c>
      <c r="AI27" s="259">
        <v>0</v>
      </c>
      <c r="AJ27" s="259">
        <v>0</v>
      </c>
      <c r="AK27" s="259">
        <v>0</v>
      </c>
      <c r="AL27" s="260">
        <v>0</v>
      </c>
    </row>
    <row r="28" spans="1:39" s="230" customFormat="1" ht="22.5" customHeight="1" thickBot="1">
      <c r="A28" s="261" t="s">
        <v>43</v>
      </c>
      <c r="B28" s="262">
        <f aca="true" t="shared" si="0" ref="B28:AL28">SUM(B12:B27)</f>
        <v>5445600</v>
      </c>
      <c r="C28" s="262">
        <f t="shared" si="0"/>
        <v>3827400</v>
      </c>
      <c r="D28" s="262">
        <f t="shared" si="0"/>
        <v>1618200</v>
      </c>
      <c r="E28" s="262">
        <f t="shared" si="0"/>
        <v>1230868</v>
      </c>
      <c r="F28" s="262">
        <f t="shared" si="0"/>
        <v>99575</v>
      </c>
      <c r="G28" s="262">
        <f t="shared" si="0"/>
        <v>0</v>
      </c>
      <c r="H28" s="262">
        <f t="shared" si="0"/>
        <v>191742</v>
      </c>
      <c r="I28" s="262">
        <f t="shared" si="0"/>
        <v>3718</v>
      </c>
      <c r="J28" s="262">
        <f t="shared" si="0"/>
        <v>515246</v>
      </c>
      <c r="K28" s="262">
        <f t="shared" si="0"/>
        <v>219964</v>
      </c>
      <c r="L28" s="262">
        <f t="shared" si="0"/>
        <v>605076</v>
      </c>
      <c r="M28" s="262">
        <f t="shared" si="0"/>
        <v>374880</v>
      </c>
      <c r="N28" s="262">
        <f t="shared" si="0"/>
        <v>8686669</v>
      </c>
      <c r="O28" s="262">
        <f t="shared" si="0"/>
        <v>1218</v>
      </c>
      <c r="P28" s="262">
        <f t="shared" si="0"/>
        <v>0</v>
      </c>
      <c r="Q28" s="262">
        <f t="shared" si="0"/>
        <v>8685451</v>
      </c>
      <c r="R28" s="262">
        <f t="shared" si="0"/>
        <v>9146724</v>
      </c>
      <c r="S28" s="262">
        <f t="shared" si="0"/>
        <v>583048</v>
      </c>
      <c r="T28" s="262">
        <f t="shared" si="0"/>
        <v>0</v>
      </c>
      <c r="U28" s="262">
        <f t="shared" si="0"/>
        <v>11369156</v>
      </c>
      <c r="V28" s="262">
        <f t="shared" si="0"/>
        <v>9673509</v>
      </c>
      <c r="W28" s="262">
        <f t="shared" si="0"/>
        <v>1695647</v>
      </c>
      <c r="X28" s="262">
        <f t="shared" si="0"/>
        <v>177375</v>
      </c>
      <c r="Y28" s="262">
        <f t="shared" si="0"/>
        <v>0</v>
      </c>
      <c r="Z28" s="262">
        <f t="shared" si="0"/>
        <v>51853</v>
      </c>
      <c r="AA28" s="262">
        <f t="shared" si="0"/>
        <v>20745108</v>
      </c>
      <c r="AB28" s="262">
        <f t="shared" si="0"/>
        <v>0</v>
      </c>
      <c r="AC28" s="262">
        <f t="shared" si="0"/>
        <v>12059657</v>
      </c>
      <c r="AD28" s="262">
        <f t="shared" si="0"/>
        <v>4716937</v>
      </c>
      <c r="AE28" s="262">
        <f t="shared" si="0"/>
        <v>4305541</v>
      </c>
      <c r="AF28" s="262">
        <f t="shared" si="0"/>
        <v>0</v>
      </c>
      <c r="AG28" s="262">
        <f t="shared" si="0"/>
        <v>0</v>
      </c>
      <c r="AH28" s="262">
        <f t="shared" si="0"/>
        <v>2680751</v>
      </c>
      <c r="AI28" s="262">
        <f t="shared" si="0"/>
        <v>0</v>
      </c>
      <c r="AJ28" s="262">
        <f t="shared" si="0"/>
        <v>356428</v>
      </c>
      <c r="AK28" s="262">
        <f t="shared" si="0"/>
        <v>12059657</v>
      </c>
      <c r="AL28" s="263">
        <f t="shared" si="0"/>
        <v>0</v>
      </c>
      <c r="AM28" s="356"/>
    </row>
    <row r="29" spans="1:39" s="190" customFormat="1" ht="23.25" customHeight="1">
      <c r="A29" s="202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8"/>
      <c r="N29" s="357"/>
      <c r="O29" s="357"/>
      <c r="P29" s="357"/>
      <c r="Q29" s="357"/>
      <c r="R29" s="357"/>
      <c r="S29" s="357"/>
      <c r="T29" s="357"/>
      <c r="U29" s="358"/>
      <c r="V29" s="357"/>
      <c r="W29" s="357"/>
      <c r="X29" s="357"/>
      <c r="Y29" s="357"/>
      <c r="Z29" s="359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60"/>
    </row>
    <row r="30" spans="1:39" s="190" customFormat="1" ht="23.25" customHeight="1" thickBot="1">
      <c r="A30" s="207"/>
      <c r="B30" s="361" t="s">
        <v>436</v>
      </c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3"/>
      <c r="N30" s="362"/>
      <c r="O30" s="362"/>
      <c r="P30" s="362"/>
      <c r="Q30" s="362"/>
      <c r="R30" s="362"/>
      <c r="S30" s="362"/>
      <c r="T30" s="362"/>
      <c r="U30" s="363"/>
      <c r="V30" s="362"/>
      <c r="W30" s="362"/>
      <c r="X30" s="362"/>
      <c r="Y30" s="362"/>
      <c r="Z30" s="364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0"/>
    </row>
    <row r="31" spans="1:38" s="230" customFormat="1" ht="18.75" customHeight="1">
      <c r="A31" s="213" t="s">
        <v>75</v>
      </c>
      <c r="B31" s="365">
        <v>44000</v>
      </c>
      <c r="C31" s="365">
        <v>44000</v>
      </c>
      <c r="D31" s="365">
        <v>0</v>
      </c>
      <c r="E31" s="365">
        <v>0</v>
      </c>
      <c r="F31" s="365">
        <v>1229</v>
      </c>
      <c r="G31" s="365">
        <v>0</v>
      </c>
      <c r="H31" s="365">
        <v>0</v>
      </c>
      <c r="I31" s="365">
        <v>0</v>
      </c>
      <c r="J31" s="365">
        <v>0</v>
      </c>
      <c r="K31" s="365">
        <v>0</v>
      </c>
      <c r="L31" s="365">
        <v>0</v>
      </c>
      <c r="M31" s="365">
        <v>0</v>
      </c>
      <c r="N31" s="365">
        <v>45229</v>
      </c>
      <c r="O31" s="365">
        <v>0</v>
      </c>
      <c r="P31" s="365">
        <v>0</v>
      </c>
      <c r="Q31" s="365">
        <v>45229</v>
      </c>
      <c r="R31" s="365">
        <v>49618</v>
      </c>
      <c r="S31" s="365">
        <v>0</v>
      </c>
      <c r="T31" s="365">
        <v>0</v>
      </c>
      <c r="U31" s="365">
        <v>0</v>
      </c>
      <c r="V31" s="365">
        <v>0</v>
      </c>
      <c r="W31" s="365">
        <v>0</v>
      </c>
      <c r="X31" s="365">
        <v>0</v>
      </c>
      <c r="Y31" s="365">
        <v>0</v>
      </c>
      <c r="Z31" s="365">
        <v>0</v>
      </c>
      <c r="AA31" s="365">
        <v>49618</v>
      </c>
      <c r="AB31" s="365">
        <v>0</v>
      </c>
      <c r="AC31" s="365">
        <v>4389</v>
      </c>
      <c r="AD31" s="365">
        <v>1170</v>
      </c>
      <c r="AE31" s="365">
        <v>0</v>
      </c>
      <c r="AF31" s="365">
        <v>0</v>
      </c>
      <c r="AG31" s="365">
        <v>0</v>
      </c>
      <c r="AH31" s="365">
        <v>857</v>
      </c>
      <c r="AI31" s="365">
        <v>0</v>
      </c>
      <c r="AJ31" s="365">
        <v>2362</v>
      </c>
      <c r="AK31" s="365">
        <v>4389</v>
      </c>
      <c r="AL31" s="366">
        <v>0</v>
      </c>
    </row>
    <row r="32" spans="1:38" s="230" customFormat="1" ht="18.75" customHeight="1" thickBot="1">
      <c r="A32" s="367" t="s">
        <v>43</v>
      </c>
      <c r="B32" s="368">
        <f aca="true" t="shared" si="1" ref="B32:AL32">B31</f>
        <v>44000</v>
      </c>
      <c r="C32" s="368">
        <f t="shared" si="1"/>
        <v>44000</v>
      </c>
      <c r="D32" s="368">
        <f t="shared" si="1"/>
        <v>0</v>
      </c>
      <c r="E32" s="368">
        <f t="shared" si="1"/>
        <v>0</v>
      </c>
      <c r="F32" s="368">
        <f t="shared" si="1"/>
        <v>1229</v>
      </c>
      <c r="G32" s="368">
        <f t="shared" si="1"/>
        <v>0</v>
      </c>
      <c r="H32" s="368">
        <f t="shared" si="1"/>
        <v>0</v>
      </c>
      <c r="I32" s="368">
        <f t="shared" si="1"/>
        <v>0</v>
      </c>
      <c r="J32" s="368">
        <f t="shared" si="1"/>
        <v>0</v>
      </c>
      <c r="K32" s="368">
        <f t="shared" si="1"/>
        <v>0</v>
      </c>
      <c r="L32" s="368">
        <f t="shared" si="1"/>
        <v>0</v>
      </c>
      <c r="M32" s="368">
        <f t="shared" si="1"/>
        <v>0</v>
      </c>
      <c r="N32" s="368">
        <f t="shared" si="1"/>
        <v>45229</v>
      </c>
      <c r="O32" s="368">
        <f t="shared" si="1"/>
        <v>0</v>
      </c>
      <c r="P32" s="368">
        <f t="shared" si="1"/>
        <v>0</v>
      </c>
      <c r="Q32" s="368">
        <f t="shared" si="1"/>
        <v>45229</v>
      </c>
      <c r="R32" s="368">
        <f t="shared" si="1"/>
        <v>49618</v>
      </c>
      <c r="S32" s="368">
        <f t="shared" si="1"/>
        <v>0</v>
      </c>
      <c r="T32" s="368">
        <f t="shared" si="1"/>
        <v>0</v>
      </c>
      <c r="U32" s="368">
        <f t="shared" si="1"/>
        <v>0</v>
      </c>
      <c r="V32" s="368">
        <f t="shared" si="1"/>
        <v>0</v>
      </c>
      <c r="W32" s="368">
        <f t="shared" si="1"/>
        <v>0</v>
      </c>
      <c r="X32" s="368">
        <f t="shared" si="1"/>
        <v>0</v>
      </c>
      <c r="Y32" s="368">
        <f t="shared" si="1"/>
        <v>0</v>
      </c>
      <c r="Z32" s="368">
        <f t="shared" si="1"/>
        <v>0</v>
      </c>
      <c r="AA32" s="368">
        <f t="shared" si="1"/>
        <v>49618</v>
      </c>
      <c r="AB32" s="368">
        <f t="shared" si="1"/>
        <v>0</v>
      </c>
      <c r="AC32" s="368">
        <f t="shared" si="1"/>
        <v>4389</v>
      </c>
      <c r="AD32" s="368">
        <f t="shared" si="1"/>
        <v>1170</v>
      </c>
      <c r="AE32" s="368">
        <f t="shared" si="1"/>
        <v>0</v>
      </c>
      <c r="AF32" s="368">
        <f t="shared" si="1"/>
        <v>0</v>
      </c>
      <c r="AG32" s="368">
        <f t="shared" si="1"/>
        <v>0</v>
      </c>
      <c r="AH32" s="368">
        <f t="shared" si="1"/>
        <v>857</v>
      </c>
      <c r="AI32" s="368">
        <f t="shared" si="1"/>
        <v>0</v>
      </c>
      <c r="AJ32" s="368">
        <f t="shared" si="1"/>
        <v>2362</v>
      </c>
      <c r="AK32" s="368">
        <f t="shared" si="1"/>
        <v>4389</v>
      </c>
      <c r="AL32" s="369">
        <f t="shared" si="1"/>
        <v>0</v>
      </c>
    </row>
    <row r="34" spans="2:38" s="517" customFormat="1" ht="12">
      <c r="B34" s="517" t="s">
        <v>704</v>
      </c>
      <c r="C34" s="517" t="s">
        <v>704</v>
      </c>
      <c r="D34" s="517" t="s">
        <v>711</v>
      </c>
      <c r="E34" s="517" t="s">
        <v>712</v>
      </c>
      <c r="F34" s="517" t="s">
        <v>712</v>
      </c>
      <c r="G34" s="517" t="s">
        <v>712</v>
      </c>
      <c r="H34" s="517" t="s">
        <v>712</v>
      </c>
      <c r="I34" s="517" t="s">
        <v>712</v>
      </c>
      <c r="J34" s="517" t="s">
        <v>712</v>
      </c>
      <c r="K34" s="517" t="s">
        <v>712</v>
      </c>
      <c r="L34" s="517" t="s">
        <v>712</v>
      </c>
      <c r="M34" s="517" t="s">
        <v>712</v>
      </c>
      <c r="N34" s="517" t="s">
        <v>712</v>
      </c>
      <c r="O34" s="517" t="s">
        <v>712</v>
      </c>
      <c r="P34" s="517" t="s">
        <v>712</v>
      </c>
      <c r="Q34" s="517" t="s">
        <v>712</v>
      </c>
      <c r="R34" s="517" t="s">
        <v>712</v>
      </c>
      <c r="S34" s="517" t="s">
        <v>712</v>
      </c>
      <c r="T34" s="517" t="s">
        <v>712</v>
      </c>
      <c r="U34" s="517" t="s">
        <v>712</v>
      </c>
      <c r="V34" s="517" t="s">
        <v>684</v>
      </c>
      <c r="W34" s="517" t="s">
        <v>712</v>
      </c>
      <c r="X34" s="517" t="s">
        <v>712</v>
      </c>
      <c r="Y34" s="517" t="s">
        <v>712</v>
      </c>
      <c r="Z34" s="517" t="s">
        <v>713</v>
      </c>
      <c r="AA34" s="517" t="s">
        <v>712</v>
      </c>
      <c r="AB34" s="517" t="s">
        <v>712</v>
      </c>
      <c r="AC34" s="517" t="s">
        <v>714</v>
      </c>
      <c r="AD34" s="517" t="s">
        <v>712</v>
      </c>
      <c r="AE34" s="517" t="s">
        <v>712</v>
      </c>
      <c r="AF34" s="517" t="s">
        <v>712</v>
      </c>
      <c r="AG34" s="517" t="s">
        <v>712</v>
      </c>
      <c r="AH34" s="517" t="s">
        <v>712</v>
      </c>
      <c r="AI34" s="517" t="s">
        <v>712</v>
      </c>
      <c r="AJ34" s="518" t="s">
        <v>715</v>
      </c>
      <c r="AK34" s="517" t="s">
        <v>712</v>
      </c>
      <c r="AL34" s="517" t="s">
        <v>712</v>
      </c>
    </row>
  </sheetData>
  <sheetProtection/>
  <mergeCells count="26">
    <mergeCell ref="AJ8:AJ9"/>
    <mergeCell ref="L8:L9"/>
    <mergeCell ref="M8:M9"/>
    <mergeCell ref="N8:N9"/>
    <mergeCell ref="R8:R9"/>
    <mergeCell ref="U8:U9"/>
    <mergeCell ref="W8:W9"/>
    <mergeCell ref="AD4:AL4"/>
    <mergeCell ref="E8:E9"/>
    <mergeCell ref="F8:F9"/>
    <mergeCell ref="G8:G9"/>
    <mergeCell ref="H8:H9"/>
    <mergeCell ref="J8:J9"/>
    <mergeCell ref="P6:P9"/>
    <mergeCell ref="AB6:AC6"/>
    <mergeCell ref="Z8:Z9"/>
    <mergeCell ref="AB8:AB9"/>
    <mergeCell ref="B8:B9"/>
    <mergeCell ref="D8:D9"/>
    <mergeCell ref="K8:K9"/>
    <mergeCell ref="Q8:Q9"/>
    <mergeCell ref="AA8:AA9"/>
    <mergeCell ref="B4:Q4"/>
    <mergeCell ref="R4:AC4"/>
    <mergeCell ref="AC8:AC9"/>
    <mergeCell ref="Q6:Q7"/>
  </mergeCells>
  <printOptions/>
  <pageMargins left="0.5905511811023623" right="0.1968503937007874" top="0.9448818897637796" bottom="0.7874015748031497" header="0.5118110236220472" footer="0.5118110236220472"/>
  <pageSetup fitToWidth="3" horizontalDpi="300" verticalDpi="300" orientation="landscape" paperSize="9" scale="67" r:id="rId1"/>
  <colBreaks count="2" manualBreakCount="2">
    <brk id="17" max="65535" man="1"/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48"/>
  <sheetViews>
    <sheetView showGridLines="0" view="pageBreakPreview" zoomScale="70" zoomScaleNormal="85" zoomScaleSheetLayoutView="70" zoomScalePageLayoutView="0" workbookViewId="0" topLeftCell="A1">
      <pane xSplit="1" ySplit="10" topLeftCell="AV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J12" sqref="BJ12"/>
    </sheetView>
  </sheetViews>
  <sheetFormatPr defaultColWidth="9.00390625" defaultRowHeight="12.75"/>
  <cols>
    <col min="1" max="1" width="19.25390625" style="268" customWidth="1"/>
    <col min="2" max="2" width="19.875" style="268" customWidth="1"/>
    <col min="3" max="3" width="20.00390625" style="268" customWidth="1"/>
    <col min="4" max="4" width="18.75390625" style="268" customWidth="1"/>
    <col min="5" max="6" width="19.875" style="268" customWidth="1"/>
    <col min="7" max="8" width="18.375" style="268" customWidth="1"/>
    <col min="9" max="9" width="12.625" style="268" customWidth="1"/>
    <col min="10" max="13" width="18.625" style="268" customWidth="1"/>
    <col min="14" max="14" width="19.625" style="268" customWidth="1"/>
    <col min="15" max="15" width="15.75390625" style="268" customWidth="1"/>
    <col min="16" max="16" width="19.875" style="268" customWidth="1"/>
    <col min="17" max="17" width="17.00390625" style="268" customWidth="1"/>
    <col min="18" max="20" width="9.125" style="268" customWidth="1"/>
    <col min="21" max="21" width="17.00390625" style="268" customWidth="1"/>
    <col min="22" max="22" width="9.125" style="268" customWidth="1"/>
    <col min="23" max="23" width="17.00390625" style="268" customWidth="1"/>
    <col min="24" max="24" width="9.125" style="268" customWidth="1"/>
    <col min="25" max="25" width="17.00390625" style="268" customWidth="1"/>
    <col min="26" max="26" width="14.00390625" style="268" customWidth="1"/>
    <col min="27" max="27" width="17.375" style="268" customWidth="1"/>
    <col min="28" max="28" width="19.875" style="268" customWidth="1"/>
    <col min="29" max="30" width="18.375" style="268" customWidth="1"/>
    <col min="31" max="31" width="14.00390625" style="268" customWidth="1"/>
    <col min="32" max="33" width="18.375" style="268" customWidth="1"/>
    <col min="34" max="35" width="19.875" style="268" customWidth="1"/>
    <col min="36" max="36" width="11.75390625" style="268" customWidth="1"/>
    <col min="37" max="38" width="19.875" style="268" customWidth="1"/>
    <col min="39" max="39" width="18.375" style="268" customWidth="1"/>
    <col min="40" max="40" width="17.00390625" style="268" customWidth="1"/>
    <col min="41" max="41" width="18.375" style="268" customWidth="1"/>
    <col min="42" max="42" width="9.125" style="268" customWidth="1"/>
    <col min="43" max="43" width="18.875" style="268" customWidth="1"/>
    <col min="44" max="45" width="17.00390625" style="268" customWidth="1"/>
    <col min="46" max="46" width="14.00390625" style="268" customWidth="1"/>
    <col min="47" max="47" width="17.00390625" style="268" customWidth="1"/>
    <col min="48" max="48" width="12.625" style="268" customWidth="1"/>
    <col min="49" max="51" width="17.00390625" style="268" customWidth="1"/>
    <col min="52" max="52" width="14.00390625" style="268" customWidth="1"/>
    <col min="53" max="54" width="19.875" style="268" customWidth="1"/>
    <col min="55" max="55" width="17.00390625" style="268" customWidth="1"/>
    <col min="56" max="57" width="11.625" style="268" customWidth="1"/>
    <col min="58" max="58" width="12.125" style="268" customWidth="1"/>
    <col min="59" max="59" width="10.75390625" style="268" customWidth="1"/>
    <col min="60" max="16384" width="9.125" style="268" customWidth="1"/>
  </cols>
  <sheetData>
    <row r="1" spans="1:36" s="141" customFormat="1" ht="21" customHeight="1">
      <c r="A1" s="271"/>
      <c r="B1" s="138" t="s">
        <v>147</v>
      </c>
      <c r="C1" s="138"/>
      <c r="D1" s="138"/>
      <c r="AA1" s="271"/>
      <c r="AJ1" s="306"/>
    </row>
    <row r="2" spans="1:2" s="141" customFormat="1" ht="21" customHeight="1">
      <c r="A2" s="216"/>
      <c r="B2" s="138" t="s">
        <v>527</v>
      </c>
    </row>
    <row r="3" spans="2:59" s="141" customFormat="1" ht="19.5" customHeight="1" thickBot="1">
      <c r="B3" s="138" t="s">
        <v>86</v>
      </c>
      <c r="P3" s="142"/>
      <c r="AG3" s="142"/>
      <c r="AW3" s="142"/>
      <c r="BG3" s="142" t="s">
        <v>725</v>
      </c>
    </row>
    <row r="4" spans="1:59" s="230" customFormat="1" ht="12.75" customHeight="1">
      <c r="A4" s="371"/>
      <c r="B4" s="372" t="s">
        <v>358</v>
      </c>
      <c r="C4" s="373"/>
      <c r="D4" s="223"/>
      <c r="E4" s="223"/>
      <c r="F4" s="223"/>
      <c r="G4" s="223"/>
      <c r="H4" s="374"/>
      <c r="I4" s="224"/>
      <c r="J4" s="372" t="s">
        <v>255</v>
      </c>
      <c r="K4" s="223"/>
      <c r="L4" s="373"/>
      <c r="M4" s="373"/>
      <c r="N4" s="225"/>
      <c r="O4" s="225" t="s">
        <v>256</v>
      </c>
      <c r="P4" s="226" t="s">
        <v>257</v>
      </c>
      <c r="Q4" s="372" t="s">
        <v>258</v>
      </c>
      <c r="R4" s="373"/>
      <c r="S4" s="373"/>
      <c r="T4" s="373"/>
      <c r="U4" s="373"/>
      <c r="V4" s="228"/>
      <c r="W4" s="227" t="s">
        <v>259</v>
      </c>
      <c r="X4" s="373"/>
      <c r="Y4" s="227"/>
      <c r="Z4" s="227"/>
      <c r="AA4" s="226" t="s">
        <v>260</v>
      </c>
      <c r="AB4" s="372" t="s">
        <v>261</v>
      </c>
      <c r="AC4" s="373"/>
      <c r="AD4" s="373"/>
      <c r="AE4" s="373"/>
      <c r="AF4" s="373"/>
      <c r="AG4" s="227"/>
      <c r="AH4" s="373"/>
      <c r="AI4" s="227"/>
      <c r="AJ4" s="225"/>
      <c r="AK4" s="372" t="s">
        <v>262</v>
      </c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228"/>
      <c r="BA4" s="226" t="s">
        <v>263</v>
      </c>
      <c r="BB4" s="226" t="s">
        <v>264</v>
      </c>
      <c r="BC4" s="372" t="s">
        <v>265</v>
      </c>
      <c r="BD4" s="372" t="s">
        <v>266</v>
      </c>
      <c r="BE4" s="372" t="s">
        <v>267</v>
      </c>
      <c r="BF4" s="226" t="s">
        <v>268</v>
      </c>
      <c r="BG4" s="375" t="s">
        <v>269</v>
      </c>
    </row>
    <row r="5" spans="1:59" s="230" customFormat="1" ht="18" customHeight="1">
      <c r="A5" s="310"/>
      <c r="B5" s="317" t="s">
        <v>370</v>
      </c>
      <c r="C5" s="376" t="s">
        <v>458</v>
      </c>
      <c r="D5" s="377"/>
      <c r="E5" s="377"/>
      <c r="F5" s="377"/>
      <c r="G5" s="377"/>
      <c r="H5" s="315" t="s">
        <v>459</v>
      </c>
      <c r="I5" s="315" t="s">
        <v>460</v>
      </c>
      <c r="J5" s="316" t="s">
        <v>461</v>
      </c>
      <c r="K5" s="378"/>
      <c r="L5" s="377" t="s">
        <v>341</v>
      </c>
      <c r="M5" s="377"/>
      <c r="N5" s="379"/>
      <c r="O5" s="329" t="s">
        <v>462</v>
      </c>
      <c r="P5" s="316" t="s">
        <v>463</v>
      </c>
      <c r="Q5" s="317" t="s">
        <v>464</v>
      </c>
      <c r="R5" s="315" t="s">
        <v>458</v>
      </c>
      <c r="S5" s="315" t="s">
        <v>459</v>
      </c>
      <c r="T5" s="376" t="s">
        <v>460</v>
      </c>
      <c r="U5" s="376" t="s">
        <v>465</v>
      </c>
      <c r="V5" s="376" t="s">
        <v>466</v>
      </c>
      <c r="W5" s="317" t="s">
        <v>467</v>
      </c>
      <c r="X5" s="376" t="s">
        <v>458</v>
      </c>
      <c r="Y5" s="315" t="s">
        <v>459</v>
      </c>
      <c r="Z5" s="376" t="s">
        <v>460</v>
      </c>
      <c r="AA5" s="316" t="s">
        <v>468</v>
      </c>
      <c r="AB5" s="317" t="s">
        <v>469</v>
      </c>
      <c r="AC5" s="376" t="s">
        <v>458</v>
      </c>
      <c r="AD5" s="377"/>
      <c r="AE5" s="377"/>
      <c r="AF5" s="377"/>
      <c r="AG5" s="377"/>
      <c r="AH5" s="376" t="s">
        <v>459</v>
      </c>
      <c r="AI5" s="377"/>
      <c r="AJ5" s="379"/>
      <c r="AK5" s="317" t="s">
        <v>470</v>
      </c>
      <c r="AL5" s="376" t="s">
        <v>458</v>
      </c>
      <c r="AM5" s="377"/>
      <c r="AN5" s="377"/>
      <c r="AO5" s="377"/>
      <c r="AP5" s="377"/>
      <c r="AQ5" s="377"/>
      <c r="AR5" s="376" t="s">
        <v>459</v>
      </c>
      <c r="AS5" s="377"/>
      <c r="AT5" s="377"/>
      <c r="AU5" s="377"/>
      <c r="AV5" s="377"/>
      <c r="AW5" s="377"/>
      <c r="AX5" s="377"/>
      <c r="AY5" s="377"/>
      <c r="AZ5" s="379"/>
      <c r="BA5" s="316" t="s">
        <v>471</v>
      </c>
      <c r="BB5" s="316" t="s">
        <v>472</v>
      </c>
      <c r="BC5" s="317"/>
      <c r="BD5" s="317"/>
      <c r="BE5" s="317"/>
      <c r="BF5" s="316"/>
      <c r="BG5" s="380"/>
    </row>
    <row r="6" spans="1:59" s="382" customFormat="1" ht="12.75" customHeight="1">
      <c r="A6" s="310"/>
      <c r="B6" s="317"/>
      <c r="C6" s="314"/>
      <c r="D6" s="378"/>
      <c r="E6" s="377" t="s">
        <v>341</v>
      </c>
      <c r="F6" s="377"/>
      <c r="G6" s="379"/>
      <c r="H6" s="314"/>
      <c r="I6" s="314"/>
      <c r="J6" s="316"/>
      <c r="K6" s="317"/>
      <c r="L6" s="319"/>
      <c r="M6" s="319"/>
      <c r="N6" s="319"/>
      <c r="O6" s="317"/>
      <c r="P6" s="316"/>
      <c r="Q6" s="317"/>
      <c r="R6" s="314"/>
      <c r="S6" s="341"/>
      <c r="T6" s="311"/>
      <c r="U6" s="311"/>
      <c r="V6" s="311"/>
      <c r="W6" s="317"/>
      <c r="X6" s="311"/>
      <c r="Y6" s="314"/>
      <c r="Z6" s="311"/>
      <c r="AA6" s="316"/>
      <c r="AB6" s="317"/>
      <c r="AC6" s="314"/>
      <c r="AD6" s="318"/>
      <c r="AE6" s="319"/>
      <c r="AF6" s="319"/>
      <c r="AG6" s="319"/>
      <c r="AH6" s="311"/>
      <c r="AI6" s="319"/>
      <c r="AJ6" s="318"/>
      <c r="AK6" s="316"/>
      <c r="AL6" s="311"/>
      <c r="AM6" s="319"/>
      <c r="AN6" s="318"/>
      <c r="AO6" s="319"/>
      <c r="AP6" s="319"/>
      <c r="AQ6" s="319"/>
      <c r="AR6" s="311"/>
      <c r="AS6" s="319"/>
      <c r="AT6" s="319"/>
      <c r="AU6" s="318"/>
      <c r="AV6" s="319"/>
      <c r="AW6" s="319"/>
      <c r="AX6" s="381"/>
      <c r="AY6" s="381"/>
      <c r="AZ6" s="320"/>
      <c r="BA6" s="316"/>
      <c r="BB6" s="316"/>
      <c r="BC6" s="317"/>
      <c r="BD6" s="317"/>
      <c r="BE6" s="317"/>
      <c r="BF6" s="316"/>
      <c r="BG6" s="380"/>
    </row>
    <row r="7" spans="1:59" s="382" customFormat="1" ht="12.75" customHeight="1">
      <c r="A7" s="310" t="s">
        <v>168</v>
      </c>
      <c r="B7" s="317"/>
      <c r="C7" s="314"/>
      <c r="D7" s="317"/>
      <c r="E7" s="317"/>
      <c r="F7" s="317"/>
      <c r="G7" s="318"/>
      <c r="H7" s="314"/>
      <c r="I7" s="314"/>
      <c r="J7" s="316"/>
      <c r="K7" s="317"/>
      <c r="L7" s="317"/>
      <c r="M7" s="317"/>
      <c r="N7" s="317"/>
      <c r="O7" s="317"/>
      <c r="P7" s="316"/>
      <c r="Q7" s="317"/>
      <c r="R7" s="314"/>
      <c r="S7" s="341"/>
      <c r="T7" s="311"/>
      <c r="U7" s="311"/>
      <c r="V7" s="311"/>
      <c r="W7" s="317"/>
      <c r="X7" s="311"/>
      <c r="Y7" s="314"/>
      <c r="Z7" s="311"/>
      <c r="AA7" s="316"/>
      <c r="AB7" s="317"/>
      <c r="AC7" s="314"/>
      <c r="AD7" s="316"/>
      <c r="AE7" s="317"/>
      <c r="AF7" s="317"/>
      <c r="AG7" s="317"/>
      <c r="AH7" s="311"/>
      <c r="AI7" s="317"/>
      <c r="AJ7" s="316"/>
      <c r="AK7" s="316"/>
      <c r="AL7" s="311"/>
      <c r="AM7" s="317"/>
      <c r="AN7" s="316"/>
      <c r="AO7" s="317"/>
      <c r="AP7" s="317"/>
      <c r="AQ7" s="317"/>
      <c r="AR7" s="311"/>
      <c r="AS7" s="317"/>
      <c r="AT7" s="317"/>
      <c r="AU7" s="316"/>
      <c r="AV7" s="317"/>
      <c r="AW7" s="325" t="s">
        <v>473</v>
      </c>
      <c r="AX7" s="319"/>
      <c r="AY7" s="377"/>
      <c r="AZ7" s="379"/>
      <c r="BA7" s="316"/>
      <c r="BB7" s="316"/>
      <c r="BC7" s="317"/>
      <c r="BD7" s="317"/>
      <c r="BE7" s="317"/>
      <c r="BF7" s="316"/>
      <c r="BG7" s="380"/>
    </row>
    <row r="8" spans="1:59" s="382" customFormat="1" ht="18" customHeight="1">
      <c r="A8" s="310"/>
      <c r="B8" s="317"/>
      <c r="C8" s="316" t="s">
        <v>474</v>
      </c>
      <c r="D8" s="317"/>
      <c r="E8" s="317"/>
      <c r="F8" s="328" t="s">
        <v>475</v>
      </c>
      <c r="G8" s="316"/>
      <c r="H8" s="316" t="s">
        <v>476</v>
      </c>
      <c r="I8" s="314"/>
      <c r="J8" s="316"/>
      <c r="K8" s="317" t="s">
        <v>477</v>
      </c>
      <c r="L8" s="317"/>
      <c r="M8" s="317"/>
      <c r="N8" s="317" t="s">
        <v>478</v>
      </c>
      <c r="O8" s="317"/>
      <c r="P8" s="316"/>
      <c r="Q8" s="317"/>
      <c r="R8" s="314"/>
      <c r="S8" s="341"/>
      <c r="T8" s="565" t="s">
        <v>479</v>
      </c>
      <c r="U8" s="311"/>
      <c r="V8" s="311"/>
      <c r="W8" s="317"/>
      <c r="X8" s="328" t="s">
        <v>336</v>
      </c>
      <c r="Y8" s="384" t="s">
        <v>480</v>
      </c>
      <c r="Z8" s="311"/>
      <c r="AA8" s="316"/>
      <c r="AB8" s="317"/>
      <c r="AC8" s="314"/>
      <c r="AD8" s="234" t="s">
        <v>481</v>
      </c>
      <c r="AE8" s="340" t="s">
        <v>482</v>
      </c>
      <c r="AF8" s="340"/>
      <c r="AG8" s="385" t="s">
        <v>483</v>
      </c>
      <c r="AH8" s="385"/>
      <c r="AI8" s="340"/>
      <c r="AJ8" s="233" t="s">
        <v>484</v>
      </c>
      <c r="AK8" s="233"/>
      <c r="AL8" s="385"/>
      <c r="AM8" s="340"/>
      <c r="AN8" s="233"/>
      <c r="AO8" s="340" t="s">
        <v>485</v>
      </c>
      <c r="AP8" s="340" t="s">
        <v>486</v>
      </c>
      <c r="AQ8" s="340"/>
      <c r="AR8" s="385"/>
      <c r="AS8" s="340"/>
      <c r="AT8" s="340" t="s">
        <v>487</v>
      </c>
      <c r="AU8" s="233" t="s">
        <v>488</v>
      </c>
      <c r="AV8" s="340" t="s">
        <v>175</v>
      </c>
      <c r="AW8" s="340" t="s">
        <v>489</v>
      </c>
      <c r="AX8" s="340" t="s">
        <v>490</v>
      </c>
      <c r="AY8" s="386" t="s">
        <v>491</v>
      </c>
      <c r="AZ8" s="387" t="s">
        <v>491</v>
      </c>
      <c r="BA8" s="233"/>
      <c r="BB8" s="233"/>
      <c r="BC8" s="340"/>
      <c r="BD8" s="340"/>
      <c r="BE8" s="340"/>
      <c r="BF8" s="233"/>
      <c r="BG8" s="235"/>
    </row>
    <row r="9" spans="1:59" s="382" customFormat="1" ht="18" customHeight="1">
      <c r="A9" s="310"/>
      <c r="B9" s="317"/>
      <c r="C9" s="316" t="s">
        <v>492</v>
      </c>
      <c r="D9" s="317" t="s">
        <v>493</v>
      </c>
      <c r="E9" s="317" t="s">
        <v>494</v>
      </c>
      <c r="F9" s="328" t="s">
        <v>495</v>
      </c>
      <c r="G9" s="233" t="s">
        <v>496</v>
      </c>
      <c r="H9" s="316" t="s">
        <v>492</v>
      </c>
      <c r="I9" s="316" t="s">
        <v>497</v>
      </c>
      <c r="J9" s="316"/>
      <c r="K9" s="317" t="s">
        <v>498</v>
      </c>
      <c r="L9" s="317" t="s">
        <v>499</v>
      </c>
      <c r="M9" s="317" t="s">
        <v>500</v>
      </c>
      <c r="N9" s="317" t="s">
        <v>501</v>
      </c>
      <c r="O9" s="317"/>
      <c r="P9" s="316"/>
      <c r="Q9" s="317"/>
      <c r="R9" s="338" t="s">
        <v>335</v>
      </c>
      <c r="S9" s="338" t="s">
        <v>502</v>
      </c>
      <c r="T9" s="566"/>
      <c r="U9" s="317" t="s">
        <v>503</v>
      </c>
      <c r="V9" s="332" t="s">
        <v>175</v>
      </c>
      <c r="W9" s="317"/>
      <c r="X9" s="317" t="s">
        <v>504</v>
      </c>
      <c r="Y9" s="341" t="s">
        <v>505</v>
      </c>
      <c r="Z9" s="328" t="s">
        <v>175</v>
      </c>
      <c r="AA9" s="316"/>
      <c r="AB9" s="317"/>
      <c r="AC9" s="316" t="s">
        <v>506</v>
      </c>
      <c r="AD9" s="234" t="s">
        <v>507</v>
      </c>
      <c r="AE9" s="340" t="s">
        <v>508</v>
      </c>
      <c r="AF9" s="340" t="s">
        <v>509</v>
      </c>
      <c r="AG9" s="385" t="s">
        <v>510</v>
      </c>
      <c r="AH9" s="340" t="s">
        <v>511</v>
      </c>
      <c r="AI9" s="340" t="s">
        <v>335</v>
      </c>
      <c r="AJ9" s="233" t="s">
        <v>504</v>
      </c>
      <c r="AK9" s="233"/>
      <c r="AL9" s="340" t="s">
        <v>512</v>
      </c>
      <c r="AM9" s="340" t="s">
        <v>513</v>
      </c>
      <c r="AN9" s="233" t="s">
        <v>385</v>
      </c>
      <c r="AO9" s="340" t="s">
        <v>514</v>
      </c>
      <c r="AP9" s="340" t="s">
        <v>515</v>
      </c>
      <c r="AQ9" s="340" t="s">
        <v>175</v>
      </c>
      <c r="AR9" s="340" t="s">
        <v>516</v>
      </c>
      <c r="AS9" s="340" t="s">
        <v>517</v>
      </c>
      <c r="AT9" s="340" t="s">
        <v>515</v>
      </c>
      <c r="AU9" s="233" t="s">
        <v>515</v>
      </c>
      <c r="AV9" s="340" t="s">
        <v>515</v>
      </c>
      <c r="AW9" s="340" t="s">
        <v>470</v>
      </c>
      <c r="AX9" s="340" t="s">
        <v>518</v>
      </c>
      <c r="AY9" s="385" t="s">
        <v>162</v>
      </c>
      <c r="AZ9" s="234" t="s">
        <v>519</v>
      </c>
      <c r="BA9" s="233"/>
      <c r="BB9" s="233"/>
      <c r="BC9" s="340"/>
      <c r="BD9" s="340"/>
      <c r="BE9" s="564" t="s">
        <v>528</v>
      </c>
      <c r="BF9" s="233" t="s">
        <v>520</v>
      </c>
      <c r="BG9" s="235" t="s">
        <v>521</v>
      </c>
    </row>
    <row r="10" spans="1:59" s="382" customFormat="1" ht="10.5" customHeight="1">
      <c r="A10" s="344"/>
      <c r="B10" s="346"/>
      <c r="C10" s="347"/>
      <c r="D10" s="346"/>
      <c r="E10" s="346"/>
      <c r="F10" s="346"/>
      <c r="G10" s="350"/>
      <c r="H10" s="347"/>
      <c r="I10" s="347"/>
      <c r="J10" s="350"/>
      <c r="K10" s="346"/>
      <c r="L10" s="346"/>
      <c r="M10" s="346"/>
      <c r="N10" s="346"/>
      <c r="O10" s="346"/>
      <c r="P10" s="348" t="s">
        <v>522</v>
      </c>
      <c r="Q10" s="346"/>
      <c r="R10" s="347"/>
      <c r="S10" s="347"/>
      <c r="T10" s="345"/>
      <c r="U10" s="345"/>
      <c r="V10" s="345"/>
      <c r="W10" s="346"/>
      <c r="X10" s="345"/>
      <c r="Y10" s="347"/>
      <c r="Z10" s="345"/>
      <c r="AA10" s="348" t="s">
        <v>523</v>
      </c>
      <c r="AB10" s="346"/>
      <c r="AC10" s="347"/>
      <c r="AD10" s="388"/>
      <c r="AE10" s="389"/>
      <c r="AF10" s="389"/>
      <c r="AG10" s="389"/>
      <c r="AH10" s="390"/>
      <c r="AI10" s="389"/>
      <c r="AJ10" s="388"/>
      <c r="AK10" s="388"/>
      <c r="AL10" s="390"/>
      <c r="AM10" s="389"/>
      <c r="AN10" s="388"/>
      <c r="AO10" s="389"/>
      <c r="AP10" s="389"/>
      <c r="AQ10" s="389"/>
      <c r="AR10" s="390"/>
      <c r="AS10" s="389"/>
      <c r="AT10" s="389"/>
      <c r="AU10" s="388"/>
      <c r="AV10" s="389"/>
      <c r="AW10" s="389"/>
      <c r="AX10" s="389"/>
      <c r="AY10" s="389"/>
      <c r="AZ10" s="388"/>
      <c r="BA10" s="240" t="s">
        <v>524</v>
      </c>
      <c r="BB10" s="240" t="s">
        <v>525</v>
      </c>
      <c r="BC10" s="389" t="s">
        <v>520</v>
      </c>
      <c r="BD10" s="389" t="s">
        <v>521</v>
      </c>
      <c r="BE10" s="569"/>
      <c r="BF10" s="388" t="s">
        <v>526</v>
      </c>
      <c r="BG10" s="242" t="s">
        <v>526</v>
      </c>
    </row>
    <row r="11" spans="1:59" s="397" customFormat="1" ht="18" customHeight="1" hidden="1">
      <c r="A11" s="391"/>
      <c r="B11" s="392" t="s">
        <v>529</v>
      </c>
      <c r="C11" s="392" t="s">
        <v>530</v>
      </c>
      <c r="D11" s="392" t="s">
        <v>531</v>
      </c>
      <c r="E11" s="392" t="s">
        <v>532</v>
      </c>
      <c r="F11" s="392" t="s">
        <v>533</v>
      </c>
      <c r="G11" s="184" t="s">
        <v>534</v>
      </c>
      <c r="H11" s="184" t="s">
        <v>535</v>
      </c>
      <c r="I11" s="184" t="s">
        <v>536</v>
      </c>
      <c r="J11" s="184" t="s">
        <v>537</v>
      </c>
      <c r="K11" s="392" t="s">
        <v>538</v>
      </c>
      <c r="L11" s="392" t="s">
        <v>539</v>
      </c>
      <c r="M11" s="392" t="s">
        <v>540</v>
      </c>
      <c r="N11" s="392" t="s">
        <v>541</v>
      </c>
      <c r="O11" s="392" t="s">
        <v>542</v>
      </c>
      <c r="P11" s="184" t="s">
        <v>543</v>
      </c>
      <c r="Q11" s="392" t="s">
        <v>544</v>
      </c>
      <c r="R11" s="184" t="s">
        <v>545</v>
      </c>
      <c r="S11" s="184" t="s">
        <v>546</v>
      </c>
      <c r="T11" s="392" t="s">
        <v>547</v>
      </c>
      <c r="U11" s="392" t="s">
        <v>548</v>
      </c>
      <c r="V11" s="392" t="s">
        <v>549</v>
      </c>
      <c r="W11" s="392" t="s">
        <v>550</v>
      </c>
      <c r="X11" s="392" t="s">
        <v>551</v>
      </c>
      <c r="Y11" s="184" t="s">
        <v>552</v>
      </c>
      <c r="Z11" s="392" t="s">
        <v>553</v>
      </c>
      <c r="AA11" s="184" t="s">
        <v>554</v>
      </c>
      <c r="AB11" s="392" t="s">
        <v>555</v>
      </c>
      <c r="AC11" s="184" t="s">
        <v>556</v>
      </c>
      <c r="AD11" s="184" t="s">
        <v>557</v>
      </c>
      <c r="AE11" s="392" t="s">
        <v>558</v>
      </c>
      <c r="AF11" s="392" t="s">
        <v>559</v>
      </c>
      <c r="AG11" s="392" t="s">
        <v>560</v>
      </c>
      <c r="AH11" s="392" t="s">
        <v>561</v>
      </c>
      <c r="AI11" s="392" t="s">
        <v>562</v>
      </c>
      <c r="AJ11" s="184" t="s">
        <v>563</v>
      </c>
      <c r="AK11" s="184" t="s">
        <v>564</v>
      </c>
      <c r="AL11" s="392" t="s">
        <v>565</v>
      </c>
      <c r="AM11" s="392" t="s">
        <v>566</v>
      </c>
      <c r="AN11" s="184" t="s">
        <v>567</v>
      </c>
      <c r="AO11" s="392" t="s">
        <v>568</v>
      </c>
      <c r="AP11" s="392" t="s">
        <v>569</v>
      </c>
      <c r="AQ11" s="392" t="s">
        <v>570</v>
      </c>
      <c r="AR11" s="392" t="s">
        <v>571</v>
      </c>
      <c r="AS11" s="392" t="s">
        <v>572</v>
      </c>
      <c r="AT11" s="392" t="s">
        <v>573</v>
      </c>
      <c r="AU11" s="184" t="s">
        <v>574</v>
      </c>
      <c r="AV11" s="392" t="s">
        <v>575</v>
      </c>
      <c r="AW11" s="392" t="s">
        <v>576</v>
      </c>
      <c r="AX11" s="392" t="s">
        <v>577</v>
      </c>
      <c r="AY11" s="392" t="s">
        <v>578</v>
      </c>
      <c r="AZ11" s="184" t="s">
        <v>579</v>
      </c>
      <c r="BA11" s="184" t="s">
        <v>580</v>
      </c>
      <c r="BB11" s="184" t="s">
        <v>581</v>
      </c>
      <c r="BC11" s="393"/>
      <c r="BD11" s="392" t="s">
        <v>582</v>
      </c>
      <c r="BE11" s="394" t="s">
        <v>583</v>
      </c>
      <c r="BF11" s="395"/>
      <c r="BG11" s="396"/>
    </row>
    <row r="12" spans="1:59" s="230" customFormat="1" ht="18" customHeight="1">
      <c r="A12" s="188" t="s">
        <v>65</v>
      </c>
      <c r="B12" s="248">
        <v>52235608</v>
      </c>
      <c r="C12" s="248">
        <v>52179234</v>
      </c>
      <c r="D12" s="248">
        <v>3461535</v>
      </c>
      <c r="E12" s="248">
        <v>86159596</v>
      </c>
      <c r="F12" s="248">
        <v>38531251</v>
      </c>
      <c r="G12" s="248">
        <v>1089354</v>
      </c>
      <c r="H12" s="248">
        <v>6348</v>
      </c>
      <c r="I12" s="248">
        <v>50026</v>
      </c>
      <c r="J12" s="248">
        <v>4421363</v>
      </c>
      <c r="K12" s="248">
        <v>3268118</v>
      </c>
      <c r="L12" s="248">
        <v>1077828</v>
      </c>
      <c r="M12" s="248">
        <v>44475</v>
      </c>
      <c r="N12" s="248">
        <v>0</v>
      </c>
      <c r="O12" s="248">
        <v>43066</v>
      </c>
      <c r="P12" s="248">
        <v>56700037</v>
      </c>
      <c r="Q12" s="248">
        <v>50899</v>
      </c>
      <c r="R12" s="248">
        <v>0</v>
      </c>
      <c r="S12" s="248">
        <v>0</v>
      </c>
      <c r="T12" s="248">
        <v>0</v>
      </c>
      <c r="U12" s="248">
        <v>50899</v>
      </c>
      <c r="V12" s="248">
        <v>0</v>
      </c>
      <c r="W12" s="248">
        <v>957987</v>
      </c>
      <c r="X12" s="248">
        <v>0</v>
      </c>
      <c r="Y12" s="248">
        <v>605659</v>
      </c>
      <c r="Z12" s="248">
        <v>352328</v>
      </c>
      <c r="AA12" s="248">
        <v>1008886</v>
      </c>
      <c r="AB12" s="248">
        <v>31379593</v>
      </c>
      <c r="AC12" s="248">
        <v>12978725</v>
      </c>
      <c r="AD12" s="248">
        <v>705136</v>
      </c>
      <c r="AE12" s="248">
        <v>0</v>
      </c>
      <c r="AF12" s="248">
        <v>5902545</v>
      </c>
      <c r="AG12" s="248">
        <v>6371044</v>
      </c>
      <c r="AH12" s="248">
        <v>18400868</v>
      </c>
      <c r="AI12" s="248">
        <v>18400868</v>
      </c>
      <c r="AJ12" s="248">
        <v>0</v>
      </c>
      <c r="AK12" s="248">
        <v>24311558</v>
      </c>
      <c r="AL12" s="248">
        <v>20901524</v>
      </c>
      <c r="AM12" s="248">
        <v>7153943</v>
      </c>
      <c r="AN12" s="248">
        <v>1481012</v>
      </c>
      <c r="AO12" s="248">
        <v>8549927</v>
      </c>
      <c r="AP12" s="248">
        <v>0</v>
      </c>
      <c r="AQ12" s="248">
        <v>3716642</v>
      </c>
      <c r="AR12" s="248">
        <v>3410034</v>
      </c>
      <c r="AS12" s="248">
        <v>0</v>
      </c>
      <c r="AT12" s="248">
        <v>19017</v>
      </c>
      <c r="AU12" s="248">
        <v>2762892</v>
      </c>
      <c r="AV12" s="248">
        <v>0</v>
      </c>
      <c r="AW12" s="248">
        <v>628125</v>
      </c>
      <c r="AX12" s="248">
        <v>0</v>
      </c>
      <c r="AY12" s="248">
        <v>628125</v>
      </c>
      <c r="AZ12" s="248">
        <v>0</v>
      </c>
      <c r="BA12" s="248">
        <v>55691151</v>
      </c>
      <c r="BB12" s="248">
        <v>56700037</v>
      </c>
      <c r="BC12" s="248">
        <v>0</v>
      </c>
      <c r="BD12" s="248">
        <v>0</v>
      </c>
      <c r="BE12" s="248">
        <v>0</v>
      </c>
      <c r="BF12" s="75">
        <f>BC12/('第3-3表'!C9-'第3-3表'!E9)*100</f>
        <v>0</v>
      </c>
      <c r="BG12" s="398">
        <v>0</v>
      </c>
    </row>
    <row r="13" spans="1:59" s="230" customFormat="1" ht="18" customHeight="1">
      <c r="A13" s="188" t="s">
        <v>67</v>
      </c>
      <c r="B13" s="250">
        <v>30729773</v>
      </c>
      <c r="C13" s="250">
        <v>30703431</v>
      </c>
      <c r="D13" s="250">
        <v>888889</v>
      </c>
      <c r="E13" s="250">
        <v>50585031</v>
      </c>
      <c r="F13" s="250">
        <v>20903292</v>
      </c>
      <c r="G13" s="250">
        <v>132803</v>
      </c>
      <c r="H13" s="250">
        <v>26342</v>
      </c>
      <c r="I13" s="250">
        <v>0</v>
      </c>
      <c r="J13" s="250">
        <v>3726154</v>
      </c>
      <c r="K13" s="250">
        <v>3162925</v>
      </c>
      <c r="L13" s="250">
        <v>527614</v>
      </c>
      <c r="M13" s="250">
        <v>22040</v>
      </c>
      <c r="N13" s="250">
        <v>270</v>
      </c>
      <c r="O13" s="250">
        <v>0</v>
      </c>
      <c r="P13" s="250">
        <v>34455927</v>
      </c>
      <c r="Q13" s="250">
        <v>79831</v>
      </c>
      <c r="R13" s="250">
        <v>0</v>
      </c>
      <c r="S13" s="250">
        <v>0</v>
      </c>
      <c r="T13" s="250">
        <v>0</v>
      </c>
      <c r="U13" s="250">
        <v>79831</v>
      </c>
      <c r="V13" s="250">
        <v>0</v>
      </c>
      <c r="W13" s="250">
        <v>684120</v>
      </c>
      <c r="X13" s="250">
        <v>0</v>
      </c>
      <c r="Y13" s="250">
        <v>468859</v>
      </c>
      <c r="Z13" s="250">
        <v>215261</v>
      </c>
      <c r="AA13" s="250">
        <v>763951</v>
      </c>
      <c r="AB13" s="250">
        <v>26254829</v>
      </c>
      <c r="AC13" s="250">
        <v>13385950</v>
      </c>
      <c r="AD13" s="250">
        <v>621470</v>
      </c>
      <c r="AE13" s="250">
        <v>0</v>
      </c>
      <c r="AF13" s="250">
        <v>8574365</v>
      </c>
      <c r="AG13" s="250">
        <v>4190115</v>
      </c>
      <c r="AH13" s="250">
        <v>12868879</v>
      </c>
      <c r="AI13" s="250">
        <v>12868879</v>
      </c>
      <c r="AJ13" s="250">
        <v>0</v>
      </c>
      <c r="AK13" s="250">
        <v>7437147</v>
      </c>
      <c r="AL13" s="250">
        <v>5247943</v>
      </c>
      <c r="AM13" s="250">
        <v>1552617</v>
      </c>
      <c r="AN13" s="250">
        <v>5201</v>
      </c>
      <c r="AO13" s="250">
        <v>1227742</v>
      </c>
      <c r="AP13" s="250">
        <v>0</v>
      </c>
      <c r="AQ13" s="250">
        <v>2462383</v>
      </c>
      <c r="AR13" s="250">
        <v>2189204</v>
      </c>
      <c r="AS13" s="250">
        <v>450000</v>
      </c>
      <c r="AT13" s="250">
        <v>0</v>
      </c>
      <c r="AU13" s="250">
        <v>1060000</v>
      </c>
      <c r="AV13" s="250">
        <v>0</v>
      </c>
      <c r="AW13" s="250">
        <v>679204</v>
      </c>
      <c r="AX13" s="250">
        <v>0</v>
      </c>
      <c r="AY13" s="250">
        <v>628160</v>
      </c>
      <c r="AZ13" s="250">
        <v>0</v>
      </c>
      <c r="BA13" s="250">
        <v>33691976</v>
      </c>
      <c r="BB13" s="250">
        <v>34455927</v>
      </c>
      <c r="BC13" s="250">
        <v>0</v>
      </c>
      <c r="BD13" s="250">
        <v>0</v>
      </c>
      <c r="BE13" s="250">
        <v>0</v>
      </c>
      <c r="BF13" s="75">
        <f>BC13/('第3-3表'!C10-'第3-3表'!E10)*100</f>
        <v>0</v>
      </c>
      <c r="BG13" s="108">
        <v>0</v>
      </c>
    </row>
    <row r="14" spans="1:65" s="230" customFormat="1" ht="18" customHeight="1">
      <c r="A14" s="188" t="s">
        <v>69</v>
      </c>
      <c r="B14" s="250">
        <v>49323716</v>
      </c>
      <c r="C14" s="250">
        <v>49322440</v>
      </c>
      <c r="D14" s="250">
        <v>3320305</v>
      </c>
      <c r="E14" s="250">
        <v>69121118</v>
      </c>
      <c r="F14" s="250">
        <v>23399874</v>
      </c>
      <c r="G14" s="250">
        <v>280891</v>
      </c>
      <c r="H14" s="250">
        <v>1158</v>
      </c>
      <c r="I14" s="250">
        <v>118</v>
      </c>
      <c r="J14" s="250">
        <v>2117829</v>
      </c>
      <c r="K14" s="250">
        <v>1673327</v>
      </c>
      <c r="L14" s="250">
        <v>444502</v>
      </c>
      <c r="M14" s="250">
        <v>0</v>
      </c>
      <c r="N14" s="250">
        <v>0</v>
      </c>
      <c r="O14" s="250">
        <v>0</v>
      </c>
      <c r="P14" s="250">
        <v>51441545</v>
      </c>
      <c r="Q14" s="250">
        <v>1057536</v>
      </c>
      <c r="R14" s="250">
        <v>94038</v>
      </c>
      <c r="S14" s="250">
        <v>0</v>
      </c>
      <c r="T14" s="250">
        <v>0</v>
      </c>
      <c r="U14" s="250">
        <v>963498</v>
      </c>
      <c r="V14" s="250">
        <v>0</v>
      </c>
      <c r="W14" s="250">
        <v>398366</v>
      </c>
      <c r="X14" s="250">
        <v>0</v>
      </c>
      <c r="Y14" s="250">
        <v>386960</v>
      </c>
      <c r="Z14" s="250">
        <v>11406</v>
      </c>
      <c r="AA14" s="250">
        <v>1455902</v>
      </c>
      <c r="AB14" s="250">
        <v>31754699</v>
      </c>
      <c r="AC14" s="250">
        <v>15934184</v>
      </c>
      <c r="AD14" s="250">
        <v>12162050</v>
      </c>
      <c r="AE14" s="250">
        <v>0</v>
      </c>
      <c r="AF14" s="250">
        <v>2473219</v>
      </c>
      <c r="AG14" s="250">
        <v>1298915</v>
      </c>
      <c r="AH14" s="250">
        <v>15820515</v>
      </c>
      <c r="AI14" s="250">
        <v>15820515</v>
      </c>
      <c r="AJ14" s="250">
        <v>0</v>
      </c>
      <c r="AK14" s="250">
        <v>18230944</v>
      </c>
      <c r="AL14" s="250">
        <v>17969802</v>
      </c>
      <c r="AM14" s="250">
        <v>8669521</v>
      </c>
      <c r="AN14" s="250">
        <v>5428</v>
      </c>
      <c r="AO14" s="250">
        <v>4607288</v>
      </c>
      <c r="AP14" s="250">
        <v>0</v>
      </c>
      <c r="AQ14" s="250">
        <v>4687565</v>
      </c>
      <c r="AR14" s="250">
        <v>261142</v>
      </c>
      <c r="AS14" s="250">
        <v>0</v>
      </c>
      <c r="AT14" s="250">
        <v>0</v>
      </c>
      <c r="AU14" s="250">
        <v>0</v>
      </c>
      <c r="AV14" s="250">
        <v>0</v>
      </c>
      <c r="AW14" s="250">
        <v>261142</v>
      </c>
      <c r="AX14" s="250">
        <v>0</v>
      </c>
      <c r="AY14" s="250">
        <v>261142</v>
      </c>
      <c r="AZ14" s="250">
        <v>0</v>
      </c>
      <c r="BA14" s="250">
        <v>49985643</v>
      </c>
      <c r="BB14" s="250">
        <v>51441545</v>
      </c>
      <c r="BC14" s="250">
        <v>0</v>
      </c>
      <c r="BD14" s="250">
        <v>0</v>
      </c>
      <c r="BE14" s="250">
        <v>0</v>
      </c>
      <c r="BF14" s="75">
        <f>BC14/('第3-3表'!C11-'第3-3表'!E11)*100</f>
        <v>0</v>
      </c>
      <c r="BG14" s="108">
        <v>0</v>
      </c>
      <c r="BM14" s="399"/>
    </row>
    <row r="15" spans="1:59" s="230" customFormat="1" ht="18" customHeight="1">
      <c r="A15" s="188" t="s">
        <v>71</v>
      </c>
      <c r="B15" s="250">
        <v>5724506</v>
      </c>
      <c r="C15" s="250">
        <v>5574456</v>
      </c>
      <c r="D15" s="250">
        <v>74246</v>
      </c>
      <c r="E15" s="250">
        <v>9083542</v>
      </c>
      <c r="F15" s="250">
        <v>3583332</v>
      </c>
      <c r="G15" s="250">
        <v>0</v>
      </c>
      <c r="H15" s="250">
        <v>150050</v>
      </c>
      <c r="I15" s="250">
        <v>0</v>
      </c>
      <c r="J15" s="250">
        <v>934778</v>
      </c>
      <c r="K15" s="250">
        <v>721434</v>
      </c>
      <c r="L15" s="250">
        <v>199420</v>
      </c>
      <c r="M15" s="250">
        <v>13924</v>
      </c>
      <c r="N15" s="250">
        <v>0</v>
      </c>
      <c r="O15" s="250">
        <v>0</v>
      </c>
      <c r="P15" s="250">
        <v>6659284</v>
      </c>
      <c r="Q15" s="250">
        <v>313542</v>
      </c>
      <c r="R15" s="250">
        <v>0</v>
      </c>
      <c r="S15" s="250">
        <v>0</v>
      </c>
      <c r="T15" s="250">
        <v>0</v>
      </c>
      <c r="U15" s="250">
        <v>313542</v>
      </c>
      <c r="V15" s="250">
        <v>0</v>
      </c>
      <c r="W15" s="250">
        <v>90961</v>
      </c>
      <c r="X15" s="250">
        <v>0</v>
      </c>
      <c r="Y15" s="250">
        <v>43861</v>
      </c>
      <c r="Z15" s="250">
        <v>47100</v>
      </c>
      <c r="AA15" s="250">
        <v>404503</v>
      </c>
      <c r="AB15" s="250">
        <v>3330971</v>
      </c>
      <c r="AC15" s="250">
        <v>555786</v>
      </c>
      <c r="AD15" s="250">
        <v>46795</v>
      </c>
      <c r="AE15" s="250">
        <v>50657</v>
      </c>
      <c r="AF15" s="250">
        <v>183754</v>
      </c>
      <c r="AG15" s="250">
        <v>274580</v>
      </c>
      <c r="AH15" s="250">
        <v>2775185</v>
      </c>
      <c r="AI15" s="250">
        <v>2775185</v>
      </c>
      <c r="AJ15" s="250">
        <v>0</v>
      </c>
      <c r="AK15" s="250">
        <v>2923810</v>
      </c>
      <c r="AL15" s="250">
        <v>2716234</v>
      </c>
      <c r="AM15" s="250">
        <v>1142506</v>
      </c>
      <c r="AN15" s="250">
        <v>614105</v>
      </c>
      <c r="AO15" s="250">
        <v>0</v>
      </c>
      <c r="AP15" s="250">
        <v>0</v>
      </c>
      <c r="AQ15" s="250">
        <v>959623</v>
      </c>
      <c r="AR15" s="250">
        <v>207576</v>
      </c>
      <c r="AS15" s="250">
        <v>0</v>
      </c>
      <c r="AT15" s="250">
        <v>0</v>
      </c>
      <c r="AU15" s="250">
        <v>40000</v>
      </c>
      <c r="AV15" s="250">
        <v>0</v>
      </c>
      <c r="AW15" s="250">
        <v>167576</v>
      </c>
      <c r="AX15" s="250">
        <v>0</v>
      </c>
      <c r="AY15" s="250">
        <v>41148</v>
      </c>
      <c r="AZ15" s="250">
        <v>0</v>
      </c>
      <c r="BA15" s="250">
        <v>6254781</v>
      </c>
      <c r="BB15" s="250">
        <v>6659284</v>
      </c>
      <c r="BC15" s="250">
        <v>0</v>
      </c>
      <c r="BD15" s="250">
        <v>0</v>
      </c>
      <c r="BE15" s="250">
        <v>0</v>
      </c>
      <c r="BF15" s="75">
        <f>BC15/('第3-3表'!C12-'第3-3表'!E12)*100</f>
        <v>0</v>
      </c>
      <c r="BG15" s="108">
        <v>0</v>
      </c>
    </row>
    <row r="16" spans="1:59" s="230" customFormat="1" ht="18" customHeight="1">
      <c r="A16" s="188" t="s">
        <v>73</v>
      </c>
      <c r="B16" s="250">
        <v>21657314</v>
      </c>
      <c r="C16" s="250">
        <v>19911187</v>
      </c>
      <c r="D16" s="250">
        <v>1421052</v>
      </c>
      <c r="E16" s="250">
        <v>31514551</v>
      </c>
      <c r="F16" s="250">
        <v>13070922</v>
      </c>
      <c r="G16" s="250">
        <v>46506</v>
      </c>
      <c r="H16" s="250">
        <v>1741127</v>
      </c>
      <c r="I16" s="250">
        <v>5000</v>
      </c>
      <c r="J16" s="250">
        <v>2320825</v>
      </c>
      <c r="K16" s="250">
        <v>1892492</v>
      </c>
      <c r="L16" s="250">
        <v>360809</v>
      </c>
      <c r="M16" s="250">
        <v>13020</v>
      </c>
      <c r="N16" s="250">
        <v>0</v>
      </c>
      <c r="O16" s="250">
        <v>0</v>
      </c>
      <c r="P16" s="250">
        <v>23978139</v>
      </c>
      <c r="Q16" s="250">
        <v>750356</v>
      </c>
      <c r="R16" s="250">
        <v>0</v>
      </c>
      <c r="S16" s="250">
        <v>0</v>
      </c>
      <c r="T16" s="250">
        <v>0</v>
      </c>
      <c r="U16" s="250">
        <v>750356</v>
      </c>
      <c r="V16" s="250">
        <v>0</v>
      </c>
      <c r="W16" s="250">
        <v>203103</v>
      </c>
      <c r="X16" s="250">
        <v>0</v>
      </c>
      <c r="Y16" s="250">
        <v>194910</v>
      </c>
      <c r="Z16" s="250">
        <v>8193</v>
      </c>
      <c r="AA16" s="250">
        <v>953459</v>
      </c>
      <c r="AB16" s="250">
        <v>16213292</v>
      </c>
      <c r="AC16" s="250">
        <v>5564193</v>
      </c>
      <c r="AD16" s="250">
        <v>0</v>
      </c>
      <c r="AE16" s="250">
        <v>0</v>
      </c>
      <c r="AF16" s="250">
        <v>1263449</v>
      </c>
      <c r="AG16" s="250">
        <v>4300744</v>
      </c>
      <c r="AH16" s="250">
        <v>10649099</v>
      </c>
      <c r="AI16" s="250">
        <v>10649099</v>
      </c>
      <c r="AJ16" s="250">
        <v>0</v>
      </c>
      <c r="AK16" s="250">
        <v>6811388</v>
      </c>
      <c r="AL16" s="250">
        <v>6077555</v>
      </c>
      <c r="AM16" s="250">
        <v>1728201</v>
      </c>
      <c r="AN16" s="250">
        <v>70425</v>
      </c>
      <c r="AO16" s="250">
        <v>1792410</v>
      </c>
      <c r="AP16" s="250">
        <v>0</v>
      </c>
      <c r="AQ16" s="250">
        <v>2486519</v>
      </c>
      <c r="AR16" s="250">
        <v>733833</v>
      </c>
      <c r="AS16" s="250">
        <v>0</v>
      </c>
      <c r="AT16" s="250">
        <v>0</v>
      </c>
      <c r="AU16" s="250">
        <v>274080</v>
      </c>
      <c r="AV16" s="250">
        <v>0</v>
      </c>
      <c r="AW16" s="250">
        <v>459753</v>
      </c>
      <c r="AX16" s="250">
        <v>0</v>
      </c>
      <c r="AY16" s="250">
        <v>259753</v>
      </c>
      <c r="AZ16" s="250">
        <v>0</v>
      </c>
      <c r="BA16" s="250">
        <v>23024680</v>
      </c>
      <c r="BB16" s="250">
        <v>23978139</v>
      </c>
      <c r="BC16" s="250">
        <v>0</v>
      </c>
      <c r="BD16" s="250">
        <v>0</v>
      </c>
      <c r="BE16" s="250">
        <v>0</v>
      </c>
      <c r="BF16" s="75">
        <f>BC16/('第3-3表'!C13-'第3-3表'!E13)*100</f>
        <v>0</v>
      </c>
      <c r="BG16" s="108">
        <v>0</v>
      </c>
    </row>
    <row r="17" spans="1:59" s="230" customFormat="1" ht="18" customHeight="1">
      <c r="A17" s="188" t="s">
        <v>75</v>
      </c>
      <c r="B17" s="250">
        <v>17993441</v>
      </c>
      <c r="C17" s="250">
        <v>17801615</v>
      </c>
      <c r="D17" s="250">
        <v>782837</v>
      </c>
      <c r="E17" s="250">
        <v>25108623</v>
      </c>
      <c r="F17" s="250">
        <v>8105265</v>
      </c>
      <c r="G17" s="250">
        <v>15420</v>
      </c>
      <c r="H17" s="250">
        <v>191826</v>
      </c>
      <c r="I17" s="250">
        <v>0</v>
      </c>
      <c r="J17" s="250">
        <v>1029658</v>
      </c>
      <c r="K17" s="250">
        <v>814717</v>
      </c>
      <c r="L17" s="250">
        <v>200309</v>
      </c>
      <c r="M17" s="250">
        <v>14319</v>
      </c>
      <c r="N17" s="250">
        <v>0</v>
      </c>
      <c r="O17" s="250">
        <v>29218</v>
      </c>
      <c r="P17" s="250">
        <v>19052317</v>
      </c>
      <c r="Q17" s="250">
        <v>72561</v>
      </c>
      <c r="R17" s="250">
        <v>0</v>
      </c>
      <c r="S17" s="250">
        <v>0</v>
      </c>
      <c r="T17" s="250">
        <v>0</v>
      </c>
      <c r="U17" s="250">
        <v>72561</v>
      </c>
      <c r="V17" s="250">
        <v>0</v>
      </c>
      <c r="W17" s="250">
        <v>194716</v>
      </c>
      <c r="X17" s="250">
        <v>0</v>
      </c>
      <c r="Y17" s="250">
        <v>150559</v>
      </c>
      <c r="Z17" s="250">
        <v>44157</v>
      </c>
      <c r="AA17" s="250">
        <v>267277</v>
      </c>
      <c r="AB17" s="250">
        <v>9331908</v>
      </c>
      <c r="AC17" s="250">
        <v>5054750</v>
      </c>
      <c r="AD17" s="250">
        <v>0</v>
      </c>
      <c r="AE17" s="250">
        <v>0</v>
      </c>
      <c r="AF17" s="250">
        <v>1635015</v>
      </c>
      <c r="AG17" s="250">
        <v>3419735</v>
      </c>
      <c r="AH17" s="250">
        <v>4277158</v>
      </c>
      <c r="AI17" s="250">
        <v>4277158</v>
      </c>
      <c r="AJ17" s="250">
        <v>0</v>
      </c>
      <c r="AK17" s="250">
        <v>9453132</v>
      </c>
      <c r="AL17" s="250">
        <v>9079610</v>
      </c>
      <c r="AM17" s="250">
        <v>5729198</v>
      </c>
      <c r="AN17" s="250">
        <v>0</v>
      </c>
      <c r="AO17" s="250">
        <v>2183624</v>
      </c>
      <c r="AP17" s="250">
        <v>0</v>
      </c>
      <c r="AQ17" s="250">
        <v>1166788</v>
      </c>
      <c r="AR17" s="250">
        <v>373522</v>
      </c>
      <c r="AS17" s="250">
        <v>0</v>
      </c>
      <c r="AT17" s="250">
        <v>30000</v>
      </c>
      <c r="AU17" s="250">
        <v>116874</v>
      </c>
      <c r="AV17" s="250">
        <v>0</v>
      </c>
      <c r="AW17" s="250">
        <v>226648</v>
      </c>
      <c r="AX17" s="250">
        <v>0</v>
      </c>
      <c r="AY17" s="250">
        <v>226648</v>
      </c>
      <c r="AZ17" s="250">
        <v>0</v>
      </c>
      <c r="BA17" s="250">
        <v>18785040</v>
      </c>
      <c r="BB17" s="250">
        <v>19052317</v>
      </c>
      <c r="BC17" s="250">
        <v>0</v>
      </c>
      <c r="BD17" s="250">
        <v>0</v>
      </c>
      <c r="BE17" s="250">
        <v>0</v>
      </c>
      <c r="BF17" s="75">
        <f>BC17/('第3-3表'!C14-'第3-3表'!E14)*100</f>
        <v>0</v>
      </c>
      <c r="BG17" s="108">
        <v>0</v>
      </c>
    </row>
    <row r="18" spans="1:59" s="230" customFormat="1" ht="18" customHeight="1">
      <c r="A18" s="188" t="s">
        <v>76</v>
      </c>
      <c r="B18" s="250">
        <v>12875377</v>
      </c>
      <c r="C18" s="250">
        <v>12871048</v>
      </c>
      <c r="D18" s="250">
        <v>877698</v>
      </c>
      <c r="E18" s="250">
        <v>20365617</v>
      </c>
      <c r="F18" s="250">
        <v>9422467</v>
      </c>
      <c r="G18" s="250">
        <v>1042646</v>
      </c>
      <c r="H18" s="250">
        <v>4329</v>
      </c>
      <c r="I18" s="250">
        <v>0</v>
      </c>
      <c r="J18" s="250">
        <v>1729425</v>
      </c>
      <c r="K18" s="250">
        <v>1092447</v>
      </c>
      <c r="L18" s="250">
        <v>626077</v>
      </c>
      <c r="M18" s="250">
        <v>9147</v>
      </c>
      <c r="N18" s="250">
        <v>0</v>
      </c>
      <c r="O18" s="250">
        <v>0</v>
      </c>
      <c r="P18" s="250">
        <v>14604802</v>
      </c>
      <c r="Q18" s="250">
        <v>177946</v>
      </c>
      <c r="R18" s="250">
        <v>0</v>
      </c>
      <c r="S18" s="250">
        <v>0</v>
      </c>
      <c r="T18" s="250">
        <v>0</v>
      </c>
      <c r="U18" s="250">
        <v>177946</v>
      </c>
      <c r="V18" s="250">
        <v>0</v>
      </c>
      <c r="W18" s="250">
        <v>531172</v>
      </c>
      <c r="X18" s="250">
        <v>0</v>
      </c>
      <c r="Y18" s="250">
        <v>526386</v>
      </c>
      <c r="Z18" s="250">
        <v>4786</v>
      </c>
      <c r="AA18" s="250">
        <v>709118</v>
      </c>
      <c r="AB18" s="250">
        <v>6907120</v>
      </c>
      <c r="AC18" s="250">
        <v>3603342</v>
      </c>
      <c r="AD18" s="250">
        <v>90508</v>
      </c>
      <c r="AE18" s="250">
        <v>98</v>
      </c>
      <c r="AF18" s="250">
        <v>638873</v>
      </c>
      <c r="AG18" s="250">
        <v>2873863</v>
      </c>
      <c r="AH18" s="250">
        <v>3303778</v>
      </c>
      <c r="AI18" s="250">
        <v>3303778</v>
      </c>
      <c r="AJ18" s="250">
        <v>0</v>
      </c>
      <c r="AK18" s="250">
        <v>6988564</v>
      </c>
      <c r="AL18" s="250">
        <v>6464465</v>
      </c>
      <c r="AM18" s="250">
        <v>2226170</v>
      </c>
      <c r="AN18" s="250">
        <v>0</v>
      </c>
      <c r="AO18" s="250">
        <v>2415819</v>
      </c>
      <c r="AP18" s="250">
        <v>0</v>
      </c>
      <c r="AQ18" s="250">
        <v>1822476</v>
      </c>
      <c r="AR18" s="250">
        <v>524099</v>
      </c>
      <c r="AS18" s="250">
        <v>0</v>
      </c>
      <c r="AT18" s="250">
        <v>0</v>
      </c>
      <c r="AU18" s="250">
        <v>300431</v>
      </c>
      <c r="AV18" s="250">
        <v>0</v>
      </c>
      <c r="AW18" s="250">
        <v>223668</v>
      </c>
      <c r="AX18" s="250">
        <v>0</v>
      </c>
      <c r="AY18" s="250">
        <v>154262</v>
      </c>
      <c r="AZ18" s="250">
        <v>0</v>
      </c>
      <c r="BA18" s="250">
        <v>13895684</v>
      </c>
      <c r="BB18" s="250">
        <v>14604802</v>
      </c>
      <c r="BC18" s="250">
        <v>0</v>
      </c>
      <c r="BD18" s="250">
        <v>0</v>
      </c>
      <c r="BE18" s="250">
        <v>0</v>
      </c>
      <c r="BF18" s="75">
        <f>BC18/('第3-3表'!C15-'第3-3表'!E15)*100</f>
        <v>0</v>
      </c>
      <c r="BG18" s="108">
        <v>0</v>
      </c>
    </row>
    <row r="19" spans="1:59" s="230" customFormat="1" ht="18" customHeight="1">
      <c r="A19" s="188" t="s">
        <v>78</v>
      </c>
      <c r="B19" s="250">
        <v>9644533</v>
      </c>
      <c r="C19" s="250">
        <v>9628511</v>
      </c>
      <c r="D19" s="250">
        <v>116575</v>
      </c>
      <c r="E19" s="250">
        <v>14118435</v>
      </c>
      <c r="F19" s="250">
        <v>4611655</v>
      </c>
      <c r="G19" s="250">
        <v>5156</v>
      </c>
      <c r="H19" s="250">
        <v>16022</v>
      </c>
      <c r="I19" s="250">
        <v>0</v>
      </c>
      <c r="J19" s="250">
        <v>873574</v>
      </c>
      <c r="K19" s="250">
        <v>451598</v>
      </c>
      <c r="L19" s="250">
        <v>411581</v>
      </c>
      <c r="M19" s="250">
        <v>10395</v>
      </c>
      <c r="N19" s="250">
        <v>0</v>
      </c>
      <c r="O19" s="250">
        <v>35068</v>
      </c>
      <c r="P19" s="250">
        <v>10553175</v>
      </c>
      <c r="Q19" s="250">
        <v>143500</v>
      </c>
      <c r="R19" s="250">
        <v>0</v>
      </c>
      <c r="S19" s="250">
        <v>0</v>
      </c>
      <c r="T19" s="250">
        <v>0</v>
      </c>
      <c r="U19" s="250">
        <v>143500</v>
      </c>
      <c r="V19" s="250">
        <v>0</v>
      </c>
      <c r="W19" s="250">
        <v>247198</v>
      </c>
      <c r="X19" s="250">
        <v>0</v>
      </c>
      <c r="Y19" s="250">
        <v>172553</v>
      </c>
      <c r="Z19" s="250">
        <v>74645</v>
      </c>
      <c r="AA19" s="250">
        <v>390698</v>
      </c>
      <c r="AB19" s="250">
        <v>8689084</v>
      </c>
      <c r="AC19" s="250">
        <v>2562879</v>
      </c>
      <c r="AD19" s="250">
        <v>493805</v>
      </c>
      <c r="AE19" s="250">
        <v>1184342</v>
      </c>
      <c r="AF19" s="250">
        <v>884732</v>
      </c>
      <c r="AG19" s="250">
        <v>0</v>
      </c>
      <c r="AH19" s="250">
        <v>6126205</v>
      </c>
      <c r="AI19" s="250">
        <v>6126205</v>
      </c>
      <c r="AJ19" s="250">
        <v>0</v>
      </c>
      <c r="AK19" s="250">
        <v>1473393</v>
      </c>
      <c r="AL19" s="250">
        <v>1306076</v>
      </c>
      <c r="AM19" s="250">
        <v>407486</v>
      </c>
      <c r="AN19" s="250">
        <v>0</v>
      </c>
      <c r="AO19" s="250">
        <v>546235</v>
      </c>
      <c r="AP19" s="250">
        <v>0</v>
      </c>
      <c r="AQ19" s="250">
        <v>352355</v>
      </c>
      <c r="AR19" s="250">
        <v>167317</v>
      </c>
      <c r="AS19" s="250">
        <v>39470</v>
      </c>
      <c r="AT19" s="250">
        <v>0</v>
      </c>
      <c r="AU19" s="250">
        <v>0</v>
      </c>
      <c r="AV19" s="250">
        <v>0</v>
      </c>
      <c r="AW19" s="250">
        <v>127847</v>
      </c>
      <c r="AX19" s="250">
        <v>0</v>
      </c>
      <c r="AY19" s="250">
        <v>127847</v>
      </c>
      <c r="AZ19" s="250">
        <v>0</v>
      </c>
      <c r="BA19" s="250">
        <v>10162477</v>
      </c>
      <c r="BB19" s="250">
        <v>10553175</v>
      </c>
      <c r="BC19" s="250">
        <v>0</v>
      </c>
      <c r="BD19" s="250">
        <v>0</v>
      </c>
      <c r="BE19" s="250">
        <v>0</v>
      </c>
      <c r="BF19" s="75">
        <f>BC19/('第3-3表'!C16-'第3-3表'!E16)*100</f>
        <v>0</v>
      </c>
      <c r="BG19" s="108">
        <v>0</v>
      </c>
    </row>
    <row r="20" spans="1:59" s="230" customFormat="1" ht="18" customHeight="1">
      <c r="A20" s="188" t="s">
        <v>80</v>
      </c>
      <c r="B20" s="250">
        <v>8506618</v>
      </c>
      <c r="C20" s="250">
        <v>8327751</v>
      </c>
      <c r="D20" s="250">
        <v>73876</v>
      </c>
      <c r="E20" s="250">
        <v>10939225</v>
      </c>
      <c r="F20" s="250">
        <v>4035361</v>
      </c>
      <c r="G20" s="250">
        <v>1350011</v>
      </c>
      <c r="H20" s="250">
        <v>178567</v>
      </c>
      <c r="I20" s="250">
        <v>300</v>
      </c>
      <c r="J20" s="250">
        <v>1040634</v>
      </c>
      <c r="K20" s="250">
        <v>762388</v>
      </c>
      <c r="L20" s="250">
        <v>275635</v>
      </c>
      <c r="M20" s="250">
        <v>2181</v>
      </c>
      <c r="N20" s="250">
        <v>100</v>
      </c>
      <c r="O20" s="250">
        <v>0</v>
      </c>
      <c r="P20" s="250">
        <v>9547252</v>
      </c>
      <c r="Q20" s="250">
        <v>80278</v>
      </c>
      <c r="R20" s="250">
        <v>0</v>
      </c>
      <c r="S20" s="250">
        <v>0</v>
      </c>
      <c r="T20" s="250">
        <v>0</v>
      </c>
      <c r="U20" s="250">
        <v>80278</v>
      </c>
      <c r="V20" s="250">
        <v>0</v>
      </c>
      <c r="W20" s="250">
        <v>280561</v>
      </c>
      <c r="X20" s="250">
        <v>0</v>
      </c>
      <c r="Y20" s="250">
        <v>219939</v>
      </c>
      <c r="Z20" s="250">
        <v>60622</v>
      </c>
      <c r="AA20" s="250">
        <v>360839</v>
      </c>
      <c r="AB20" s="250">
        <v>6005970</v>
      </c>
      <c r="AC20" s="250">
        <v>2002170</v>
      </c>
      <c r="AD20" s="250">
        <v>1984766</v>
      </c>
      <c r="AE20" s="250">
        <v>0</v>
      </c>
      <c r="AF20" s="250">
        <v>17404</v>
      </c>
      <c r="AG20" s="250">
        <v>0</v>
      </c>
      <c r="AH20" s="250">
        <v>4003800</v>
      </c>
      <c r="AI20" s="250">
        <v>4003800</v>
      </c>
      <c r="AJ20" s="250">
        <v>0</v>
      </c>
      <c r="AK20" s="250">
        <v>3180443</v>
      </c>
      <c r="AL20" s="250">
        <v>2902099</v>
      </c>
      <c r="AM20" s="250">
        <v>1312318</v>
      </c>
      <c r="AN20" s="250">
        <v>91867</v>
      </c>
      <c r="AO20" s="250">
        <v>1050274</v>
      </c>
      <c r="AP20" s="250">
        <v>0</v>
      </c>
      <c r="AQ20" s="250">
        <v>447640</v>
      </c>
      <c r="AR20" s="250">
        <v>278344</v>
      </c>
      <c r="AS20" s="250">
        <v>59600</v>
      </c>
      <c r="AT20" s="250">
        <v>0</v>
      </c>
      <c r="AU20" s="250">
        <v>78785</v>
      </c>
      <c r="AV20" s="250">
        <v>0</v>
      </c>
      <c r="AW20" s="250">
        <v>139959</v>
      </c>
      <c r="AX20" s="250">
        <v>0</v>
      </c>
      <c r="AY20" s="250">
        <v>17862</v>
      </c>
      <c r="AZ20" s="250">
        <v>0</v>
      </c>
      <c r="BA20" s="250">
        <v>9186413</v>
      </c>
      <c r="BB20" s="250">
        <v>9547252</v>
      </c>
      <c r="BC20" s="250">
        <v>0</v>
      </c>
      <c r="BD20" s="250">
        <v>0</v>
      </c>
      <c r="BE20" s="250">
        <v>0</v>
      </c>
      <c r="BF20" s="75">
        <f>BC20/('第3-3表'!C17-'第3-3表'!E17)*100</f>
        <v>0</v>
      </c>
      <c r="BG20" s="108">
        <v>0</v>
      </c>
    </row>
    <row r="21" spans="1:59" s="230" customFormat="1" ht="18" customHeight="1">
      <c r="A21" s="188" t="s">
        <v>81</v>
      </c>
      <c r="B21" s="250">
        <v>3071858</v>
      </c>
      <c r="C21" s="250">
        <v>2205254</v>
      </c>
      <c r="D21" s="250">
        <v>91526</v>
      </c>
      <c r="E21" s="250">
        <v>4036318</v>
      </c>
      <c r="F21" s="250">
        <v>1959032</v>
      </c>
      <c r="G21" s="250">
        <v>36442</v>
      </c>
      <c r="H21" s="250">
        <v>866604</v>
      </c>
      <c r="I21" s="250">
        <v>0</v>
      </c>
      <c r="J21" s="250">
        <v>978733</v>
      </c>
      <c r="K21" s="250">
        <v>912909</v>
      </c>
      <c r="L21" s="250">
        <v>63546</v>
      </c>
      <c r="M21" s="250">
        <v>2118</v>
      </c>
      <c r="N21" s="250">
        <v>0</v>
      </c>
      <c r="O21" s="250">
        <v>0</v>
      </c>
      <c r="P21" s="250">
        <v>4050591</v>
      </c>
      <c r="Q21" s="250">
        <v>302135</v>
      </c>
      <c r="R21" s="250">
        <v>0</v>
      </c>
      <c r="S21" s="250">
        <v>0</v>
      </c>
      <c r="T21" s="250">
        <v>0</v>
      </c>
      <c r="U21" s="250">
        <v>302135</v>
      </c>
      <c r="V21" s="250">
        <v>0</v>
      </c>
      <c r="W21" s="250">
        <v>134497</v>
      </c>
      <c r="X21" s="250">
        <v>0</v>
      </c>
      <c r="Y21" s="250">
        <v>134096</v>
      </c>
      <c r="Z21" s="250">
        <v>401</v>
      </c>
      <c r="AA21" s="250">
        <v>436632</v>
      </c>
      <c r="AB21" s="250">
        <v>3092833</v>
      </c>
      <c r="AC21" s="250">
        <v>1157475</v>
      </c>
      <c r="AD21" s="250">
        <v>38174</v>
      </c>
      <c r="AE21" s="250">
        <v>37075</v>
      </c>
      <c r="AF21" s="250">
        <v>858079</v>
      </c>
      <c r="AG21" s="250">
        <v>224147</v>
      </c>
      <c r="AH21" s="250">
        <v>1935358</v>
      </c>
      <c r="AI21" s="250">
        <v>1935358</v>
      </c>
      <c r="AJ21" s="250">
        <v>0</v>
      </c>
      <c r="AK21" s="250">
        <v>521126</v>
      </c>
      <c r="AL21" s="250">
        <v>267125</v>
      </c>
      <c r="AM21" s="250">
        <v>0</v>
      </c>
      <c r="AN21" s="250">
        <v>0</v>
      </c>
      <c r="AO21" s="250">
        <v>261306</v>
      </c>
      <c r="AP21" s="250">
        <v>0</v>
      </c>
      <c r="AQ21" s="250">
        <v>5819</v>
      </c>
      <c r="AR21" s="250">
        <v>254001</v>
      </c>
      <c r="AS21" s="250">
        <v>195174</v>
      </c>
      <c r="AT21" s="250">
        <v>0</v>
      </c>
      <c r="AU21" s="250">
        <v>91363</v>
      </c>
      <c r="AV21" s="250">
        <v>0</v>
      </c>
      <c r="AW21" s="250">
        <v>0</v>
      </c>
      <c r="AX21" s="250">
        <v>32536</v>
      </c>
      <c r="AY21" s="250">
        <v>0</v>
      </c>
      <c r="AZ21" s="250">
        <v>17348</v>
      </c>
      <c r="BA21" s="250">
        <v>3613959</v>
      </c>
      <c r="BB21" s="250">
        <v>4050591</v>
      </c>
      <c r="BC21" s="250">
        <v>32536</v>
      </c>
      <c r="BD21" s="250">
        <v>0</v>
      </c>
      <c r="BE21" s="250">
        <v>0</v>
      </c>
      <c r="BF21" s="400">
        <f>BC21/('第3-3表'!C18-'第3-3表'!E18)*100</f>
        <v>5.051522862736634</v>
      </c>
      <c r="BG21" s="108">
        <v>0</v>
      </c>
    </row>
    <row r="22" spans="1:59" s="230" customFormat="1" ht="18" customHeight="1">
      <c r="A22" s="188" t="s">
        <v>82</v>
      </c>
      <c r="B22" s="250">
        <v>7180055</v>
      </c>
      <c r="C22" s="250">
        <v>7180055</v>
      </c>
      <c r="D22" s="250">
        <v>63968</v>
      </c>
      <c r="E22" s="250">
        <v>9528359</v>
      </c>
      <c r="F22" s="250">
        <v>2701737</v>
      </c>
      <c r="G22" s="250">
        <v>289465</v>
      </c>
      <c r="H22" s="250">
        <v>0</v>
      </c>
      <c r="I22" s="250">
        <v>0</v>
      </c>
      <c r="J22" s="250">
        <v>689004</v>
      </c>
      <c r="K22" s="250">
        <v>577475</v>
      </c>
      <c r="L22" s="250">
        <v>99764</v>
      </c>
      <c r="M22" s="250">
        <v>11765</v>
      </c>
      <c r="N22" s="250">
        <v>0</v>
      </c>
      <c r="O22" s="250">
        <v>0</v>
      </c>
      <c r="P22" s="250">
        <v>7869059</v>
      </c>
      <c r="Q22" s="250">
        <v>8153</v>
      </c>
      <c r="R22" s="250">
        <v>0</v>
      </c>
      <c r="S22" s="250">
        <v>0</v>
      </c>
      <c r="T22" s="250">
        <v>0</v>
      </c>
      <c r="U22" s="250">
        <v>8153</v>
      </c>
      <c r="V22" s="250">
        <v>0</v>
      </c>
      <c r="W22" s="250">
        <v>138472</v>
      </c>
      <c r="X22" s="250">
        <v>0</v>
      </c>
      <c r="Y22" s="250">
        <v>135186</v>
      </c>
      <c r="Z22" s="250">
        <v>3286</v>
      </c>
      <c r="AA22" s="250">
        <v>146625</v>
      </c>
      <c r="AB22" s="250">
        <v>3559440</v>
      </c>
      <c r="AC22" s="250">
        <v>526470</v>
      </c>
      <c r="AD22" s="250">
        <v>398282</v>
      </c>
      <c r="AE22" s="250">
        <v>19888</v>
      </c>
      <c r="AF22" s="250">
        <v>108300</v>
      </c>
      <c r="AG22" s="250">
        <v>0</v>
      </c>
      <c r="AH22" s="250">
        <v>3032970</v>
      </c>
      <c r="AI22" s="250">
        <v>3032970</v>
      </c>
      <c r="AJ22" s="250">
        <v>0</v>
      </c>
      <c r="AK22" s="250">
        <v>4162994</v>
      </c>
      <c r="AL22" s="250">
        <v>3993948</v>
      </c>
      <c r="AM22" s="250">
        <v>1466311</v>
      </c>
      <c r="AN22" s="250">
        <v>0</v>
      </c>
      <c r="AO22" s="250">
        <v>522169</v>
      </c>
      <c r="AP22" s="250">
        <v>0</v>
      </c>
      <c r="AQ22" s="250">
        <v>2005468</v>
      </c>
      <c r="AR22" s="250">
        <v>169046</v>
      </c>
      <c r="AS22" s="250">
        <v>82782</v>
      </c>
      <c r="AT22" s="250">
        <v>0</v>
      </c>
      <c r="AU22" s="250">
        <v>76500</v>
      </c>
      <c r="AV22" s="250">
        <v>0</v>
      </c>
      <c r="AW22" s="250">
        <v>9764</v>
      </c>
      <c r="AX22" s="250">
        <v>0</v>
      </c>
      <c r="AY22" s="250">
        <v>1779</v>
      </c>
      <c r="AZ22" s="250">
        <v>0</v>
      </c>
      <c r="BA22" s="250">
        <v>7722434</v>
      </c>
      <c r="BB22" s="250">
        <v>7869059</v>
      </c>
      <c r="BC22" s="250">
        <v>0</v>
      </c>
      <c r="BD22" s="250">
        <v>0</v>
      </c>
      <c r="BE22" s="250">
        <v>0</v>
      </c>
      <c r="BF22" s="75">
        <f>BC22/('第3-3表'!C19-'第3-3表'!E19)*100</f>
        <v>0</v>
      </c>
      <c r="BG22" s="108">
        <v>0</v>
      </c>
    </row>
    <row r="23" spans="1:59" s="230" customFormat="1" ht="18" customHeight="1">
      <c r="A23" s="188" t="s">
        <v>103</v>
      </c>
      <c r="B23" s="250">
        <v>26920962</v>
      </c>
      <c r="C23" s="250">
        <v>26380463</v>
      </c>
      <c r="D23" s="250">
        <v>1431789</v>
      </c>
      <c r="E23" s="250">
        <v>46615680</v>
      </c>
      <c r="F23" s="250">
        <v>21783276</v>
      </c>
      <c r="G23" s="250">
        <v>116270</v>
      </c>
      <c r="H23" s="250">
        <v>540499</v>
      </c>
      <c r="I23" s="250">
        <v>0</v>
      </c>
      <c r="J23" s="250">
        <v>2799523</v>
      </c>
      <c r="K23" s="250">
        <v>2107239</v>
      </c>
      <c r="L23" s="250">
        <v>628971</v>
      </c>
      <c r="M23" s="250">
        <v>19327</v>
      </c>
      <c r="N23" s="250">
        <v>43986</v>
      </c>
      <c r="O23" s="250">
        <v>0</v>
      </c>
      <c r="P23" s="250">
        <v>29720485</v>
      </c>
      <c r="Q23" s="250">
        <v>333926</v>
      </c>
      <c r="R23" s="250">
        <v>0</v>
      </c>
      <c r="S23" s="250">
        <v>0</v>
      </c>
      <c r="T23" s="250">
        <v>0</v>
      </c>
      <c r="U23" s="250">
        <v>333926</v>
      </c>
      <c r="V23" s="250">
        <v>0</v>
      </c>
      <c r="W23" s="250">
        <v>253599</v>
      </c>
      <c r="X23" s="250">
        <v>0</v>
      </c>
      <c r="Y23" s="250">
        <v>251588</v>
      </c>
      <c r="Z23" s="250">
        <v>2011</v>
      </c>
      <c r="AA23" s="250">
        <v>587525</v>
      </c>
      <c r="AB23" s="250">
        <v>16997542</v>
      </c>
      <c r="AC23" s="250">
        <v>4724017</v>
      </c>
      <c r="AD23" s="250">
        <v>25907</v>
      </c>
      <c r="AE23" s="250">
        <v>0</v>
      </c>
      <c r="AF23" s="250">
        <v>3250898</v>
      </c>
      <c r="AG23" s="250">
        <v>1447212</v>
      </c>
      <c r="AH23" s="250">
        <v>12273525</v>
      </c>
      <c r="AI23" s="250">
        <v>12273525</v>
      </c>
      <c r="AJ23" s="250">
        <v>0</v>
      </c>
      <c r="AK23" s="250">
        <v>12135418</v>
      </c>
      <c r="AL23" s="250">
        <v>10679127</v>
      </c>
      <c r="AM23" s="250">
        <v>4538524</v>
      </c>
      <c r="AN23" s="250">
        <v>0</v>
      </c>
      <c r="AO23" s="250">
        <v>2571687</v>
      </c>
      <c r="AP23" s="250">
        <v>0</v>
      </c>
      <c r="AQ23" s="250">
        <v>3568916</v>
      </c>
      <c r="AR23" s="250">
        <v>1456291</v>
      </c>
      <c r="AS23" s="250">
        <v>343719</v>
      </c>
      <c r="AT23" s="250">
        <v>17760</v>
      </c>
      <c r="AU23" s="250">
        <v>146696</v>
      </c>
      <c r="AV23" s="250">
        <v>0</v>
      </c>
      <c r="AW23" s="250">
        <v>948116</v>
      </c>
      <c r="AX23" s="250">
        <v>0</v>
      </c>
      <c r="AY23" s="250">
        <v>261490</v>
      </c>
      <c r="AZ23" s="250">
        <v>0</v>
      </c>
      <c r="BA23" s="250">
        <v>29132960</v>
      </c>
      <c r="BB23" s="250">
        <v>29720485</v>
      </c>
      <c r="BC23" s="250">
        <v>0</v>
      </c>
      <c r="BD23" s="250">
        <v>0</v>
      </c>
      <c r="BE23" s="250">
        <v>0</v>
      </c>
      <c r="BF23" s="75">
        <f>BC23/('第3-3表'!C20-'第3-3表'!E20)*100</f>
        <v>0</v>
      </c>
      <c r="BG23" s="108">
        <v>0</v>
      </c>
    </row>
    <row r="24" spans="1:59" s="230" customFormat="1" ht="18" customHeight="1">
      <c r="A24" s="188" t="s">
        <v>105</v>
      </c>
      <c r="B24" s="250">
        <v>9254051</v>
      </c>
      <c r="C24" s="250">
        <v>9250919</v>
      </c>
      <c r="D24" s="250">
        <v>544849</v>
      </c>
      <c r="E24" s="250">
        <v>18215499</v>
      </c>
      <c r="F24" s="250">
        <v>9607174</v>
      </c>
      <c r="G24" s="250">
        <v>97745</v>
      </c>
      <c r="H24" s="250">
        <v>3132</v>
      </c>
      <c r="I24" s="250">
        <v>0</v>
      </c>
      <c r="J24" s="250">
        <v>1227810</v>
      </c>
      <c r="K24" s="250">
        <v>953142</v>
      </c>
      <c r="L24" s="250">
        <v>254649</v>
      </c>
      <c r="M24" s="250">
        <v>19718</v>
      </c>
      <c r="N24" s="250">
        <v>150</v>
      </c>
      <c r="O24" s="250">
        <v>0</v>
      </c>
      <c r="P24" s="250">
        <v>10481861</v>
      </c>
      <c r="Q24" s="250">
        <v>652188</v>
      </c>
      <c r="R24" s="250">
        <v>0</v>
      </c>
      <c r="S24" s="250">
        <v>0</v>
      </c>
      <c r="T24" s="250">
        <v>0</v>
      </c>
      <c r="U24" s="250">
        <v>652188</v>
      </c>
      <c r="V24" s="250">
        <v>0</v>
      </c>
      <c r="W24" s="250">
        <v>220967</v>
      </c>
      <c r="X24" s="250">
        <v>0</v>
      </c>
      <c r="Y24" s="250">
        <v>173732</v>
      </c>
      <c r="Z24" s="250">
        <v>47235</v>
      </c>
      <c r="AA24" s="250">
        <v>873155</v>
      </c>
      <c r="AB24" s="250">
        <v>6145226</v>
      </c>
      <c r="AC24" s="250">
        <v>2338424</v>
      </c>
      <c r="AD24" s="250">
        <v>991288</v>
      </c>
      <c r="AE24" s="250">
        <v>61225</v>
      </c>
      <c r="AF24" s="250">
        <v>146758</v>
      </c>
      <c r="AG24" s="250">
        <v>1139153</v>
      </c>
      <c r="AH24" s="250">
        <v>3806802</v>
      </c>
      <c r="AI24" s="250">
        <v>3806802</v>
      </c>
      <c r="AJ24" s="250">
        <v>0</v>
      </c>
      <c r="AK24" s="250">
        <v>3463480</v>
      </c>
      <c r="AL24" s="250">
        <v>3081936</v>
      </c>
      <c r="AM24" s="250">
        <v>183648</v>
      </c>
      <c r="AN24" s="250">
        <v>0</v>
      </c>
      <c r="AO24" s="250">
        <v>1863302</v>
      </c>
      <c r="AP24" s="250">
        <v>0</v>
      </c>
      <c r="AQ24" s="250">
        <v>1034986</v>
      </c>
      <c r="AR24" s="250">
        <v>381544</v>
      </c>
      <c r="AS24" s="250">
        <v>185267</v>
      </c>
      <c r="AT24" s="250">
        <v>0</v>
      </c>
      <c r="AU24" s="250">
        <v>121421</v>
      </c>
      <c r="AV24" s="250">
        <v>30188</v>
      </c>
      <c r="AW24" s="250">
        <v>44668</v>
      </c>
      <c r="AX24" s="250">
        <v>0</v>
      </c>
      <c r="AY24" s="250">
        <v>44668</v>
      </c>
      <c r="AZ24" s="250">
        <v>0</v>
      </c>
      <c r="BA24" s="250">
        <v>9608706</v>
      </c>
      <c r="BB24" s="250">
        <v>10481861</v>
      </c>
      <c r="BC24" s="250">
        <v>0</v>
      </c>
      <c r="BD24" s="250">
        <v>0</v>
      </c>
      <c r="BE24" s="250">
        <v>0</v>
      </c>
      <c r="BF24" s="75">
        <f>BC24/('第3-3表'!C21-'第3-3表'!E21)*100</f>
        <v>0</v>
      </c>
      <c r="BG24" s="108">
        <v>0</v>
      </c>
    </row>
    <row r="25" spans="1:59" s="230" customFormat="1" ht="30.75" customHeight="1">
      <c r="A25" s="195" t="s">
        <v>98</v>
      </c>
      <c r="B25" s="255">
        <v>4830297</v>
      </c>
      <c r="C25" s="255">
        <v>4830197</v>
      </c>
      <c r="D25" s="255">
        <v>204910</v>
      </c>
      <c r="E25" s="255">
        <v>7833063</v>
      </c>
      <c r="F25" s="255">
        <v>3207776</v>
      </c>
      <c r="G25" s="255">
        <v>0</v>
      </c>
      <c r="H25" s="255">
        <v>0</v>
      </c>
      <c r="I25" s="255">
        <v>100</v>
      </c>
      <c r="J25" s="255">
        <v>198167</v>
      </c>
      <c r="K25" s="255">
        <v>181698</v>
      </c>
      <c r="L25" s="255">
        <v>11190</v>
      </c>
      <c r="M25" s="255">
        <v>5278</v>
      </c>
      <c r="N25" s="255">
        <v>0</v>
      </c>
      <c r="O25" s="255">
        <v>0</v>
      </c>
      <c r="P25" s="255">
        <v>5028464</v>
      </c>
      <c r="Q25" s="255">
        <v>0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47708</v>
      </c>
      <c r="X25" s="255">
        <v>0</v>
      </c>
      <c r="Y25" s="255">
        <v>27469</v>
      </c>
      <c r="Z25" s="255">
        <v>20239</v>
      </c>
      <c r="AA25" s="255">
        <v>47708</v>
      </c>
      <c r="AB25" s="255">
        <v>3934627</v>
      </c>
      <c r="AC25" s="255">
        <v>386822</v>
      </c>
      <c r="AD25" s="255">
        <v>90708</v>
      </c>
      <c r="AE25" s="255">
        <v>0</v>
      </c>
      <c r="AF25" s="255">
        <v>49880</v>
      </c>
      <c r="AG25" s="255">
        <v>246234</v>
      </c>
      <c r="AH25" s="255">
        <v>3547805</v>
      </c>
      <c r="AI25" s="255">
        <v>3547805</v>
      </c>
      <c r="AJ25" s="255">
        <v>0</v>
      </c>
      <c r="AK25" s="255">
        <v>1046129</v>
      </c>
      <c r="AL25" s="255">
        <v>1737023</v>
      </c>
      <c r="AM25" s="255">
        <v>201596</v>
      </c>
      <c r="AN25" s="255">
        <v>0</v>
      </c>
      <c r="AO25" s="255">
        <v>700843</v>
      </c>
      <c r="AP25" s="255">
        <v>0</v>
      </c>
      <c r="AQ25" s="255">
        <v>834584</v>
      </c>
      <c r="AR25" s="255">
        <v>-690894</v>
      </c>
      <c r="AS25" s="255">
        <v>0</v>
      </c>
      <c r="AT25" s="255">
        <v>0</v>
      </c>
      <c r="AU25" s="255">
        <v>0</v>
      </c>
      <c r="AV25" s="255">
        <v>0</v>
      </c>
      <c r="AW25" s="255">
        <v>0</v>
      </c>
      <c r="AX25" s="255">
        <v>690894</v>
      </c>
      <c r="AY25" s="255">
        <v>8328</v>
      </c>
      <c r="AZ25" s="255">
        <v>0</v>
      </c>
      <c r="BA25" s="255">
        <v>4980756</v>
      </c>
      <c r="BB25" s="255">
        <v>5028464</v>
      </c>
      <c r="BC25" s="255">
        <v>690894</v>
      </c>
      <c r="BD25" s="255">
        <v>0</v>
      </c>
      <c r="BE25" s="255">
        <v>0</v>
      </c>
      <c r="BF25" s="401">
        <f>BC25/('第3-3表'!C22-'第3-3表'!E22)*100</f>
        <v>139.00868183052825</v>
      </c>
      <c r="BG25" s="402">
        <v>0</v>
      </c>
    </row>
    <row r="26" spans="1:59" s="230" customFormat="1" ht="30.75" customHeight="1">
      <c r="A26" s="403" t="s">
        <v>99</v>
      </c>
      <c r="B26" s="250">
        <v>46144743</v>
      </c>
      <c r="C26" s="250">
        <v>34521885</v>
      </c>
      <c r="D26" s="250">
        <v>944969</v>
      </c>
      <c r="E26" s="250">
        <v>40845176</v>
      </c>
      <c r="F26" s="250">
        <v>7268260</v>
      </c>
      <c r="G26" s="250">
        <v>0</v>
      </c>
      <c r="H26" s="250">
        <v>11622858</v>
      </c>
      <c r="I26" s="250">
        <v>0</v>
      </c>
      <c r="J26" s="250">
        <v>1936373</v>
      </c>
      <c r="K26" s="250">
        <v>1426610</v>
      </c>
      <c r="L26" s="250">
        <v>506547</v>
      </c>
      <c r="M26" s="250">
        <v>3216</v>
      </c>
      <c r="N26" s="250">
        <v>0</v>
      </c>
      <c r="O26" s="250">
        <v>0</v>
      </c>
      <c r="P26" s="250">
        <v>48081116</v>
      </c>
      <c r="Q26" s="250">
        <v>182864</v>
      </c>
      <c r="R26" s="250">
        <v>0</v>
      </c>
      <c r="S26" s="250">
        <v>0</v>
      </c>
      <c r="T26" s="250">
        <v>0</v>
      </c>
      <c r="U26" s="250">
        <v>182864</v>
      </c>
      <c r="V26" s="250">
        <v>0</v>
      </c>
      <c r="W26" s="250">
        <v>44629</v>
      </c>
      <c r="X26" s="250">
        <v>0</v>
      </c>
      <c r="Y26" s="250">
        <v>44629</v>
      </c>
      <c r="Z26" s="250">
        <v>0</v>
      </c>
      <c r="AA26" s="250">
        <v>227493</v>
      </c>
      <c r="AB26" s="250">
        <v>27022181</v>
      </c>
      <c r="AC26" s="250">
        <v>16442687</v>
      </c>
      <c r="AD26" s="250">
        <v>0</v>
      </c>
      <c r="AE26" s="250">
        <v>0</v>
      </c>
      <c r="AF26" s="250">
        <v>16429387</v>
      </c>
      <c r="AG26" s="250">
        <v>13300</v>
      </c>
      <c r="AH26" s="250">
        <v>10579494</v>
      </c>
      <c r="AI26" s="250">
        <v>10579494</v>
      </c>
      <c r="AJ26" s="250">
        <v>0</v>
      </c>
      <c r="AK26" s="250">
        <v>20831442</v>
      </c>
      <c r="AL26" s="250">
        <v>20862338</v>
      </c>
      <c r="AM26" s="250">
        <v>20599688</v>
      </c>
      <c r="AN26" s="250">
        <v>219964</v>
      </c>
      <c r="AO26" s="250">
        <v>42686</v>
      </c>
      <c r="AP26" s="250">
        <v>0</v>
      </c>
      <c r="AQ26" s="250">
        <v>0</v>
      </c>
      <c r="AR26" s="250">
        <v>-30896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v>30896</v>
      </c>
      <c r="AY26" s="250">
        <v>0</v>
      </c>
      <c r="AZ26" s="250">
        <v>30896</v>
      </c>
      <c r="BA26" s="250">
        <v>47853623</v>
      </c>
      <c r="BB26" s="250">
        <v>48081116</v>
      </c>
      <c r="BC26" s="250">
        <v>30896</v>
      </c>
      <c r="BD26" s="250">
        <v>0</v>
      </c>
      <c r="BE26" s="250">
        <v>0</v>
      </c>
      <c r="BF26" s="400">
        <f>BC26/('第3-3表'!C23-'第3-3表'!E23)*100</f>
        <v>2.5861296865020873</v>
      </c>
      <c r="BG26" s="108">
        <v>0</v>
      </c>
    </row>
    <row r="27" spans="1:59" s="230" customFormat="1" ht="30.75" customHeight="1">
      <c r="A27" s="404" t="s">
        <v>100</v>
      </c>
      <c r="B27" s="259">
        <v>0</v>
      </c>
      <c r="C27" s="259">
        <v>0</v>
      </c>
      <c r="D27" s="259">
        <v>0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  <c r="J27" s="259">
        <v>0</v>
      </c>
      <c r="K27" s="259">
        <v>0</v>
      </c>
      <c r="L27" s="259">
        <v>0</v>
      </c>
      <c r="M27" s="259">
        <v>0</v>
      </c>
      <c r="N27" s="259">
        <v>0</v>
      </c>
      <c r="O27" s="259">
        <v>0</v>
      </c>
      <c r="P27" s="259">
        <v>0</v>
      </c>
      <c r="Q27" s="259">
        <v>0</v>
      </c>
      <c r="R27" s="259">
        <v>0</v>
      </c>
      <c r="S27" s="259">
        <v>0</v>
      </c>
      <c r="T27" s="259">
        <v>0</v>
      </c>
      <c r="U27" s="259">
        <v>0</v>
      </c>
      <c r="V27" s="259">
        <v>0</v>
      </c>
      <c r="W27" s="259">
        <v>0</v>
      </c>
      <c r="X27" s="259">
        <v>0</v>
      </c>
      <c r="Y27" s="259">
        <v>0</v>
      </c>
      <c r="Z27" s="259">
        <v>0</v>
      </c>
      <c r="AA27" s="259">
        <v>0</v>
      </c>
      <c r="AB27" s="259">
        <v>0</v>
      </c>
      <c r="AC27" s="259">
        <v>0</v>
      </c>
      <c r="AD27" s="259">
        <v>0</v>
      </c>
      <c r="AE27" s="259">
        <v>0</v>
      </c>
      <c r="AF27" s="259">
        <v>0</v>
      </c>
      <c r="AG27" s="259">
        <v>0</v>
      </c>
      <c r="AH27" s="259">
        <v>0</v>
      </c>
      <c r="AI27" s="259">
        <v>0</v>
      </c>
      <c r="AJ27" s="259">
        <v>0</v>
      </c>
      <c r="AK27" s="259">
        <v>0</v>
      </c>
      <c r="AL27" s="259">
        <v>0</v>
      </c>
      <c r="AM27" s="259">
        <v>0</v>
      </c>
      <c r="AN27" s="259">
        <v>0</v>
      </c>
      <c r="AO27" s="259">
        <v>0</v>
      </c>
      <c r="AP27" s="259">
        <v>0</v>
      </c>
      <c r="AQ27" s="259">
        <v>0</v>
      </c>
      <c r="AR27" s="259">
        <v>0</v>
      </c>
      <c r="AS27" s="259">
        <v>0</v>
      </c>
      <c r="AT27" s="259">
        <v>0</v>
      </c>
      <c r="AU27" s="259">
        <v>0</v>
      </c>
      <c r="AV27" s="259">
        <v>0</v>
      </c>
      <c r="AW27" s="259">
        <v>0</v>
      </c>
      <c r="AX27" s="259">
        <v>0</v>
      </c>
      <c r="AY27" s="259">
        <v>0</v>
      </c>
      <c r="AZ27" s="259">
        <v>0</v>
      </c>
      <c r="BA27" s="259">
        <v>0</v>
      </c>
      <c r="BB27" s="259">
        <v>0</v>
      </c>
      <c r="BC27" s="259">
        <v>0</v>
      </c>
      <c r="BD27" s="259">
        <v>0</v>
      </c>
      <c r="BE27" s="259">
        <v>0</v>
      </c>
      <c r="BF27" s="259">
        <v>0</v>
      </c>
      <c r="BG27" s="405">
        <v>0</v>
      </c>
    </row>
    <row r="28" spans="1:59" s="230" customFormat="1" ht="30" customHeight="1" thickBot="1">
      <c r="A28" s="261" t="s">
        <v>43</v>
      </c>
      <c r="B28" s="262">
        <f aca="true" t="shared" si="0" ref="B28:AG28">SUM(B12:B27)</f>
        <v>306092852</v>
      </c>
      <c r="C28" s="262">
        <f t="shared" si="0"/>
        <v>290688446</v>
      </c>
      <c r="D28" s="262">
        <f t="shared" si="0"/>
        <v>14299024</v>
      </c>
      <c r="E28" s="262">
        <f t="shared" si="0"/>
        <v>444069833</v>
      </c>
      <c r="F28" s="262">
        <f t="shared" si="0"/>
        <v>172190674</v>
      </c>
      <c r="G28" s="262">
        <f t="shared" si="0"/>
        <v>4502709</v>
      </c>
      <c r="H28" s="262">
        <f t="shared" si="0"/>
        <v>15348862</v>
      </c>
      <c r="I28" s="262">
        <f t="shared" si="0"/>
        <v>55544</v>
      </c>
      <c r="J28" s="262">
        <f t="shared" si="0"/>
        <v>26023850</v>
      </c>
      <c r="K28" s="262">
        <f t="shared" si="0"/>
        <v>19998519</v>
      </c>
      <c r="L28" s="262">
        <f t="shared" si="0"/>
        <v>5688442</v>
      </c>
      <c r="M28" s="262">
        <f t="shared" si="0"/>
        <v>190923</v>
      </c>
      <c r="N28" s="262">
        <f t="shared" si="0"/>
        <v>44506</v>
      </c>
      <c r="O28" s="262">
        <f t="shared" si="0"/>
        <v>107352</v>
      </c>
      <c r="P28" s="262">
        <f t="shared" si="0"/>
        <v>332224054</v>
      </c>
      <c r="Q28" s="262">
        <f t="shared" si="0"/>
        <v>4205715</v>
      </c>
      <c r="R28" s="262">
        <f t="shared" si="0"/>
        <v>94038</v>
      </c>
      <c r="S28" s="262">
        <f t="shared" si="0"/>
        <v>0</v>
      </c>
      <c r="T28" s="262">
        <f t="shared" si="0"/>
        <v>0</v>
      </c>
      <c r="U28" s="262">
        <f t="shared" si="0"/>
        <v>4111677</v>
      </c>
      <c r="V28" s="262">
        <f t="shared" si="0"/>
        <v>0</v>
      </c>
      <c r="W28" s="262">
        <f t="shared" si="0"/>
        <v>4428056</v>
      </c>
      <c r="X28" s="262">
        <f t="shared" si="0"/>
        <v>0</v>
      </c>
      <c r="Y28" s="262">
        <f t="shared" si="0"/>
        <v>3536386</v>
      </c>
      <c r="Z28" s="262">
        <f t="shared" si="0"/>
        <v>891670</v>
      </c>
      <c r="AA28" s="262">
        <f t="shared" si="0"/>
        <v>8633771</v>
      </c>
      <c r="AB28" s="262">
        <f t="shared" si="0"/>
        <v>200619315</v>
      </c>
      <c r="AC28" s="262">
        <f t="shared" si="0"/>
        <v>87217874</v>
      </c>
      <c r="AD28" s="262">
        <f t="shared" si="0"/>
        <v>17648889</v>
      </c>
      <c r="AE28" s="262">
        <f t="shared" si="0"/>
        <v>1353285</v>
      </c>
      <c r="AF28" s="262">
        <f t="shared" si="0"/>
        <v>42416658</v>
      </c>
      <c r="AG28" s="262">
        <f t="shared" si="0"/>
        <v>25799042</v>
      </c>
      <c r="AH28" s="262">
        <f aca="true" t="shared" si="1" ref="AH28:BC28">SUM(AH12:AH27)</f>
        <v>113401441</v>
      </c>
      <c r="AI28" s="262">
        <f t="shared" si="1"/>
        <v>113401441</v>
      </c>
      <c r="AJ28" s="262">
        <f t="shared" si="1"/>
        <v>0</v>
      </c>
      <c r="AK28" s="262">
        <f t="shared" si="1"/>
        <v>122970968</v>
      </c>
      <c r="AL28" s="262">
        <f t="shared" si="1"/>
        <v>113286805</v>
      </c>
      <c r="AM28" s="262">
        <f t="shared" si="1"/>
        <v>56911727</v>
      </c>
      <c r="AN28" s="262">
        <f t="shared" si="1"/>
        <v>2488002</v>
      </c>
      <c r="AO28" s="262">
        <f t="shared" si="1"/>
        <v>28335312</v>
      </c>
      <c r="AP28" s="262">
        <f t="shared" si="1"/>
        <v>0</v>
      </c>
      <c r="AQ28" s="262">
        <f t="shared" si="1"/>
        <v>25551764</v>
      </c>
      <c r="AR28" s="262">
        <f t="shared" si="1"/>
        <v>9684163</v>
      </c>
      <c r="AS28" s="262">
        <f t="shared" si="1"/>
        <v>1356012</v>
      </c>
      <c r="AT28" s="262">
        <f t="shared" si="1"/>
        <v>66777</v>
      </c>
      <c r="AU28" s="262">
        <f t="shared" si="1"/>
        <v>5069042</v>
      </c>
      <c r="AV28" s="262">
        <f t="shared" si="1"/>
        <v>30188</v>
      </c>
      <c r="AW28" s="262">
        <f t="shared" si="1"/>
        <v>3916470</v>
      </c>
      <c r="AX28" s="262">
        <f t="shared" si="1"/>
        <v>754326</v>
      </c>
      <c r="AY28" s="262">
        <f t="shared" si="1"/>
        <v>2661212</v>
      </c>
      <c r="AZ28" s="262">
        <f t="shared" si="1"/>
        <v>48244</v>
      </c>
      <c r="BA28" s="262">
        <f t="shared" si="1"/>
        <v>323590283</v>
      </c>
      <c r="BB28" s="262">
        <f t="shared" si="1"/>
        <v>332224054</v>
      </c>
      <c r="BC28" s="262">
        <f t="shared" si="1"/>
        <v>754326</v>
      </c>
      <c r="BD28" s="262">
        <v>0</v>
      </c>
      <c r="BE28" s="262">
        <v>0</v>
      </c>
      <c r="BF28" s="406">
        <f>BC28/('第3-3表'!C25-'第3-3表'!E25)*100</f>
        <v>2.8301630883890283</v>
      </c>
      <c r="BG28" s="407">
        <v>0</v>
      </c>
    </row>
    <row r="29" spans="1:59" s="382" customFormat="1" ht="23.25" customHeight="1">
      <c r="A29" s="264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408"/>
      <c r="BG29" s="408"/>
    </row>
    <row r="30" spans="1:59" s="382" customFormat="1" ht="23.25" customHeight="1" thickBot="1">
      <c r="A30" s="264"/>
      <c r="B30" s="266" t="s">
        <v>101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408"/>
      <c r="BG30" s="408"/>
    </row>
    <row r="31" spans="1:59" s="230" customFormat="1" ht="24.75" customHeight="1">
      <c r="A31" s="213" t="s">
        <v>75</v>
      </c>
      <c r="B31" s="121">
        <v>146805</v>
      </c>
      <c r="C31" s="121">
        <v>142686</v>
      </c>
      <c r="D31" s="121">
        <v>5398</v>
      </c>
      <c r="E31" s="121">
        <v>192716</v>
      </c>
      <c r="F31" s="121">
        <v>55428</v>
      </c>
      <c r="G31" s="121">
        <v>0</v>
      </c>
      <c r="H31" s="121">
        <v>4119</v>
      </c>
      <c r="I31" s="121">
        <v>0</v>
      </c>
      <c r="J31" s="121">
        <v>24008</v>
      </c>
      <c r="K31" s="121">
        <v>21715</v>
      </c>
      <c r="L31" s="121">
        <v>2279</v>
      </c>
      <c r="M31" s="121">
        <v>9</v>
      </c>
      <c r="N31" s="121">
        <v>0</v>
      </c>
      <c r="O31" s="121">
        <v>0</v>
      </c>
      <c r="P31" s="121">
        <v>170813</v>
      </c>
      <c r="Q31" s="121">
        <v>2272</v>
      </c>
      <c r="R31" s="121">
        <v>0</v>
      </c>
      <c r="S31" s="121">
        <v>0</v>
      </c>
      <c r="T31" s="121">
        <v>0</v>
      </c>
      <c r="U31" s="121">
        <v>2272</v>
      </c>
      <c r="V31" s="121">
        <v>0</v>
      </c>
      <c r="W31" s="121">
        <v>925</v>
      </c>
      <c r="X31" s="121">
        <v>0</v>
      </c>
      <c r="Y31" s="121">
        <v>925</v>
      </c>
      <c r="Z31" s="121">
        <v>0</v>
      </c>
      <c r="AA31" s="121">
        <v>3197</v>
      </c>
      <c r="AB31" s="121">
        <v>99867</v>
      </c>
      <c r="AC31" s="121">
        <v>55867</v>
      </c>
      <c r="AD31" s="121">
        <v>0</v>
      </c>
      <c r="AE31" s="121">
        <v>0</v>
      </c>
      <c r="AF31" s="121">
        <v>47551</v>
      </c>
      <c r="AG31" s="121">
        <v>8316</v>
      </c>
      <c r="AH31" s="121">
        <v>44000</v>
      </c>
      <c r="AI31" s="121">
        <v>44000</v>
      </c>
      <c r="AJ31" s="121">
        <v>0</v>
      </c>
      <c r="AK31" s="121">
        <v>67749</v>
      </c>
      <c r="AL31" s="121">
        <v>66618</v>
      </c>
      <c r="AM31" s="121">
        <v>44792</v>
      </c>
      <c r="AN31" s="121">
        <v>0</v>
      </c>
      <c r="AO31" s="121">
        <v>8874</v>
      </c>
      <c r="AP31" s="121">
        <v>0</v>
      </c>
      <c r="AQ31" s="121">
        <v>12952</v>
      </c>
      <c r="AR31" s="121">
        <v>1131</v>
      </c>
      <c r="AS31" s="121">
        <v>0</v>
      </c>
      <c r="AT31" s="121">
        <v>193</v>
      </c>
      <c r="AU31" s="121">
        <v>0</v>
      </c>
      <c r="AV31" s="121">
        <v>0</v>
      </c>
      <c r="AW31" s="121">
        <v>938</v>
      </c>
      <c r="AX31" s="121">
        <v>0</v>
      </c>
      <c r="AY31" s="121">
        <v>938</v>
      </c>
      <c r="AZ31" s="121">
        <v>0</v>
      </c>
      <c r="BA31" s="121">
        <v>167616</v>
      </c>
      <c r="BB31" s="121">
        <v>170813</v>
      </c>
      <c r="BC31" s="121">
        <v>0</v>
      </c>
      <c r="BD31" s="121">
        <v>0</v>
      </c>
      <c r="BE31" s="121">
        <v>0</v>
      </c>
      <c r="BF31" s="123">
        <v>0</v>
      </c>
      <c r="BG31" s="409">
        <v>0</v>
      </c>
    </row>
    <row r="32" spans="1:59" s="230" customFormat="1" ht="28.5" customHeight="1" thickBot="1">
      <c r="A32" s="367" t="s">
        <v>43</v>
      </c>
      <c r="B32" s="200">
        <f aca="true" t="shared" si="2" ref="B32:AG32">SUM(B31)</f>
        <v>146805</v>
      </c>
      <c r="C32" s="200">
        <f t="shared" si="2"/>
        <v>142686</v>
      </c>
      <c r="D32" s="200">
        <f t="shared" si="2"/>
        <v>5398</v>
      </c>
      <c r="E32" s="200">
        <f t="shared" si="2"/>
        <v>192716</v>
      </c>
      <c r="F32" s="200">
        <f t="shared" si="2"/>
        <v>55428</v>
      </c>
      <c r="G32" s="200">
        <f t="shared" si="2"/>
        <v>0</v>
      </c>
      <c r="H32" s="200">
        <f t="shared" si="2"/>
        <v>4119</v>
      </c>
      <c r="I32" s="200">
        <f t="shared" si="2"/>
        <v>0</v>
      </c>
      <c r="J32" s="200">
        <f t="shared" si="2"/>
        <v>24008</v>
      </c>
      <c r="K32" s="200">
        <f t="shared" si="2"/>
        <v>21715</v>
      </c>
      <c r="L32" s="200">
        <f t="shared" si="2"/>
        <v>2279</v>
      </c>
      <c r="M32" s="200">
        <f t="shared" si="2"/>
        <v>9</v>
      </c>
      <c r="N32" s="200">
        <f t="shared" si="2"/>
        <v>0</v>
      </c>
      <c r="O32" s="200">
        <f t="shared" si="2"/>
        <v>0</v>
      </c>
      <c r="P32" s="200">
        <f t="shared" si="2"/>
        <v>170813</v>
      </c>
      <c r="Q32" s="200">
        <f t="shared" si="2"/>
        <v>2272</v>
      </c>
      <c r="R32" s="200">
        <f t="shared" si="2"/>
        <v>0</v>
      </c>
      <c r="S32" s="200">
        <f t="shared" si="2"/>
        <v>0</v>
      </c>
      <c r="T32" s="200">
        <f t="shared" si="2"/>
        <v>0</v>
      </c>
      <c r="U32" s="200">
        <f t="shared" si="2"/>
        <v>2272</v>
      </c>
      <c r="V32" s="200">
        <f t="shared" si="2"/>
        <v>0</v>
      </c>
      <c r="W32" s="200">
        <f t="shared" si="2"/>
        <v>925</v>
      </c>
      <c r="X32" s="200">
        <f t="shared" si="2"/>
        <v>0</v>
      </c>
      <c r="Y32" s="200">
        <f t="shared" si="2"/>
        <v>925</v>
      </c>
      <c r="Z32" s="200">
        <f t="shared" si="2"/>
        <v>0</v>
      </c>
      <c r="AA32" s="200">
        <f t="shared" si="2"/>
        <v>3197</v>
      </c>
      <c r="AB32" s="200">
        <f t="shared" si="2"/>
        <v>99867</v>
      </c>
      <c r="AC32" s="200">
        <f t="shared" si="2"/>
        <v>55867</v>
      </c>
      <c r="AD32" s="200">
        <f t="shared" si="2"/>
        <v>0</v>
      </c>
      <c r="AE32" s="200">
        <f t="shared" si="2"/>
        <v>0</v>
      </c>
      <c r="AF32" s="200">
        <f t="shared" si="2"/>
        <v>47551</v>
      </c>
      <c r="AG32" s="200">
        <f t="shared" si="2"/>
        <v>8316</v>
      </c>
      <c r="AH32" s="200">
        <f aca="true" t="shared" si="3" ref="AH32:BB32">SUM(AH31)</f>
        <v>44000</v>
      </c>
      <c r="AI32" s="200">
        <f t="shared" si="3"/>
        <v>44000</v>
      </c>
      <c r="AJ32" s="200">
        <f t="shared" si="3"/>
        <v>0</v>
      </c>
      <c r="AK32" s="200">
        <f t="shared" si="3"/>
        <v>67749</v>
      </c>
      <c r="AL32" s="200">
        <f t="shared" si="3"/>
        <v>66618</v>
      </c>
      <c r="AM32" s="200">
        <f t="shared" si="3"/>
        <v>44792</v>
      </c>
      <c r="AN32" s="200">
        <f t="shared" si="3"/>
        <v>0</v>
      </c>
      <c r="AO32" s="200">
        <f t="shared" si="3"/>
        <v>8874</v>
      </c>
      <c r="AP32" s="200">
        <f t="shared" si="3"/>
        <v>0</v>
      </c>
      <c r="AQ32" s="200">
        <f t="shared" si="3"/>
        <v>12952</v>
      </c>
      <c r="AR32" s="200">
        <f t="shared" si="3"/>
        <v>1131</v>
      </c>
      <c r="AS32" s="200">
        <f t="shared" si="3"/>
        <v>0</v>
      </c>
      <c r="AT32" s="200">
        <f t="shared" si="3"/>
        <v>193</v>
      </c>
      <c r="AU32" s="200">
        <f t="shared" si="3"/>
        <v>0</v>
      </c>
      <c r="AV32" s="200">
        <f t="shared" si="3"/>
        <v>0</v>
      </c>
      <c r="AW32" s="200">
        <f t="shared" si="3"/>
        <v>938</v>
      </c>
      <c r="AX32" s="200">
        <f t="shared" si="3"/>
        <v>0</v>
      </c>
      <c r="AY32" s="200">
        <f t="shared" si="3"/>
        <v>938</v>
      </c>
      <c r="AZ32" s="200">
        <f t="shared" si="3"/>
        <v>0</v>
      </c>
      <c r="BA32" s="200">
        <f t="shared" si="3"/>
        <v>167616</v>
      </c>
      <c r="BB32" s="200">
        <f t="shared" si="3"/>
        <v>170813</v>
      </c>
      <c r="BC32" s="200">
        <v>0</v>
      </c>
      <c r="BD32" s="200">
        <v>0</v>
      </c>
      <c r="BE32" s="200">
        <v>0</v>
      </c>
      <c r="BF32" s="410">
        <v>0</v>
      </c>
      <c r="BG32" s="411">
        <v>0</v>
      </c>
    </row>
    <row r="33" spans="58:59" ht="14.25">
      <c r="BF33" s="412"/>
      <c r="BG33" s="412"/>
    </row>
    <row r="34" spans="2:59" s="519" customFormat="1" ht="12">
      <c r="B34" s="519" t="s">
        <v>716</v>
      </c>
      <c r="C34" s="519" t="s">
        <v>716</v>
      </c>
      <c r="D34" s="519" t="s">
        <v>716</v>
      </c>
      <c r="E34" s="519" t="s">
        <v>716</v>
      </c>
      <c r="F34" s="519" t="s">
        <v>716</v>
      </c>
      <c r="G34" s="519" t="s">
        <v>716</v>
      </c>
      <c r="H34" s="519" t="s">
        <v>716</v>
      </c>
      <c r="I34" s="519" t="s">
        <v>716</v>
      </c>
      <c r="J34" s="519" t="s">
        <v>716</v>
      </c>
      <c r="K34" s="519" t="s">
        <v>716</v>
      </c>
      <c r="L34" s="519" t="s">
        <v>716</v>
      </c>
      <c r="M34" s="519" t="s">
        <v>716</v>
      </c>
      <c r="N34" s="519" t="s">
        <v>716</v>
      </c>
      <c r="O34" s="519" t="s">
        <v>716</v>
      </c>
      <c r="P34" s="519" t="s">
        <v>716</v>
      </c>
      <c r="Q34" s="519" t="s">
        <v>716</v>
      </c>
      <c r="R34" s="519" t="s">
        <v>716</v>
      </c>
      <c r="S34" s="519" t="s">
        <v>716</v>
      </c>
      <c r="T34" s="519" t="s">
        <v>716</v>
      </c>
      <c r="U34" s="519" t="s">
        <v>716</v>
      </c>
      <c r="V34" s="519" t="s">
        <v>716</v>
      </c>
      <c r="W34" s="519" t="s">
        <v>716</v>
      </c>
      <c r="X34" s="519" t="s">
        <v>716</v>
      </c>
      <c r="Y34" s="519" t="s">
        <v>716</v>
      </c>
      <c r="Z34" s="519" t="s">
        <v>716</v>
      </c>
      <c r="AA34" s="519" t="s">
        <v>716</v>
      </c>
      <c r="AB34" s="519" t="s">
        <v>716</v>
      </c>
      <c r="AC34" s="519" t="s">
        <v>716</v>
      </c>
      <c r="AD34" s="519" t="s">
        <v>716</v>
      </c>
      <c r="AE34" s="519" t="s">
        <v>716</v>
      </c>
      <c r="AF34" s="519" t="s">
        <v>716</v>
      </c>
      <c r="AG34" s="519" t="s">
        <v>716</v>
      </c>
      <c r="AH34" s="519" t="s">
        <v>716</v>
      </c>
      <c r="AI34" s="519" t="s">
        <v>716</v>
      </c>
      <c r="AJ34" s="519" t="s">
        <v>716</v>
      </c>
      <c r="AK34" s="519" t="s">
        <v>717</v>
      </c>
      <c r="AL34" s="519" t="s">
        <v>717</v>
      </c>
      <c r="AM34" s="519" t="s">
        <v>717</v>
      </c>
      <c r="AN34" s="519" t="s">
        <v>717</v>
      </c>
      <c r="AO34" s="519" t="s">
        <v>717</v>
      </c>
      <c r="AP34" s="519" t="s">
        <v>717</v>
      </c>
      <c r="AQ34" s="519" t="s">
        <v>717</v>
      </c>
      <c r="AR34" s="519" t="s">
        <v>717</v>
      </c>
      <c r="AS34" s="519" t="s">
        <v>717</v>
      </c>
      <c r="AT34" s="519" t="s">
        <v>717</v>
      </c>
      <c r="AU34" s="519" t="s">
        <v>717</v>
      </c>
      <c r="AV34" s="519" t="s">
        <v>717</v>
      </c>
      <c r="AW34" s="519" t="s">
        <v>717</v>
      </c>
      <c r="AX34" s="519" t="s">
        <v>717</v>
      </c>
      <c r="AY34" s="519" t="s">
        <v>717</v>
      </c>
      <c r="AZ34" s="519" t="s">
        <v>717</v>
      </c>
      <c r="BA34" s="519" t="s">
        <v>717</v>
      </c>
      <c r="BB34" s="519" t="s">
        <v>717</v>
      </c>
      <c r="BC34" s="519" t="s">
        <v>717</v>
      </c>
      <c r="BD34" s="519" t="s">
        <v>717</v>
      </c>
      <c r="BE34" s="519" t="s">
        <v>717</v>
      </c>
      <c r="BF34" s="520" t="s">
        <v>717</v>
      </c>
      <c r="BG34" s="520" t="s">
        <v>717</v>
      </c>
    </row>
    <row r="35" spans="58:59" ht="14.25">
      <c r="BF35" s="412"/>
      <c r="BG35" s="412"/>
    </row>
    <row r="36" spans="58:59" ht="14.25">
      <c r="BF36" s="412"/>
      <c r="BG36" s="412"/>
    </row>
    <row r="37" spans="58:59" ht="14.25">
      <c r="BF37" s="412"/>
      <c r="BG37" s="412"/>
    </row>
    <row r="38" spans="58:59" ht="14.25">
      <c r="BF38" s="412"/>
      <c r="BG38" s="412"/>
    </row>
    <row r="39" spans="58:59" ht="14.25">
      <c r="BF39" s="412"/>
      <c r="BG39" s="412"/>
    </row>
    <row r="40" spans="58:59" ht="14.25">
      <c r="BF40" s="412"/>
      <c r="BG40" s="412"/>
    </row>
    <row r="41" spans="58:59" ht="14.25">
      <c r="BF41" s="412"/>
      <c r="BG41" s="412"/>
    </row>
    <row r="42" spans="58:59" ht="14.25">
      <c r="BF42" s="412"/>
      <c r="BG42" s="412"/>
    </row>
    <row r="43" spans="58:59" ht="14.25">
      <c r="BF43" s="412"/>
      <c r="BG43" s="412"/>
    </row>
    <row r="44" spans="58:59" ht="14.25">
      <c r="BF44" s="412"/>
      <c r="BG44" s="412"/>
    </row>
    <row r="45" spans="58:59" ht="14.25">
      <c r="BF45" s="412"/>
      <c r="BG45" s="412"/>
    </row>
    <row r="46" spans="58:59" ht="14.25">
      <c r="BF46" s="412"/>
      <c r="BG46" s="412"/>
    </row>
    <row r="47" spans="58:59" ht="14.25">
      <c r="BF47" s="412"/>
      <c r="BG47" s="412"/>
    </row>
    <row r="48" spans="58:59" ht="14.25">
      <c r="BF48" s="412"/>
      <c r="BG48" s="412"/>
    </row>
  </sheetData>
  <sheetProtection/>
  <mergeCells count="2">
    <mergeCell ref="BE9:BE10"/>
    <mergeCell ref="T8:T9"/>
  </mergeCells>
  <printOptions/>
  <pageMargins left="0.7874015748031497" right="0.1968503937007874" top="1.0236220472440944" bottom="0.7874015748031497" header="0.5118110236220472" footer="0.5118110236220472"/>
  <pageSetup fitToWidth="5" horizontalDpi="300" verticalDpi="300" orientation="landscape" paperSize="9" scale="70" r:id="rId1"/>
  <colBreaks count="5" manualBreakCount="5">
    <brk id="9" max="31" man="1"/>
    <brk id="16" max="31" man="1"/>
    <brk id="27" max="31" man="1"/>
    <brk id="36" max="31" man="1"/>
    <brk id="47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showGridLines="0"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" sqref="D6"/>
    </sheetView>
  </sheetViews>
  <sheetFormatPr defaultColWidth="9.00390625" defaultRowHeight="12.75"/>
  <cols>
    <col min="1" max="1" width="30.00390625" style="269" customWidth="1"/>
    <col min="2" max="2" width="16.625" style="269" customWidth="1"/>
    <col min="3" max="3" width="16.00390625" style="269" customWidth="1"/>
    <col min="4" max="4" width="14.75390625" style="269" customWidth="1"/>
    <col min="5" max="5" width="16.00390625" style="269" customWidth="1"/>
    <col min="6" max="6" width="15.625" style="269" customWidth="1"/>
    <col min="7" max="7" width="15.25390625" style="269" customWidth="1"/>
    <col min="8" max="8" width="15.75390625" style="269" customWidth="1"/>
    <col min="9" max="9" width="15.875" style="269" customWidth="1"/>
    <col min="10" max="10" width="17.00390625" style="269" customWidth="1"/>
    <col min="11" max="11" width="15.875" style="269" customWidth="1"/>
    <col min="12" max="16384" width="9.125" style="269" customWidth="1"/>
  </cols>
  <sheetData>
    <row r="1" ht="17.25">
      <c r="B1" s="413" t="s">
        <v>85</v>
      </c>
    </row>
    <row r="2" spans="1:2" s="141" customFormat="1" ht="19.5" customHeight="1">
      <c r="A2" s="271"/>
      <c r="B2" s="307" t="s">
        <v>590</v>
      </c>
    </row>
    <row r="3" s="141" customFormat="1" ht="20.25" customHeight="1" thickBot="1">
      <c r="B3" s="414" t="s">
        <v>86</v>
      </c>
    </row>
    <row r="4" spans="1:11" s="141" customFormat="1" ht="15" customHeight="1">
      <c r="A4" s="570" t="s">
        <v>168</v>
      </c>
      <c r="B4" s="276"/>
      <c r="C4" s="276"/>
      <c r="D4" s="521"/>
      <c r="E4" s="276"/>
      <c r="F4" s="521"/>
      <c r="G4" s="521"/>
      <c r="H4" s="522"/>
      <c r="I4" s="273" t="s">
        <v>584</v>
      </c>
      <c r="J4" s="273"/>
      <c r="K4" s="415"/>
    </row>
    <row r="5" spans="1:11" s="141" customFormat="1" ht="15" customHeight="1">
      <c r="A5" s="571"/>
      <c r="B5" s="416" t="s">
        <v>358</v>
      </c>
      <c r="C5" s="172" t="s">
        <v>255</v>
      </c>
      <c r="D5" s="172" t="s">
        <v>256</v>
      </c>
      <c r="E5" s="416" t="s">
        <v>257</v>
      </c>
      <c r="F5" s="416" t="s">
        <v>258</v>
      </c>
      <c r="G5" s="172" t="s">
        <v>259</v>
      </c>
      <c r="H5" s="172" t="s">
        <v>260</v>
      </c>
      <c r="I5" s="417" t="s">
        <v>261</v>
      </c>
      <c r="J5" s="172" t="s">
        <v>262</v>
      </c>
      <c r="K5" s="418" t="s">
        <v>585</v>
      </c>
    </row>
    <row r="6" spans="1:11" s="141" customFormat="1" ht="37.5" customHeight="1">
      <c r="A6" s="572"/>
      <c r="B6" s="523" t="s">
        <v>718</v>
      </c>
      <c r="C6" s="523" t="s">
        <v>719</v>
      </c>
      <c r="D6" s="237" t="s">
        <v>586</v>
      </c>
      <c r="E6" s="524" t="s">
        <v>587</v>
      </c>
      <c r="F6" s="529" t="s">
        <v>720</v>
      </c>
      <c r="G6" s="525" t="s">
        <v>721</v>
      </c>
      <c r="H6" s="526" t="s">
        <v>588</v>
      </c>
      <c r="I6" s="527" t="s">
        <v>279</v>
      </c>
      <c r="J6" s="526" t="s">
        <v>589</v>
      </c>
      <c r="K6" s="528" t="s">
        <v>389</v>
      </c>
    </row>
    <row r="7" spans="1:11" s="230" customFormat="1" ht="19.5" customHeight="1">
      <c r="A7" s="188" t="s">
        <v>65</v>
      </c>
      <c r="B7" s="400">
        <v>65.76765196819889</v>
      </c>
      <c r="C7" s="400">
        <v>93.70952090925971</v>
      </c>
      <c r="D7" s="400">
        <v>461.5264090222519</v>
      </c>
      <c r="E7" s="400">
        <v>112.02640154846786</v>
      </c>
      <c r="F7" s="400">
        <v>118.5641717899432</v>
      </c>
      <c r="G7" s="400">
        <v>80.10737450425825</v>
      </c>
      <c r="H7" s="400">
        <v>36.621683563075834</v>
      </c>
      <c r="I7" s="75">
        <v>8.279277017888441</v>
      </c>
      <c r="J7" s="400">
        <v>35.629106272476875</v>
      </c>
      <c r="K7" s="419">
        <v>17.60600384596517</v>
      </c>
    </row>
    <row r="8" spans="1:11" s="230" customFormat="1" ht="19.5" customHeight="1">
      <c r="A8" s="188" t="s">
        <v>67</v>
      </c>
      <c r="B8" s="400">
        <v>60.43400602746808</v>
      </c>
      <c r="C8" s="400">
        <v>90.99238604555569</v>
      </c>
      <c r="D8" s="400">
        <v>544.6638016722212</v>
      </c>
      <c r="E8" s="400">
        <v>119.80584370525318</v>
      </c>
      <c r="F8" s="400">
        <v>130.33451519740743</v>
      </c>
      <c r="G8" s="400">
        <v>131.7108544754892</v>
      </c>
      <c r="H8" s="400">
        <v>33.9441031096969</v>
      </c>
      <c r="I8" s="75">
        <v>10.519932893182927</v>
      </c>
      <c r="J8" s="400">
        <v>44.46403600287983</v>
      </c>
      <c r="K8" s="419">
        <v>25.02365713199467</v>
      </c>
    </row>
    <row r="9" spans="1:11" s="230" customFormat="1" ht="19.5" customHeight="1">
      <c r="A9" s="188" t="s">
        <v>69</v>
      </c>
      <c r="B9" s="400">
        <v>66.41543911637957</v>
      </c>
      <c r="C9" s="400">
        <v>96.63135597412536</v>
      </c>
      <c r="D9" s="400">
        <v>531.6289542782266</v>
      </c>
      <c r="E9" s="400">
        <v>113.46457168644423</v>
      </c>
      <c r="F9" s="400">
        <v>120.9680930143089</v>
      </c>
      <c r="G9" s="400">
        <v>146.94766242479253</v>
      </c>
      <c r="H9" s="400">
        <v>52.62139732913992</v>
      </c>
      <c r="I9" s="75">
        <v>12.438757726948912</v>
      </c>
      <c r="J9" s="400">
        <v>65.06015505608883</v>
      </c>
      <c r="K9" s="419">
        <v>12.165813273618303</v>
      </c>
    </row>
    <row r="10" spans="1:11" s="230" customFormat="1" ht="19.5" customHeight="1">
      <c r="A10" s="188" t="s">
        <v>71</v>
      </c>
      <c r="B10" s="400">
        <v>52.25180364735908</v>
      </c>
      <c r="C10" s="400">
        <v>87.15323530831233</v>
      </c>
      <c r="D10" s="400">
        <v>1027.6690010004288</v>
      </c>
      <c r="E10" s="400">
        <v>107.71555816894247</v>
      </c>
      <c r="F10" s="400">
        <v>100.98217485145709</v>
      </c>
      <c r="G10" s="400">
        <v>62.057240928937276</v>
      </c>
      <c r="H10" s="400">
        <v>19.48798779712724</v>
      </c>
      <c r="I10" s="75">
        <v>11.340536417948393</v>
      </c>
      <c r="J10" s="400">
        <v>30.828524215075632</v>
      </c>
      <c r="K10" s="419">
        <v>32.528113215541715</v>
      </c>
    </row>
    <row r="11" spans="1:11" s="230" customFormat="1" ht="19.5" customHeight="1">
      <c r="A11" s="188" t="s">
        <v>73</v>
      </c>
      <c r="B11" s="400">
        <v>51.611932852670506</v>
      </c>
      <c r="C11" s="400">
        <v>91.09266543276739</v>
      </c>
      <c r="D11" s="400">
        <v>1142.6837614412393</v>
      </c>
      <c r="E11" s="400">
        <v>115.32304633826797</v>
      </c>
      <c r="F11" s="400">
        <v>137.98362854240548</v>
      </c>
      <c r="G11" s="400">
        <v>100.31713622234952</v>
      </c>
      <c r="H11" s="400">
        <v>38.981508173613506</v>
      </c>
      <c r="I11" s="75">
        <v>16.14121201663759</v>
      </c>
      <c r="J11" s="400">
        <v>55.122720190251094</v>
      </c>
      <c r="K11" s="419">
        <v>14.719541762606298</v>
      </c>
    </row>
    <row r="12" spans="1:11" s="230" customFormat="1" ht="19.5" customHeight="1">
      <c r="A12" s="188" t="s">
        <v>75</v>
      </c>
      <c r="B12" s="400">
        <v>76.1475992657481</v>
      </c>
      <c r="C12" s="400">
        <v>95.4174446685981</v>
      </c>
      <c r="D12" s="400">
        <v>528.7998931777563</v>
      </c>
      <c r="E12" s="400">
        <v>123.98975221628656</v>
      </c>
      <c r="F12" s="400">
        <v>127.79896526590662</v>
      </c>
      <c r="G12" s="400">
        <v>132.43063092973068</v>
      </c>
      <c r="H12" s="400">
        <v>48.45266037764057</v>
      </c>
      <c r="I12" s="75">
        <v>15.138045867033442</v>
      </c>
      <c r="J12" s="400">
        <v>63.59070624467401</v>
      </c>
      <c r="K12" s="419">
        <v>21.611924232684</v>
      </c>
    </row>
    <row r="13" spans="1:11" s="230" customFormat="1" ht="19.5" customHeight="1">
      <c r="A13" s="188" t="s">
        <v>76</v>
      </c>
      <c r="B13" s="400">
        <v>72.52344810973815</v>
      </c>
      <c r="C13" s="400">
        <v>91.48582846074538</v>
      </c>
      <c r="D13" s="400">
        <v>325.5866273071623</v>
      </c>
      <c r="E13" s="400">
        <v>108.2384460412167</v>
      </c>
      <c r="F13" s="400">
        <v>101.89327156070829</v>
      </c>
      <c r="G13" s="400">
        <v>48.31573022688606</v>
      </c>
      <c r="H13" s="400">
        <v>14.228642250634763</v>
      </c>
      <c r="I13" s="75">
        <v>3.1482541859104276</v>
      </c>
      <c r="J13" s="400">
        <v>17.376896436545188</v>
      </c>
      <c r="K13" s="419">
        <v>37.12394614509481</v>
      </c>
    </row>
    <row r="14" spans="1:11" s="230" customFormat="1" ht="19.5" customHeight="1">
      <c r="A14" s="188" t="s">
        <v>78</v>
      </c>
      <c r="B14" s="400">
        <v>38.246992018989545</v>
      </c>
      <c r="C14" s="400">
        <v>93.58193793756769</v>
      </c>
      <c r="D14" s="400">
        <v>353.3903995987023</v>
      </c>
      <c r="E14" s="400">
        <v>110.82211175574702</v>
      </c>
      <c r="F14" s="400">
        <v>139.41995211783018</v>
      </c>
      <c r="G14" s="400">
        <v>59.745211732505666</v>
      </c>
      <c r="H14" s="400">
        <v>18.48184323362872</v>
      </c>
      <c r="I14" s="75">
        <v>12.928063968975648</v>
      </c>
      <c r="J14" s="400">
        <v>31.409907202604366</v>
      </c>
      <c r="K14" s="419">
        <v>30.615545743762173</v>
      </c>
    </row>
    <row r="15" spans="1:11" s="230" customFormat="1" ht="19.5" customHeight="1">
      <c r="A15" s="188" t="s">
        <v>80</v>
      </c>
      <c r="B15" s="400">
        <v>54.28381905075932</v>
      </c>
      <c r="C15" s="400">
        <v>91.79779491945939</v>
      </c>
      <c r="D15" s="400">
        <v>370.91185161159245</v>
      </c>
      <c r="E15" s="400">
        <v>103.26059427850242</v>
      </c>
      <c r="F15" s="400">
        <v>92.25184454533985</v>
      </c>
      <c r="G15" s="400">
        <v>68.43029739445828</v>
      </c>
      <c r="H15" s="400">
        <v>34.16378209347084</v>
      </c>
      <c r="I15" s="75">
        <v>18.075334497835236</v>
      </c>
      <c r="J15" s="400">
        <v>52.23911659130608</v>
      </c>
      <c r="K15" s="419">
        <v>24.42803627269267</v>
      </c>
    </row>
    <row r="16" spans="1:11" s="230" customFormat="1" ht="19.5" customHeight="1">
      <c r="A16" s="188" t="s">
        <v>81</v>
      </c>
      <c r="B16" s="400">
        <v>41.44089097121877</v>
      </c>
      <c r="C16" s="400">
        <v>78.44188622642868</v>
      </c>
      <c r="D16" s="400">
        <v>727.6987590801282</v>
      </c>
      <c r="E16" s="400">
        <v>99.358621734788</v>
      </c>
      <c r="F16" s="400">
        <v>82.79127461566146</v>
      </c>
      <c r="G16" s="400">
        <v>125.48152714782685</v>
      </c>
      <c r="H16" s="400">
        <v>23.607247301316413</v>
      </c>
      <c r="I16" s="75">
        <v>10.549015384360477</v>
      </c>
      <c r="J16" s="400">
        <v>34.156262685676886</v>
      </c>
      <c r="K16" s="419">
        <v>21.628571665272105</v>
      </c>
    </row>
    <row r="17" spans="1:11" s="230" customFormat="1" ht="19.5" customHeight="1">
      <c r="A17" s="188" t="s">
        <v>82</v>
      </c>
      <c r="B17" s="400">
        <v>59.5937074559995</v>
      </c>
      <c r="C17" s="400">
        <v>92.87852267880822</v>
      </c>
      <c r="D17" s="400">
        <v>497.5764053382633</v>
      </c>
      <c r="E17" s="400">
        <v>102.3810497753598</v>
      </c>
      <c r="F17" s="400">
        <v>81.81402973000694</v>
      </c>
      <c r="G17" s="400">
        <v>94.49013060401889</v>
      </c>
      <c r="H17" s="400">
        <v>57.81335757616788</v>
      </c>
      <c r="I17" s="75">
        <v>17.57113877652668</v>
      </c>
      <c r="J17" s="400">
        <v>75.38449635269455</v>
      </c>
      <c r="K17" s="419">
        <v>18.876044807334747</v>
      </c>
    </row>
    <row r="18" spans="1:11" s="230" customFormat="1" ht="19.5" customHeight="1">
      <c r="A18" s="188" t="s">
        <v>103</v>
      </c>
      <c r="B18" s="400">
        <v>56.726648303350366</v>
      </c>
      <c r="C18" s="400">
        <v>91.36005073627393</v>
      </c>
      <c r="D18" s="400">
        <v>1103.9172078754254</v>
      </c>
      <c r="E18" s="400">
        <v>109.43668421749612</v>
      </c>
      <c r="F18" s="400">
        <v>110.19504598768073</v>
      </c>
      <c r="G18" s="400">
        <v>90.4894982574216</v>
      </c>
      <c r="H18" s="400">
        <v>33.58695438822178</v>
      </c>
      <c r="I18" s="75">
        <v>10.20002808365305</v>
      </c>
      <c r="J18" s="400">
        <v>43.78698247187482</v>
      </c>
      <c r="K18" s="419">
        <v>22.60628379286343</v>
      </c>
    </row>
    <row r="19" spans="1:11" s="230" customFormat="1" ht="19.5" customHeight="1">
      <c r="A19" s="188" t="s">
        <v>105</v>
      </c>
      <c r="B19" s="420">
        <v>55.35185021056852</v>
      </c>
      <c r="C19" s="400">
        <v>90.18757040078575</v>
      </c>
      <c r="D19" s="400">
        <v>555.6531065724746</v>
      </c>
      <c r="E19" s="400">
        <v>103.77730595806156</v>
      </c>
      <c r="F19" s="400">
        <v>110.41148665480851</v>
      </c>
      <c r="G19" s="400">
        <v>89.51789540826412</v>
      </c>
      <c r="H19" s="400">
        <v>24.834306338769686</v>
      </c>
      <c r="I19" s="75">
        <v>8.093031214170392</v>
      </c>
      <c r="J19" s="400">
        <v>32.92733755294008</v>
      </c>
      <c r="K19" s="419">
        <v>37.07406638275967</v>
      </c>
    </row>
    <row r="20" spans="1:11" s="230" customFormat="1" ht="19.5" customHeight="1">
      <c r="A20" s="421" t="s">
        <v>350</v>
      </c>
      <c r="B20" s="401">
        <v>28.496793454223795</v>
      </c>
      <c r="C20" s="401">
        <v>96.97919352001986</v>
      </c>
      <c r="D20" s="401">
        <v>415.374779911126</v>
      </c>
      <c r="E20" s="401">
        <v>103.00773922047463</v>
      </c>
      <c r="F20" s="401">
        <v>80.70010505310296</v>
      </c>
      <c r="G20" s="401">
        <v>97.27961837882657</v>
      </c>
      <c r="H20" s="401">
        <v>39.55101352827703</v>
      </c>
      <c r="I20" s="131">
        <v>16.245169587284543</v>
      </c>
      <c r="J20" s="401">
        <v>55.79618311556158</v>
      </c>
      <c r="K20" s="422">
        <v>11.684968650439394</v>
      </c>
    </row>
    <row r="21" spans="1:11" s="230" customFormat="1" ht="19.5" customHeight="1">
      <c r="A21" s="423" t="s">
        <v>351</v>
      </c>
      <c r="B21" s="400">
        <v>77.52342728484089</v>
      </c>
      <c r="C21" s="400">
        <v>96.06186022720604</v>
      </c>
      <c r="D21" s="400">
        <v>4338.822290438952</v>
      </c>
      <c r="E21" s="400">
        <v>98.77428501196752</v>
      </c>
      <c r="F21" s="400">
        <v>114.77682675984487</v>
      </c>
      <c r="G21" s="400">
        <v>132.72529271424926</v>
      </c>
      <c r="H21" s="400">
        <v>80.51874446987807</v>
      </c>
      <c r="I21" s="75">
        <v>28.867447947066477</v>
      </c>
      <c r="J21" s="400">
        <v>109.38619241694454</v>
      </c>
      <c r="K21" s="419">
        <v>4.180814473820001</v>
      </c>
    </row>
    <row r="22" spans="1:11" s="230" customFormat="1" ht="19.5" customHeight="1">
      <c r="A22" s="424" t="s">
        <v>352</v>
      </c>
      <c r="B22" s="425">
        <v>0</v>
      </c>
      <c r="C22" s="425">
        <v>0</v>
      </c>
      <c r="D22" s="425">
        <v>0</v>
      </c>
      <c r="E22" s="425">
        <v>19.091582990767574</v>
      </c>
      <c r="F22" s="425" t="e">
        <v>#DIV/0!</v>
      </c>
      <c r="G22" s="425">
        <v>0</v>
      </c>
      <c r="H22" s="425">
        <v>0</v>
      </c>
      <c r="I22" s="116">
        <v>0</v>
      </c>
      <c r="J22" s="425">
        <v>0</v>
      </c>
      <c r="K22" s="426">
        <v>0</v>
      </c>
    </row>
    <row r="23" spans="1:11" s="230" customFormat="1" ht="36" customHeight="1" thickBot="1">
      <c r="A23" s="261" t="s">
        <v>43</v>
      </c>
      <c r="B23" s="427">
        <v>63.26719557759656</v>
      </c>
      <c r="C23" s="428">
        <v>93.37906925880162</v>
      </c>
      <c r="D23" s="428">
        <v>587.7037237108112</v>
      </c>
      <c r="E23" s="428">
        <v>110.728415960882</v>
      </c>
      <c r="F23" s="428">
        <v>115.79372098107304</v>
      </c>
      <c r="G23" s="428">
        <v>103.37222904426557</v>
      </c>
      <c r="H23" s="428">
        <v>36.03445301314227</v>
      </c>
      <c r="I23" s="85">
        <v>11.559969310056452</v>
      </c>
      <c r="J23" s="428">
        <v>50.29862150901509</v>
      </c>
      <c r="K23" s="407">
        <v>21.09199971894086</v>
      </c>
    </row>
    <row r="24" spans="1:11" s="230" customFormat="1" ht="24" customHeight="1">
      <c r="A24" s="264"/>
      <c r="B24" s="429"/>
      <c r="C24" s="408"/>
      <c r="D24" s="408"/>
      <c r="E24" s="408"/>
      <c r="F24" s="408"/>
      <c r="G24" s="408"/>
      <c r="H24" s="408"/>
      <c r="I24" s="408"/>
      <c r="J24" s="408"/>
      <c r="K24" s="408"/>
    </row>
    <row r="25" spans="1:11" s="230" customFormat="1" ht="36" customHeight="1" thickBot="1">
      <c r="A25" s="264"/>
      <c r="B25" s="430" t="s">
        <v>591</v>
      </c>
      <c r="C25" s="408"/>
      <c r="D25" s="408"/>
      <c r="E25" s="408"/>
      <c r="F25" s="408"/>
      <c r="G25" s="408"/>
      <c r="H25" s="408"/>
      <c r="I25" s="408"/>
      <c r="J25" s="408"/>
      <c r="K25" s="408"/>
    </row>
    <row r="26" spans="1:11" s="230" customFormat="1" ht="29.25" customHeight="1">
      <c r="A26" s="303" t="s">
        <v>75</v>
      </c>
      <c r="B26" s="431">
        <v>72.36919906564488</v>
      </c>
      <c r="C26" s="431">
        <v>86.4128131474854</v>
      </c>
      <c r="D26" s="431">
        <v>2595.4594594594596</v>
      </c>
      <c r="E26" s="431">
        <v>105.55193844332642</v>
      </c>
      <c r="F26" s="431">
        <v>17.243269582165915</v>
      </c>
      <c r="G26" s="431">
        <v>0</v>
      </c>
      <c r="H26" s="431">
        <v>0</v>
      </c>
      <c r="I26" s="123">
        <v>0</v>
      </c>
      <c r="J26" s="431">
        <v>0</v>
      </c>
      <c r="K26" s="432">
        <v>0</v>
      </c>
    </row>
    <row r="27" spans="1:11" s="230" customFormat="1" ht="32.25" customHeight="1" thickBot="1">
      <c r="A27" s="198" t="s">
        <v>43</v>
      </c>
      <c r="B27" s="427">
        <v>72.36919906564488</v>
      </c>
      <c r="C27" s="427">
        <v>86.4128131474854</v>
      </c>
      <c r="D27" s="427">
        <v>2595.4594594594596</v>
      </c>
      <c r="E27" s="427">
        <v>105.55193844332642</v>
      </c>
      <c r="F27" s="427">
        <v>17.243269582165915</v>
      </c>
      <c r="G27" s="427">
        <v>0</v>
      </c>
      <c r="H27" s="427">
        <v>0</v>
      </c>
      <c r="I27" s="427">
        <v>0</v>
      </c>
      <c r="J27" s="427">
        <v>0</v>
      </c>
      <c r="K27" s="433">
        <v>0</v>
      </c>
    </row>
  </sheetData>
  <sheetProtection/>
  <mergeCells count="1">
    <mergeCell ref="A4:A6"/>
  </mergeCells>
  <printOptions horizontalCentered="1"/>
  <pageMargins left="0.7874015748031497" right="0.7874015748031497" top="0.984251968503937" bottom="0.4724409448818898" header="0.5118110236220472" footer="0.275590551181102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70" zoomScaleSheetLayoutView="70" zoomScalePageLayoutView="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6" sqref="D6"/>
    </sheetView>
  </sheetViews>
  <sheetFormatPr defaultColWidth="9.00390625" defaultRowHeight="12.75"/>
  <cols>
    <col min="1" max="1" width="22.375" style="269" customWidth="1"/>
    <col min="2" max="5" width="11.00390625" style="269" customWidth="1"/>
    <col min="6" max="6" width="12.25390625" style="269" customWidth="1"/>
    <col min="7" max="7" width="11.75390625" style="269" customWidth="1"/>
    <col min="8" max="8" width="10.875" style="269" customWidth="1"/>
    <col min="9" max="9" width="10.625" style="269" customWidth="1"/>
    <col min="10" max="11" width="11.00390625" style="269" customWidth="1"/>
    <col min="12" max="13" width="8.75390625" style="269" customWidth="1"/>
    <col min="14" max="14" width="12.75390625" style="463" customWidth="1"/>
    <col min="15" max="17" width="11.375" style="269" customWidth="1"/>
    <col min="18" max="16384" width="9.125" style="269" customWidth="1"/>
  </cols>
  <sheetData>
    <row r="1" spans="2:14" s="141" customFormat="1" ht="19.5" customHeight="1">
      <c r="B1" s="413" t="s">
        <v>85</v>
      </c>
      <c r="N1" s="434"/>
    </row>
    <row r="2" spans="2:14" s="141" customFormat="1" ht="20.25" customHeight="1">
      <c r="B2" s="138" t="s">
        <v>611</v>
      </c>
      <c r="N2" s="434"/>
    </row>
    <row r="3" spans="2:14" s="141" customFormat="1" ht="20.25" customHeight="1" thickBot="1">
      <c r="B3" s="138" t="s">
        <v>86</v>
      </c>
      <c r="N3" s="434"/>
    </row>
    <row r="4" spans="1:17" s="230" customFormat="1" ht="16.5">
      <c r="A4" s="309"/>
      <c r="B4" s="226" t="s">
        <v>358</v>
      </c>
      <c r="C4" s="226" t="s">
        <v>255</v>
      </c>
      <c r="D4" s="435" t="s">
        <v>256</v>
      </c>
      <c r="E4" s="226" t="s">
        <v>257</v>
      </c>
      <c r="F4" s="435" t="s">
        <v>258</v>
      </c>
      <c r="G4" s="573" t="s">
        <v>592</v>
      </c>
      <c r="H4" s="574"/>
      <c r="I4" s="575"/>
      <c r="J4" s="573" t="s">
        <v>612</v>
      </c>
      <c r="K4" s="574"/>
      <c r="L4" s="574"/>
      <c r="M4" s="574"/>
      <c r="N4" s="575"/>
      <c r="O4" s="573" t="s">
        <v>613</v>
      </c>
      <c r="P4" s="574"/>
      <c r="Q4" s="576"/>
    </row>
    <row r="5" spans="1:17" s="230" customFormat="1" ht="14.25">
      <c r="A5" s="188"/>
      <c r="B5" s="436"/>
      <c r="C5" s="437"/>
      <c r="D5" s="437"/>
      <c r="E5" s="437"/>
      <c r="F5" s="438"/>
      <c r="G5" s="437" t="s">
        <v>458</v>
      </c>
      <c r="H5" s="439" t="s">
        <v>459</v>
      </c>
      <c r="I5" s="437" t="s">
        <v>460</v>
      </c>
      <c r="J5" s="439" t="s">
        <v>458</v>
      </c>
      <c r="K5" s="439" t="s">
        <v>459</v>
      </c>
      <c r="L5" s="440" t="s">
        <v>14</v>
      </c>
      <c r="M5" s="441" t="s">
        <v>15</v>
      </c>
      <c r="N5" s="442" t="s">
        <v>460</v>
      </c>
      <c r="O5" s="437" t="s">
        <v>458</v>
      </c>
      <c r="P5" s="437" t="s">
        <v>459</v>
      </c>
      <c r="Q5" s="443" t="s">
        <v>460</v>
      </c>
    </row>
    <row r="6" spans="1:17" s="230" customFormat="1" ht="14.25">
      <c r="A6" s="188" t="s">
        <v>168</v>
      </c>
      <c r="B6" s="530" t="s">
        <v>593</v>
      </c>
      <c r="C6" s="385" t="s">
        <v>594</v>
      </c>
      <c r="D6" s="444" t="s">
        <v>595</v>
      </c>
      <c r="E6" s="444" t="s">
        <v>22</v>
      </c>
      <c r="F6" s="445" t="s">
        <v>370</v>
      </c>
      <c r="G6" s="437"/>
      <c r="H6" s="436"/>
      <c r="I6" s="437"/>
      <c r="J6" s="436"/>
      <c r="K6" s="436"/>
      <c r="L6" s="446"/>
      <c r="M6" s="340"/>
      <c r="N6" s="447"/>
      <c r="O6" s="437"/>
      <c r="P6" s="437"/>
      <c r="Q6" s="443"/>
    </row>
    <row r="7" spans="1:17" s="230" customFormat="1" ht="14.25">
      <c r="A7" s="188"/>
      <c r="B7" s="448"/>
      <c r="C7" s="444"/>
      <c r="D7" s="444"/>
      <c r="E7" s="444" t="s">
        <v>596</v>
      </c>
      <c r="F7" s="444" t="s">
        <v>596</v>
      </c>
      <c r="G7" s="384" t="s">
        <v>597</v>
      </c>
      <c r="H7" s="444" t="s">
        <v>598</v>
      </c>
      <c r="I7" s="444" t="s">
        <v>154</v>
      </c>
      <c r="J7" s="81" t="s">
        <v>599</v>
      </c>
      <c r="K7" s="81" t="s">
        <v>600</v>
      </c>
      <c r="L7" s="449" t="s">
        <v>601</v>
      </c>
      <c r="M7" s="449" t="s">
        <v>602</v>
      </c>
      <c r="N7" s="450" t="s">
        <v>603</v>
      </c>
      <c r="O7" s="449" t="s">
        <v>604</v>
      </c>
      <c r="P7" s="577" t="s">
        <v>609</v>
      </c>
      <c r="Q7" s="579" t="s">
        <v>610</v>
      </c>
    </row>
    <row r="8" spans="1:17" s="230" customFormat="1" ht="16.5">
      <c r="A8" s="236"/>
      <c r="B8" s="451" t="s">
        <v>60</v>
      </c>
      <c r="C8" s="390" t="s">
        <v>60</v>
      </c>
      <c r="D8" s="390" t="s">
        <v>60</v>
      </c>
      <c r="E8" s="390" t="s">
        <v>614</v>
      </c>
      <c r="F8" s="390" t="s">
        <v>615</v>
      </c>
      <c r="G8" s="240" t="s">
        <v>605</v>
      </c>
      <c r="H8" s="390" t="s">
        <v>616</v>
      </c>
      <c r="I8" s="390" t="s">
        <v>606</v>
      </c>
      <c r="J8" s="452" t="s">
        <v>607</v>
      </c>
      <c r="K8" s="452" t="s">
        <v>607</v>
      </c>
      <c r="L8" s="453" t="s">
        <v>607</v>
      </c>
      <c r="M8" s="453" t="s">
        <v>607</v>
      </c>
      <c r="N8" s="454" t="s">
        <v>607</v>
      </c>
      <c r="O8" s="455" t="s">
        <v>608</v>
      </c>
      <c r="P8" s="578"/>
      <c r="Q8" s="580"/>
    </row>
    <row r="9" spans="1:17" s="230" customFormat="1" ht="19.5" customHeight="1">
      <c r="A9" s="188" t="s">
        <v>65</v>
      </c>
      <c r="B9" s="400">
        <v>69.70631970260223</v>
      </c>
      <c r="C9" s="400">
        <v>79.81858736059479</v>
      </c>
      <c r="D9" s="400">
        <v>87.33093632400612</v>
      </c>
      <c r="E9" s="291">
        <v>0.19195779483037156</v>
      </c>
      <c r="F9" s="291">
        <v>6.551220768790515</v>
      </c>
      <c r="G9" s="250">
        <v>1943.2374100719423</v>
      </c>
      <c r="H9" s="250">
        <v>218879.1366906475</v>
      </c>
      <c r="I9" s="250">
        <v>43623.89208633093</v>
      </c>
      <c r="J9" s="291">
        <v>194.97409956547747</v>
      </c>
      <c r="K9" s="291">
        <v>183.68095134794012</v>
      </c>
      <c r="L9" s="291">
        <v>73.26522965271067</v>
      </c>
      <c r="M9" s="291">
        <v>33.156007388854924</v>
      </c>
      <c r="N9" s="291">
        <v>11.29314821753735</v>
      </c>
      <c r="O9" s="71">
        <v>16.67586986675081</v>
      </c>
      <c r="P9" s="250">
        <v>8.15797950315867</v>
      </c>
      <c r="Q9" s="251">
        <v>0</v>
      </c>
    </row>
    <row r="10" spans="1:17" s="230" customFormat="1" ht="19.5" customHeight="1">
      <c r="A10" s="188" t="s">
        <v>67</v>
      </c>
      <c r="B10" s="400">
        <v>48.12416666666667</v>
      </c>
      <c r="C10" s="400">
        <v>53.400000000000006</v>
      </c>
      <c r="D10" s="400">
        <v>90.12016229712859</v>
      </c>
      <c r="E10" s="291">
        <v>0.19482932645647894</v>
      </c>
      <c r="F10" s="291">
        <v>6.859272927268288</v>
      </c>
      <c r="G10" s="250">
        <v>1541.855855855856</v>
      </c>
      <c r="H10" s="250">
        <v>173830.54054054053</v>
      </c>
      <c r="I10" s="250">
        <v>32927.98198198198</v>
      </c>
      <c r="J10" s="291">
        <v>185.93820532474675</v>
      </c>
      <c r="K10" s="291">
        <v>164.39470147741486</v>
      </c>
      <c r="L10" s="291">
        <v>52.179014562696715</v>
      </c>
      <c r="M10" s="291">
        <v>45.89340659511516</v>
      </c>
      <c r="N10" s="291">
        <v>21.54350384733189</v>
      </c>
      <c r="O10" s="71">
        <v>20.9974610252607</v>
      </c>
      <c r="P10" s="250">
        <v>11.53914524811624</v>
      </c>
      <c r="Q10" s="251">
        <v>0.7566652621715567</v>
      </c>
    </row>
    <row r="11" spans="1:17" s="230" customFormat="1" ht="19.5" customHeight="1">
      <c r="A11" s="188" t="s">
        <v>69</v>
      </c>
      <c r="B11" s="400">
        <v>60.343537414965986</v>
      </c>
      <c r="C11" s="400">
        <v>66.99773242630386</v>
      </c>
      <c r="D11" s="400">
        <v>90.0680295133013</v>
      </c>
      <c r="E11" s="291">
        <v>0.16030689376310014</v>
      </c>
      <c r="F11" s="291">
        <v>3.9385333416484674</v>
      </c>
      <c r="G11" s="250">
        <v>3503.061224489796</v>
      </c>
      <c r="H11" s="250">
        <v>372269.387755102</v>
      </c>
      <c r="I11" s="250">
        <v>63963.65306122449</v>
      </c>
      <c r="J11" s="291">
        <v>170.68252088678375</v>
      </c>
      <c r="K11" s="291">
        <v>161.51086551323377</v>
      </c>
      <c r="L11" s="291">
        <v>61.120759599149174</v>
      </c>
      <c r="M11" s="291">
        <v>21.33505471131285</v>
      </c>
      <c r="N11" s="291">
        <v>9.171655373549982</v>
      </c>
      <c r="O11" s="71">
        <v>9.804727759138652</v>
      </c>
      <c r="P11" s="250">
        <v>5.402605091770278</v>
      </c>
      <c r="Q11" s="251">
        <v>0</v>
      </c>
    </row>
    <row r="12" spans="1:17" s="230" customFormat="1" ht="19.5" customHeight="1">
      <c r="A12" s="188" t="s">
        <v>71</v>
      </c>
      <c r="B12" s="400">
        <v>72.42349630671826</v>
      </c>
      <c r="C12" s="400">
        <v>85.84681674287724</v>
      </c>
      <c r="D12" s="400">
        <v>84.36363636363636</v>
      </c>
      <c r="E12" s="291">
        <v>0.21611919910852295</v>
      </c>
      <c r="F12" s="291">
        <v>10.50260057374383</v>
      </c>
      <c r="G12" s="250">
        <v>1869.6190476190477</v>
      </c>
      <c r="H12" s="250">
        <v>233623.80952380953</v>
      </c>
      <c r="I12" s="250">
        <v>28853.04761904762</v>
      </c>
      <c r="J12" s="291">
        <v>120.26354945883695</v>
      </c>
      <c r="K12" s="291">
        <v>135.87472738020014</v>
      </c>
      <c r="L12" s="291">
        <v>37.766657834124864</v>
      </c>
      <c r="M12" s="291">
        <v>39.08032857055502</v>
      </c>
      <c r="N12" s="291">
        <v>-15.611177921363193</v>
      </c>
      <c r="O12" s="71">
        <v>15.623407594627094</v>
      </c>
      <c r="P12" s="250">
        <v>7.439717902203378</v>
      </c>
      <c r="Q12" s="251">
        <v>0</v>
      </c>
    </row>
    <row r="13" spans="1:17" s="230" customFormat="1" ht="19.5" customHeight="1">
      <c r="A13" s="188" t="s">
        <v>73</v>
      </c>
      <c r="B13" s="400">
        <v>54.09185185185185</v>
      </c>
      <c r="C13" s="400">
        <v>60.699259259259264</v>
      </c>
      <c r="D13" s="400">
        <v>89.1145172312799</v>
      </c>
      <c r="E13" s="291">
        <v>0.22085096862933562</v>
      </c>
      <c r="F13" s="291">
        <v>6.153491610270785</v>
      </c>
      <c r="G13" s="250">
        <v>3283.848484848485</v>
      </c>
      <c r="H13" s="250">
        <v>365363.3333333333</v>
      </c>
      <c r="I13" s="250">
        <v>60673.57575757576</v>
      </c>
      <c r="J13" s="291">
        <v>159.10330853720538</v>
      </c>
      <c r="K13" s="291">
        <v>145.34423599920046</v>
      </c>
      <c r="L13" s="291">
        <v>61.82480038550252</v>
      </c>
      <c r="M13" s="291">
        <v>20.57287930072099</v>
      </c>
      <c r="N13" s="291">
        <v>13.759072538004915</v>
      </c>
      <c r="O13" s="71">
        <v>9.990055561130928</v>
      </c>
      <c r="P13" s="250">
        <v>3.93547643317279</v>
      </c>
      <c r="Q13" s="251">
        <v>0</v>
      </c>
    </row>
    <row r="14" spans="1:17" s="230" customFormat="1" ht="19.5" customHeight="1">
      <c r="A14" s="188" t="s">
        <v>75</v>
      </c>
      <c r="B14" s="400">
        <v>60.66406250000001</v>
      </c>
      <c r="C14" s="400">
        <v>78.86093749999999</v>
      </c>
      <c r="D14" s="400">
        <v>76.92536307978838</v>
      </c>
      <c r="E14" s="291">
        <v>0.4791925066783891</v>
      </c>
      <c r="F14" s="291">
        <v>7.875736497538186</v>
      </c>
      <c r="G14" s="250">
        <v>2190.96</v>
      </c>
      <c r="H14" s="250">
        <v>510907.2</v>
      </c>
      <c r="I14" s="250">
        <v>42852.68</v>
      </c>
      <c r="J14" s="291">
        <v>83.79008947221726</v>
      </c>
      <c r="K14" s="291">
        <v>78.93550922750745</v>
      </c>
      <c r="L14" s="291">
        <v>30.656447981159786</v>
      </c>
      <c r="M14" s="291">
        <v>16.69383402700138</v>
      </c>
      <c r="N14" s="291">
        <v>4.854580244709808</v>
      </c>
      <c r="O14" s="71">
        <v>7.144154554878068</v>
      </c>
      <c r="P14" s="250">
        <v>3.7149603685365955</v>
      </c>
      <c r="Q14" s="251">
        <v>0</v>
      </c>
    </row>
    <row r="15" spans="1:17" s="230" customFormat="1" ht="19.5" customHeight="1">
      <c r="A15" s="188" t="s">
        <v>76</v>
      </c>
      <c r="B15" s="400">
        <v>48.47890866653826</v>
      </c>
      <c r="C15" s="400">
        <v>56.297941286441045</v>
      </c>
      <c r="D15" s="400">
        <v>86.11133472870713</v>
      </c>
      <c r="E15" s="291">
        <v>0.2238772613893747</v>
      </c>
      <c r="F15" s="291">
        <v>12.129532207095759</v>
      </c>
      <c r="G15" s="250">
        <v>2095.203703703704</v>
      </c>
      <c r="H15" s="250">
        <v>266781.85185185185</v>
      </c>
      <c r="I15" s="250">
        <v>30073.64814814815</v>
      </c>
      <c r="J15" s="291">
        <v>110.55807838558623</v>
      </c>
      <c r="K15" s="291">
        <v>114.80402215154288</v>
      </c>
      <c r="L15" s="291">
        <v>32.558575393128805</v>
      </c>
      <c r="M15" s="291">
        <v>43.03155164921819</v>
      </c>
      <c r="N15" s="291">
        <v>-4.245943765956653</v>
      </c>
      <c r="O15" s="71">
        <v>13.681590313073102</v>
      </c>
      <c r="P15" s="250">
        <v>5.320618455083984</v>
      </c>
      <c r="Q15" s="251">
        <v>0</v>
      </c>
    </row>
    <row r="16" spans="1:17" s="230" customFormat="1" ht="19.5" customHeight="1">
      <c r="A16" s="188" t="s">
        <v>78</v>
      </c>
      <c r="B16" s="400">
        <v>56.26470588235294</v>
      </c>
      <c r="C16" s="400">
        <v>66.7752100840336</v>
      </c>
      <c r="D16" s="400">
        <v>84.25987100833726</v>
      </c>
      <c r="E16" s="291">
        <v>0.33459234665936477</v>
      </c>
      <c r="F16" s="291">
        <v>10.13574218679121</v>
      </c>
      <c r="G16" s="250">
        <v>1554.625</v>
      </c>
      <c r="H16" s="250">
        <v>273561.5625</v>
      </c>
      <c r="I16" s="250">
        <v>38338.46875</v>
      </c>
      <c r="J16" s="291">
        <v>121.83238005156518</v>
      </c>
      <c r="K16" s="291">
        <v>118.34893197029463</v>
      </c>
      <c r="L16" s="291">
        <v>37.68815748740286</v>
      </c>
      <c r="M16" s="291">
        <v>35.947690019499724</v>
      </c>
      <c r="N16" s="291">
        <v>3.483448081270552</v>
      </c>
      <c r="O16" s="71">
        <v>13.342517737666453</v>
      </c>
      <c r="P16" s="250">
        <v>6.671258868833227</v>
      </c>
      <c r="Q16" s="251">
        <v>0</v>
      </c>
    </row>
    <row r="17" spans="1:17" s="230" customFormat="1" ht="19.5" customHeight="1">
      <c r="A17" s="188" t="s">
        <v>80</v>
      </c>
      <c r="B17" s="400">
        <v>65.41188543707436</v>
      </c>
      <c r="C17" s="400">
        <v>75.58074447243213</v>
      </c>
      <c r="D17" s="400">
        <v>86.54570141331853</v>
      </c>
      <c r="E17" s="291">
        <v>0.10473796222399573</v>
      </c>
      <c r="F17" s="291">
        <v>6.016762478343332</v>
      </c>
      <c r="G17" s="250">
        <v>1947.4444444444443</v>
      </c>
      <c r="H17" s="250">
        <v>232905.55555555556</v>
      </c>
      <c r="I17" s="250">
        <v>31279.166666666668</v>
      </c>
      <c r="J17" s="291">
        <v>134.09965889845668</v>
      </c>
      <c r="K17" s="291">
        <v>168.58836438231995</v>
      </c>
      <c r="L17" s="291">
        <v>66.94916871407104</v>
      </c>
      <c r="M17" s="291">
        <v>30.529780788588603</v>
      </c>
      <c r="N17" s="291">
        <v>-34.48870548386327</v>
      </c>
      <c r="O17" s="71">
        <v>15.671588388235575</v>
      </c>
      <c r="P17" s="250">
        <v>15.671588388235575</v>
      </c>
      <c r="Q17" s="251">
        <v>0</v>
      </c>
    </row>
    <row r="18" spans="1:17" s="230" customFormat="1" ht="19.5" customHeight="1">
      <c r="A18" s="188" t="s">
        <v>81</v>
      </c>
      <c r="B18" s="400">
        <v>48.516666666666666</v>
      </c>
      <c r="C18" s="400">
        <v>67.40555555555555</v>
      </c>
      <c r="D18" s="400">
        <v>71.97725212231106</v>
      </c>
      <c r="E18" s="291">
        <v>0.282087610619469</v>
      </c>
      <c r="F18" s="291">
        <v>10.376749185671994</v>
      </c>
      <c r="G18" s="250">
        <v>1409.7857142857142</v>
      </c>
      <c r="H18" s="250">
        <v>199310.7142857143</v>
      </c>
      <c r="I18" s="250">
        <v>46005.92857142857</v>
      </c>
      <c r="J18" s="291">
        <v>216.29365491784185</v>
      </c>
      <c r="K18" s="291">
        <v>300.3347250344939</v>
      </c>
      <c r="L18" s="291">
        <v>165.23805257404985</v>
      </c>
      <c r="M18" s="291">
        <v>47.05001164728439</v>
      </c>
      <c r="N18" s="291">
        <v>-84.04107011665204</v>
      </c>
      <c r="O18" s="71">
        <v>18.313114842224092</v>
      </c>
      <c r="P18" s="250">
        <v>7.848477789524611</v>
      </c>
      <c r="Q18" s="251">
        <v>0</v>
      </c>
    </row>
    <row r="19" spans="1:17" s="230" customFormat="1" ht="19.5" customHeight="1">
      <c r="A19" s="188" t="s">
        <v>82</v>
      </c>
      <c r="B19" s="400">
        <v>44.371034784511046</v>
      </c>
      <c r="C19" s="400">
        <v>67.61321373878802</v>
      </c>
      <c r="D19" s="400">
        <v>65.62479777389504</v>
      </c>
      <c r="E19" s="291">
        <v>0.07180352674154689</v>
      </c>
      <c r="F19" s="291">
        <v>5.155113714309988</v>
      </c>
      <c r="G19" s="250">
        <v>2503.3</v>
      </c>
      <c r="H19" s="250">
        <v>291665</v>
      </c>
      <c r="I19" s="250">
        <v>42274.7</v>
      </c>
      <c r="J19" s="291">
        <v>141.8041245949977</v>
      </c>
      <c r="K19" s="291">
        <v>201.16092091954812</v>
      </c>
      <c r="L19" s="291">
        <v>86.76221006977183</v>
      </c>
      <c r="M19" s="291">
        <v>24.045394545111687</v>
      </c>
      <c r="N19" s="291">
        <v>-59.35679632455043</v>
      </c>
      <c r="O19" s="71">
        <v>12.514357224898427</v>
      </c>
      <c r="P19" s="250">
        <v>7.508614334939057</v>
      </c>
      <c r="Q19" s="251">
        <v>0</v>
      </c>
    </row>
    <row r="20" spans="1:17" s="230" customFormat="1" ht="19.5" customHeight="1">
      <c r="A20" s="188" t="s">
        <v>103</v>
      </c>
      <c r="B20" s="400">
        <v>51.34335850539089</v>
      </c>
      <c r="C20" s="400">
        <v>55.956174429263605</v>
      </c>
      <c r="D20" s="400">
        <v>91.75637725251579</v>
      </c>
      <c r="E20" s="291">
        <v>0.2796102056433886</v>
      </c>
      <c r="F20" s="291">
        <v>6.378977095989363</v>
      </c>
      <c r="G20" s="250">
        <v>1984.6451612903227</v>
      </c>
      <c r="H20" s="250">
        <v>243684.51612903227</v>
      </c>
      <c r="I20" s="250">
        <v>44558.83870967742</v>
      </c>
      <c r="J20" s="291">
        <v>175.34755408235395</v>
      </c>
      <c r="K20" s="291">
        <v>172.99099046625594</v>
      </c>
      <c r="L20" s="291">
        <v>68.06718628792913</v>
      </c>
      <c r="M20" s="291">
        <v>36.95927574256508</v>
      </c>
      <c r="N20" s="291">
        <v>2.356563616098015</v>
      </c>
      <c r="O20" s="71">
        <v>14.97838294357326</v>
      </c>
      <c r="P20" s="250">
        <v>9.66347286682146</v>
      </c>
      <c r="Q20" s="251">
        <v>0</v>
      </c>
    </row>
    <row r="21" spans="1:17" s="230" customFormat="1" ht="19.5" customHeight="1">
      <c r="A21" s="188" t="s">
        <v>105</v>
      </c>
      <c r="B21" s="400">
        <v>51.45992959204805</v>
      </c>
      <c r="C21" s="400">
        <v>66.06129633464487</v>
      </c>
      <c r="D21" s="400">
        <v>77.89724460048274</v>
      </c>
      <c r="E21" s="291">
        <v>0.21695768651182817</v>
      </c>
      <c r="F21" s="291">
        <v>9.801491260422056</v>
      </c>
      <c r="G21" s="250">
        <v>1157.125</v>
      </c>
      <c r="H21" s="250">
        <v>140347.5</v>
      </c>
      <c r="I21" s="250">
        <v>25059.625</v>
      </c>
      <c r="J21" s="291">
        <v>174.00482984836108</v>
      </c>
      <c r="K21" s="291">
        <v>174.02162489534905</v>
      </c>
      <c r="L21" s="291">
        <v>51.95547785725737</v>
      </c>
      <c r="M21" s="291">
        <v>58.01810811429793</v>
      </c>
      <c r="N21" s="291">
        <v>-0.016795046987965634</v>
      </c>
      <c r="O21" s="71">
        <v>26.00687579044871</v>
      </c>
      <c r="P21" s="250">
        <v>14.861071880256405</v>
      </c>
      <c r="Q21" s="251">
        <v>0</v>
      </c>
    </row>
    <row r="22" spans="1:17" s="230" customFormat="1" ht="19.5" customHeight="1">
      <c r="A22" s="532" t="s">
        <v>722</v>
      </c>
      <c r="B22" s="401">
        <v>50.02020202020202</v>
      </c>
      <c r="C22" s="401">
        <v>51.5016835016835</v>
      </c>
      <c r="D22" s="401">
        <v>97.1234309623431</v>
      </c>
      <c r="E22" s="294">
        <v>0.11556843855236795</v>
      </c>
      <c r="F22" s="294">
        <v>5.612739754926043</v>
      </c>
      <c r="G22" s="255">
        <v>2713.5714285714284</v>
      </c>
      <c r="H22" s="255">
        <v>353598.5714285714</v>
      </c>
      <c r="I22" s="255">
        <v>71002.14285714286</v>
      </c>
      <c r="J22" s="294">
        <v>194.146307960197</v>
      </c>
      <c r="K22" s="294">
        <v>279.75508950828015</v>
      </c>
      <c r="L22" s="294">
        <v>148.38456845737093</v>
      </c>
      <c r="M22" s="294">
        <v>23.535162957187126</v>
      </c>
      <c r="N22" s="294">
        <v>-85.60878154808316</v>
      </c>
      <c r="O22" s="130">
        <v>10.322439893503125</v>
      </c>
      <c r="P22" s="255">
        <v>10.322439893503125</v>
      </c>
      <c r="Q22" s="256">
        <v>0</v>
      </c>
    </row>
    <row r="23" spans="1:17" s="230" customFormat="1" ht="19.5" customHeight="1">
      <c r="A23" s="533" t="s">
        <v>351</v>
      </c>
      <c r="B23" s="400">
        <v>72.73333333333333</v>
      </c>
      <c r="C23" s="400">
        <v>89.03999999999999</v>
      </c>
      <c r="D23" s="400">
        <v>81.68613357292602</v>
      </c>
      <c r="E23" s="291">
        <v>0.5997785977859779</v>
      </c>
      <c r="F23" s="291">
        <v>1.7259734223679608</v>
      </c>
      <c r="G23" s="250">
        <v>7870.5</v>
      </c>
      <c r="H23" s="250">
        <v>1231418.75</v>
      </c>
      <c r="I23" s="250">
        <v>149335.125</v>
      </c>
      <c r="J23" s="291">
        <v>120</v>
      </c>
      <c r="K23" s="291">
        <v>136.68796662386373</v>
      </c>
      <c r="L23" s="291">
        <v>72.79885497926679</v>
      </c>
      <c r="M23" s="291">
        <v>5.419866312738863</v>
      </c>
      <c r="N23" s="291">
        <v>-16.68796662386373</v>
      </c>
      <c r="O23" s="71">
        <v>2.964060763245646</v>
      </c>
      <c r="P23" s="250">
        <v>2.964060763245646</v>
      </c>
      <c r="Q23" s="251">
        <v>0</v>
      </c>
    </row>
    <row r="24" spans="1:17" s="230" customFormat="1" ht="19.5" customHeight="1">
      <c r="A24" s="531" t="s">
        <v>352</v>
      </c>
      <c r="B24" s="425"/>
      <c r="C24" s="425"/>
      <c r="D24" s="425"/>
      <c r="E24" s="298"/>
      <c r="F24" s="535" t="s">
        <v>724</v>
      </c>
      <c r="G24" s="535" t="s">
        <v>724</v>
      </c>
      <c r="H24" s="535" t="s">
        <v>724</v>
      </c>
      <c r="I24" s="535" t="s">
        <v>724</v>
      </c>
      <c r="J24" s="298"/>
      <c r="K24" s="298"/>
      <c r="L24" s="298"/>
      <c r="M24" s="298"/>
      <c r="N24" s="298"/>
      <c r="O24" s="115"/>
      <c r="P24" s="259"/>
      <c r="Q24" s="260"/>
    </row>
    <row r="25" spans="1:17" s="230" customFormat="1" ht="30" customHeight="1" thickBot="1">
      <c r="A25" s="261" t="s">
        <v>43</v>
      </c>
      <c r="B25" s="428">
        <v>56.843381764620304</v>
      </c>
      <c r="C25" s="428">
        <v>66.40681826447484</v>
      </c>
      <c r="D25" s="428">
        <v>85.5987129788891</v>
      </c>
      <c r="E25" s="300">
        <v>0.20838811456228667</v>
      </c>
      <c r="F25" s="300">
        <v>5.964015128324525</v>
      </c>
      <c r="G25" s="262">
        <v>1979.4428794992175</v>
      </c>
      <c r="H25" s="262">
        <v>262110.34428794993</v>
      </c>
      <c r="I25" s="262">
        <v>42051.25352112676</v>
      </c>
      <c r="J25" s="300">
        <v>156.00910175868182</v>
      </c>
      <c r="K25" s="300">
        <v>155.44301516563732</v>
      </c>
      <c r="L25" s="300">
        <v>59.63377428099396</v>
      </c>
      <c r="M25" s="300">
        <v>31.80216959360376</v>
      </c>
      <c r="N25" s="300">
        <v>0.5660865930445027</v>
      </c>
      <c r="O25" s="84">
        <v>13.925432855065697</v>
      </c>
      <c r="P25" s="262">
        <v>7.540218729034009</v>
      </c>
      <c r="Q25" s="263">
        <v>0.08717015871715617</v>
      </c>
    </row>
    <row r="26" spans="1:17" s="230" customFormat="1" ht="30" customHeight="1">
      <c r="A26" s="264"/>
      <c r="B26" s="456"/>
      <c r="C26" s="456"/>
      <c r="D26" s="456"/>
      <c r="E26" s="457"/>
      <c r="F26" s="457"/>
      <c r="G26" s="360"/>
      <c r="H26" s="360"/>
      <c r="I26" s="360"/>
      <c r="J26" s="457"/>
      <c r="K26" s="457"/>
      <c r="L26" s="457"/>
      <c r="M26" s="457"/>
      <c r="N26" s="457"/>
      <c r="O26" s="360"/>
      <c r="P26" s="360"/>
      <c r="Q26" s="360"/>
    </row>
    <row r="27" spans="1:17" s="230" customFormat="1" ht="30" customHeight="1" thickBot="1">
      <c r="A27" s="264"/>
      <c r="B27" s="138" t="s">
        <v>723</v>
      </c>
      <c r="C27" s="456"/>
      <c r="D27" s="456"/>
      <c r="E27" s="457"/>
      <c r="F27" s="457"/>
      <c r="G27" s="360"/>
      <c r="H27" s="360"/>
      <c r="I27" s="360"/>
      <c r="J27" s="457"/>
      <c r="K27" s="457"/>
      <c r="L27" s="457"/>
      <c r="M27" s="457"/>
      <c r="N27" s="457"/>
      <c r="O27" s="360"/>
      <c r="P27" s="360"/>
      <c r="Q27" s="360"/>
    </row>
    <row r="28" spans="1:17" s="230" customFormat="1" ht="19.5" customHeight="1">
      <c r="A28" s="303" t="s">
        <v>75</v>
      </c>
      <c r="B28" s="431">
        <v>108.33333333333333</v>
      </c>
      <c r="C28" s="431">
        <v>134.02777777777777</v>
      </c>
      <c r="D28" s="431">
        <v>80.82901554404145</v>
      </c>
      <c r="E28" s="304">
        <v>0.07681940700808626</v>
      </c>
      <c r="F28" s="304">
        <v>3.8827015428629816</v>
      </c>
      <c r="G28" s="458">
        <v>0</v>
      </c>
      <c r="H28" s="458">
        <v>0</v>
      </c>
      <c r="I28" s="458">
        <v>0</v>
      </c>
      <c r="J28" s="304">
        <v>77.443197372023</v>
      </c>
      <c r="K28" s="304">
        <v>462.4965781549411</v>
      </c>
      <c r="L28" s="304">
        <v>57.32274842595127</v>
      </c>
      <c r="M28" s="304">
        <v>0</v>
      </c>
      <c r="N28" s="304">
        <v>-385.0533807829181</v>
      </c>
      <c r="O28" s="121">
        <v>0</v>
      </c>
      <c r="P28" s="458">
        <v>0</v>
      </c>
      <c r="Q28" s="459">
        <v>0</v>
      </c>
    </row>
    <row r="29" spans="1:17" s="230" customFormat="1" ht="19.5" customHeight="1" thickBot="1">
      <c r="A29" s="198" t="s">
        <v>43</v>
      </c>
      <c r="B29" s="427">
        <v>108.33333333333333</v>
      </c>
      <c r="C29" s="427">
        <v>134.02777777777777</v>
      </c>
      <c r="D29" s="427">
        <v>80.82901554404145</v>
      </c>
      <c r="E29" s="460">
        <v>0.07681940700808626</v>
      </c>
      <c r="F29" s="460">
        <v>3.8827015428629816</v>
      </c>
      <c r="G29" s="199">
        <v>0</v>
      </c>
      <c r="H29" s="199">
        <v>0</v>
      </c>
      <c r="I29" s="199">
        <v>0</v>
      </c>
      <c r="J29" s="460">
        <v>77.443197372023</v>
      </c>
      <c r="K29" s="460">
        <v>462.4965781549411</v>
      </c>
      <c r="L29" s="460">
        <v>57.32274842595127</v>
      </c>
      <c r="M29" s="460">
        <v>0</v>
      </c>
      <c r="N29" s="460">
        <v>-385.0533807829181</v>
      </c>
      <c r="O29" s="199">
        <v>0</v>
      </c>
      <c r="P29" s="199">
        <v>0</v>
      </c>
      <c r="Q29" s="461">
        <v>0</v>
      </c>
    </row>
    <row r="30" spans="2:4" ht="14.25">
      <c r="B30" s="462"/>
      <c r="C30" s="462"/>
      <c r="D30" s="462"/>
    </row>
  </sheetData>
  <sheetProtection/>
  <mergeCells count="5">
    <mergeCell ref="G4:I4"/>
    <mergeCell ref="J4:N4"/>
    <mergeCell ref="O4:Q4"/>
    <mergeCell ref="P7:P8"/>
    <mergeCell ref="Q7:Q8"/>
  </mergeCells>
  <printOptions horizontalCentered="1"/>
  <pageMargins left="0.5905511811023623" right="0.5905511811023623" top="1.062992125984252" bottom="0.7874015748031497" header="0.5118110236220472" footer="0.5118110236220472"/>
  <pageSetup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showGridLines="0" view="pageBreakPreview" zoomScale="70" zoomScaleNormal="85" zoomScaleSheetLayoutView="70" zoomScalePageLayoutView="0" workbookViewId="0" topLeftCell="A1">
      <pane xSplit="1" ySplit="6" topLeftCell="J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12" sqref="Y12"/>
    </sheetView>
  </sheetViews>
  <sheetFormatPr defaultColWidth="9.00390625" defaultRowHeight="12.75"/>
  <cols>
    <col min="1" max="1" width="21.375" style="464" customWidth="1"/>
    <col min="2" max="2" width="16.75390625" style="464" customWidth="1"/>
    <col min="3" max="3" width="15.625" style="464" customWidth="1"/>
    <col min="4" max="5" width="12.375" style="464" customWidth="1"/>
    <col min="6" max="7" width="15.75390625" style="464" customWidth="1"/>
    <col min="8" max="8" width="12.75390625" style="464" customWidth="1"/>
    <col min="9" max="9" width="13.125" style="464" customWidth="1"/>
    <col min="10" max="10" width="11.625" style="464" customWidth="1"/>
    <col min="11" max="11" width="13.25390625" style="464" customWidth="1"/>
    <col min="12" max="12" width="11.125" style="464" customWidth="1"/>
    <col min="13" max="13" width="11.75390625" style="464" customWidth="1"/>
    <col min="14" max="24" width="14.75390625" style="464" customWidth="1"/>
    <col min="25" max="25" width="15.625" style="464" bestFit="1" customWidth="1"/>
    <col min="26" max="26" width="13.00390625" style="464" bestFit="1" customWidth="1"/>
    <col min="27" max="16384" width="9.125" style="464" customWidth="1"/>
  </cols>
  <sheetData>
    <row r="1" ht="21.75" customHeight="1">
      <c r="B1" s="465" t="s">
        <v>85</v>
      </c>
    </row>
    <row r="2" spans="1:2" ht="21" customHeight="1">
      <c r="A2" s="466"/>
      <c r="B2" s="466" t="s">
        <v>648</v>
      </c>
    </row>
    <row r="3" spans="1:24" ht="21" customHeight="1" thickBot="1">
      <c r="A3" s="466"/>
      <c r="B3" s="466" t="s">
        <v>86</v>
      </c>
      <c r="X3" s="467" t="s">
        <v>726</v>
      </c>
    </row>
    <row r="4" spans="1:24" s="468" customFormat="1" ht="18.75" customHeight="1">
      <c r="A4" s="309"/>
      <c r="B4" s="435"/>
      <c r="C4" s="586" t="s">
        <v>617</v>
      </c>
      <c r="D4" s="558"/>
      <c r="E4" s="558"/>
      <c r="F4" s="558"/>
      <c r="G4" s="558"/>
      <c r="H4" s="558"/>
      <c r="I4" s="558"/>
      <c r="J4" s="558"/>
      <c r="K4" s="558"/>
      <c r="L4" s="558"/>
      <c r="M4" s="559"/>
      <c r="N4" s="583" t="s">
        <v>618</v>
      </c>
      <c r="O4" s="584"/>
      <c r="P4" s="584"/>
      <c r="Q4" s="584"/>
      <c r="R4" s="584"/>
      <c r="S4" s="584"/>
      <c r="T4" s="584"/>
      <c r="U4" s="584"/>
      <c r="V4" s="584"/>
      <c r="W4" s="584"/>
      <c r="X4" s="585"/>
    </row>
    <row r="5" spans="1:24" s="468" customFormat="1" ht="30" customHeight="1">
      <c r="A5" s="188" t="s">
        <v>168</v>
      </c>
      <c r="B5" s="316" t="s">
        <v>619</v>
      </c>
      <c r="C5" s="581" t="s">
        <v>649</v>
      </c>
      <c r="D5" s="582"/>
      <c r="E5" s="582"/>
      <c r="F5" s="469" t="s">
        <v>650</v>
      </c>
      <c r="G5" s="314" t="s">
        <v>620</v>
      </c>
      <c r="H5" s="470" t="s">
        <v>651</v>
      </c>
      <c r="I5" s="314" t="s">
        <v>621</v>
      </c>
      <c r="J5" s="314" t="s">
        <v>622</v>
      </c>
      <c r="K5" s="470" t="s">
        <v>623</v>
      </c>
      <c r="L5" s="471" t="s">
        <v>652</v>
      </c>
      <c r="M5" s="314" t="s">
        <v>653</v>
      </c>
      <c r="N5" s="232" t="s">
        <v>624</v>
      </c>
      <c r="O5" s="232" t="s">
        <v>625</v>
      </c>
      <c r="P5" s="232" t="s">
        <v>626</v>
      </c>
      <c r="Q5" s="232" t="s">
        <v>627</v>
      </c>
      <c r="R5" s="232" t="s">
        <v>628</v>
      </c>
      <c r="S5" s="232" t="s">
        <v>629</v>
      </c>
      <c r="T5" s="232" t="s">
        <v>630</v>
      </c>
      <c r="U5" s="232" t="s">
        <v>631</v>
      </c>
      <c r="V5" s="333" t="s">
        <v>632</v>
      </c>
      <c r="W5" s="333" t="s">
        <v>633</v>
      </c>
      <c r="X5" s="472" t="s">
        <v>634</v>
      </c>
    </row>
    <row r="6" spans="1:24" s="468" customFormat="1" ht="26.25" customHeight="1">
      <c r="A6" s="236"/>
      <c r="B6" s="473"/>
      <c r="C6" s="350" t="s">
        <v>635</v>
      </c>
      <c r="D6" s="350" t="s">
        <v>636</v>
      </c>
      <c r="E6" s="351" t="s">
        <v>637</v>
      </c>
      <c r="F6" s="474" t="s">
        <v>654</v>
      </c>
      <c r="G6" s="347" t="s">
        <v>638</v>
      </c>
      <c r="H6" s="475" t="s">
        <v>639</v>
      </c>
      <c r="I6" s="347" t="s">
        <v>640</v>
      </c>
      <c r="J6" s="347" t="s">
        <v>641</v>
      </c>
      <c r="K6" s="476" t="s">
        <v>642</v>
      </c>
      <c r="L6" s="347" t="s">
        <v>643</v>
      </c>
      <c r="M6" s="350" t="s">
        <v>175</v>
      </c>
      <c r="N6" s="350"/>
      <c r="O6" s="473"/>
      <c r="P6" s="238" t="s">
        <v>655</v>
      </c>
      <c r="Q6" s="238" t="s">
        <v>656</v>
      </c>
      <c r="R6" s="238" t="s">
        <v>657</v>
      </c>
      <c r="S6" s="238" t="s">
        <v>658</v>
      </c>
      <c r="T6" s="238" t="s">
        <v>659</v>
      </c>
      <c r="U6" s="238" t="s">
        <v>660</v>
      </c>
      <c r="V6" s="348" t="s">
        <v>644</v>
      </c>
      <c r="W6" s="348" t="s">
        <v>645</v>
      </c>
      <c r="X6" s="477"/>
    </row>
    <row r="7" spans="1:24" s="478" customFormat="1" ht="22.5" customHeight="1" hidden="1">
      <c r="A7" s="182"/>
      <c r="B7" s="184" t="s">
        <v>661</v>
      </c>
      <c r="C7" s="184" t="s">
        <v>662</v>
      </c>
      <c r="D7" s="184" t="s">
        <v>663</v>
      </c>
      <c r="E7" s="184" t="s">
        <v>664</v>
      </c>
      <c r="F7" s="184" t="s">
        <v>665</v>
      </c>
      <c r="G7" s="184" t="s">
        <v>666</v>
      </c>
      <c r="H7" s="184" t="s">
        <v>667</v>
      </c>
      <c r="I7" s="184" t="s">
        <v>668</v>
      </c>
      <c r="J7" s="184" t="s">
        <v>669</v>
      </c>
      <c r="K7" s="184" t="s">
        <v>670</v>
      </c>
      <c r="L7" s="184" t="s">
        <v>671</v>
      </c>
      <c r="M7" s="184" t="s">
        <v>672</v>
      </c>
      <c r="N7" s="184" t="s">
        <v>673</v>
      </c>
      <c r="O7" s="184" t="s">
        <v>674</v>
      </c>
      <c r="P7" s="184" t="s">
        <v>675</v>
      </c>
      <c r="Q7" s="184" t="s">
        <v>676</v>
      </c>
      <c r="R7" s="184" t="s">
        <v>677</v>
      </c>
      <c r="S7" s="184" t="s">
        <v>678</v>
      </c>
      <c r="T7" s="184" t="s">
        <v>679</v>
      </c>
      <c r="U7" s="184" t="s">
        <v>680</v>
      </c>
      <c r="V7" s="184" t="s">
        <v>681</v>
      </c>
      <c r="W7" s="184" t="s">
        <v>682</v>
      </c>
      <c r="X7" s="247" t="s">
        <v>683</v>
      </c>
    </row>
    <row r="8" spans="1:24" s="468" customFormat="1" ht="30.75" customHeight="1">
      <c r="A8" s="188" t="s">
        <v>65</v>
      </c>
      <c r="B8" s="479">
        <v>18400868</v>
      </c>
      <c r="C8" s="479">
        <v>10335755</v>
      </c>
      <c r="D8" s="479">
        <v>0</v>
      </c>
      <c r="E8" s="479">
        <v>0</v>
      </c>
      <c r="F8" s="479">
        <v>5879953</v>
      </c>
      <c r="G8" s="479">
        <v>2185160</v>
      </c>
      <c r="H8" s="479">
        <v>0</v>
      </c>
      <c r="I8" s="479">
        <v>0</v>
      </c>
      <c r="J8" s="480">
        <v>0</v>
      </c>
      <c r="K8" s="480">
        <v>0</v>
      </c>
      <c r="L8" s="480">
        <v>0</v>
      </c>
      <c r="M8" s="480">
        <v>0</v>
      </c>
      <c r="N8" s="480">
        <v>166500</v>
      </c>
      <c r="O8" s="480">
        <v>1852791</v>
      </c>
      <c r="P8" s="480">
        <v>9579707</v>
      </c>
      <c r="Q8" s="480">
        <v>3664812</v>
      </c>
      <c r="R8" s="480">
        <v>1170788</v>
      </c>
      <c r="S8" s="480">
        <v>1966270</v>
      </c>
      <c r="T8" s="480">
        <v>0</v>
      </c>
      <c r="U8" s="480">
        <v>0</v>
      </c>
      <c r="V8" s="480">
        <v>0</v>
      </c>
      <c r="W8" s="480">
        <v>0</v>
      </c>
      <c r="X8" s="481">
        <v>0</v>
      </c>
    </row>
    <row r="9" spans="1:24" s="468" customFormat="1" ht="27" customHeight="1">
      <c r="A9" s="188" t="s">
        <v>67</v>
      </c>
      <c r="B9" s="479">
        <v>12868879</v>
      </c>
      <c r="C9" s="479">
        <v>7245896</v>
      </c>
      <c r="D9" s="479">
        <v>0</v>
      </c>
      <c r="E9" s="479">
        <v>0</v>
      </c>
      <c r="F9" s="479">
        <v>2887643</v>
      </c>
      <c r="G9" s="479">
        <v>2735340</v>
      </c>
      <c r="H9" s="479">
        <v>0</v>
      </c>
      <c r="I9" s="479">
        <v>0</v>
      </c>
      <c r="J9" s="479">
        <v>0</v>
      </c>
      <c r="K9" s="479">
        <v>0</v>
      </c>
      <c r="L9" s="479">
        <v>0</v>
      </c>
      <c r="M9" s="479">
        <v>0</v>
      </c>
      <c r="N9" s="479">
        <v>0</v>
      </c>
      <c r="O9" s="479">
        <v>2550182</v>
      </c>
      <c r="P9" s="479">
        <v>4020655</v>
      </c>
      <c r="Q9" s="479">
        <v>1549025</v>
      </c>
      <c r="R9" s="479">
        <v>876134</v>
      </c>
      <c r="S9" s="479">
        <v>3872883</v>
      </c>
      <c r="T9" s="479">
        <v>0</v>
      </c>
      <c r="U9" s="479">
        <v>0</v>
      </c>
      <c r="V9" s="479">
        <v>0</v>
      </c>
      <c r="W9" s="479">
        <v>0</v>
      </c>
      <c r="X9" s="482">
        <v>0</v>
      </c>
    </row>
    <row r="10" spans="1:24" s="468" customFormat="1" ht="27" customHeight="1">
      <c r="A10" s="188" t="s">
        <v>69</v>
      </c>
      <c r="B10" s="479">
        <v>15914553</v>
      </c>
      <c r="C10" s="479">
        <v>8730911</v>
      </c>
      <c r="D10" s="479">
        <v>0</v>
      </c>
      <c r="E10" s="479">
        <v>0</v>
      </c>
      <c r="F10" s="479">
        <v>5803086</v>
      </c>
      <c r="G10" s="479">
        <v>1380556</v>
      </c>
      <c r="H10" s="479">
        <v>0</v>
      </c>
      <c r="I10" s="479">
        <v>0</v>
      </c>
      <c r="J10" s="479">
        <v>0</v>
      </c>
      <c r="K10" s="479">
        <v>0</v>
      </c>
      <c r="L10" s="479">
        <v>0</v>
      </c>
      <c r="M10" s="479">
        <v>0</v>
      </c>
      <c r="N10" s="479">
        <v>678500</v>
      </c>
      <c r="O10" s="479">
        <v>94038</v>
      </c>
      <c r="P10" s="479">
        <v>5398397</v>
      </c>
      <c r="Q10" s="479">
        <v>7426838</v>
      </c>
      <c r="R10" s="479">
        <v>984924</v>
      </c>
      <c r="S10" s="479">
        <v>1331856</v>
      </c>
      <c r="T10" s="479">
        <v>0</v>
      </c>
      <c r="U10" s="479">
        <v>0</v>
      </c>
      <c r="V10" s="479">
        <v>0</v>
      </c>
      <c r="W10" s="479">
        <v>0</v>
      </c>
      <c r="X10" s="482">
        <v>0</v>
      </c>
    </row>
    <row r="11" spans="1:24" s="468" customFormat="1" ht="27" customHeight="1">
      <c r="A11" s="188" t="s">
        <v>71</v>
      </c>
      <c r="B11" s="479">
        <v>2775185</v>
      </c>
      <c r="C11" s="479">
        <v>1890238</v>
      </c>
      <c r="D11" s="479">
        <v>0</v>
      </c>
      <c r="E11" s="479">
        <v>0</v>
      </c>
      <c r="F11" s="479">
        <v>884947</v>
      </c>
      <c r="G11" s="479">
        <v>0</v>
      </c>
      <c r="H11" s="479">
        <v>0</v>
      </c>
      <c r="I11" s="479">
        <v>0</v>
      </c>
      <c r="J11" s="479">
        <v>0</v>
      </c>
      <c r="K11" s="479">
        <v>0</v>
      </c>
      <c r="L11" s="479">
        <v>0</v>
      </c>
      <c r="M11" s="479">
        <v>0</v>
      </c>
      <c r="N11" s="479">
        <v>4900</v>
      </c>
      <c r="O11" s="479">
        <v>149842</v>
      </c>
      <c r="P11" s="479">
        <v>618064</v>
      </c>
      <c r="Q11" s="479">
        <v>1830484</v>
      </c>
      <c r="R11" s="479">
        <v>59065</v>
      </c>
      <c r="S11" s="479">
        <v>112830</v>
      </c>
      <c r="T11" s="479">
        <v>0</v>
      </c>
      <c r="U11" s="479">
        <v>0</v>
      </c>
      <c r="V11" s="479">
        <v>0</v>
      </c>
      <c r="W11" s="479">
        <v>0</v>
      </c>
      <c r="X11" s="482">
        <v>0</v>
      </c>
    </row>
    <row r="12" spans="1:24" s="468" customFormat="1" ht="27" customHeight="1">
      <c r="A12" s="188" t="s">
        <v>73</v>
      </c>
      <c r="B12" s="479">
        <v>10649099</v>
      </c>
      <c r="C12" s="479">
        <v>6909370</v>
      </c>
      <c r="D12" s="479">
        <v>0</v>
      </c>
      <c r="E12" s="479">
        <v>0</v>
      </c>
      <c r="F12" s="479">
        <v>3647859</v>
      </c>
      <c r="G12" s="479">
        <v>28602</v>
      </c>
      <c r="H12" s="479">
        <v>63268</v>
      </c>
      <c r="I12" s="479">
        <v>0</v>
      </c>
      <c r="J12" s="479">
        <v>0</v>
      </c>
      <c r="K12" s="479">
        <v>0</v>
      </c>
      <c r="L12" s="479">
        <v>0</v>
      </c>
      <c r="M12" s="479">
        <v>0</v>
      </c>
      <c r="N12" s="479">
        <v>286000</v>
      </c>
      <c r="O12" s="479">
        <v>0</v>
      </c>
      <c r="P12" s="479">
        <v>2289581</v>
      </c>
      <c r="Q12" s="479">
        <v>4727416</v>
      </c>
      <c r="R12" s="479">
        <v>1328884</v>
      </c>
      <c r="S12" s="479">
        <v>1403434</v>
      </c>
      <c r="T12" s="479">
        <v>613784</v>
      </c>
      <c r="U12" s="479">
        <v>0</v>
      </c>
      <c r="V12" s="479">
        <v>0</v>
      </c>
      <c r="W12" s="479">
        <v>0</v>
      </c>
      <c r="X12" s="482">
        <v>0</v>
      </c>
    </row>
    <row r="13" spans="1:24" s="468" customFormat="1" ht="27" customHeight="1">
      <c r="A13" s="188" t="s">
        <v>75</v>
      </c>
      <c r="B13" s="479">
        <v>4277158</v>
      </c>
      <c r="C13" s="479">
        <v>2775936</v>
      </c>
      <c r="D13" s="479">
        <v>0</v>
      </c>
      <c r="E13" s="479">
        <v>0</v>
      </c>
      <c r="F13" s="479">
        <v>1410522</v>
      </c>
      <c r="G13" s="479">
        <v>90700</v>
      </c>
      <c r="H13" s="479">
        <v>0</v>
      </c>
      <c r="I13" s="479">
        <v>0</v>
      </c>
      <c r="J13" s="479">
        <v>0</v>
      </c>
      <c r="K13" s="479">
        <v>0</v>
      </c>
      <c r="L13" s="479">
        <v>0</v>
      </c>
      <c r="M13" s="479">
        <v>0</v>
      </c>
      <c r="N13" s="479">
        <v>0</v>
      </c>
      <c r="O13" s="479">
        <v>0</v>
      </c>
      <c r="P13" s="479">
        <v>1588538</v>
      </c>
      <c r="Q13" s="479">
        <v>1016325</v>
      </c>
      <c r="R13" s="479">
        <v>89531</v>
      </c>
      <c r="S13" s="479">
        <v>506629</v>
      </c>
      <c r="T13" s="479">
        <v>477693</v>
      </c>
      <c r="U13" s="479">
        <v>598442</v>
      </c>
      <c r="V13" s="479">
        <v>0</v>
      </c>
      <c r="W13" s="479">
        <v>0</v>
      </c>
      <c r="X13" s="482">
        <v>0</v>
      </c>
    </row>
    <row r="14" spans="1:24" s="468" customFormat="1" ht="27" customHeight="1">
      <c r="A14" s="188" t="s">
        <v>76</v>
      </c>
      <c r="B14" s="479">
        <v>3303778</v>
      </c>
      <c r="C14" s="479">
        <v>2337000</v>
      </c>
      <c r="D14" s="479">
        <v>0</v>
      </c>
      <c r="E14" s="479">
        <v>0</v>
      </c>
      <c r="F14" s="479">
        <v>966778</v>
      </c>
      <c r="G14" s="479">
        <v>0</v>
      </c>
      <c r="H14" s="479">
        <v>0</v>
      </c>
      <c r="I14" s="479">
        <v>0</v>
      </c>
      <c r="J14" s="479">
        <v>0</v>
      </c>
      <c r="K14" s="479">
        <v>0</v>
      </c>
      <c r="L14" s="479">
        <v>0</v>
      </c>
      <c r="M14" s="479">
        <v>0</v>
      </c>
      <c r="N14" s="479">
        <v>0</v>
      </c>
      <c r="O14" s="479">
        <v>221067</v>
      </c>
      <c r="P14" s="479">
        <v>2059848</v>
      </c>
      <c r="Q14" s="479">
        <v>805825</v>
      </c>
      <c r="R14" s="479">
        <v>14694</v>
      </c>
      <c r="S14" s="479">
        <v>155510</v>
      </c>
      <c r="T14" s="479">
        <v>46834</v>
      </c>
      <c r="U14" s="479">
        <v>0</v>
      </c>
      <c r="V14" s="479">
        <v>0</v>
      </c>
      <c r="W14" s="479">
        <v>0</v>
      </c>
      <c r="X14" s="482">
        <v>0</v>
      </c>
    </row>
    <row r="15" spans="1:24" s="468" customFormat="1" ht="27" customHeight="1">
      <c r="A15" s="188" t="s">
        <v>78</v>
      </c>
      <c r="B15" s="479">
        <v>6126205</v>
      </c>
      <c r="C15" s="479">
        <v>3385047</v>
      </c>
      <c r="D15" s="479">
        <v>0</v>
      </c>
      <c r="E15" s="479">
        <v>0</v>
      </c>
      <c r="F15" s="479">
        <v>2651218</v>
      </c>
      <c r="G15" s="479">
        <v>89940</v>
      </c>
      <c r="H15" s="479">
        <v>0</v>
      </c>
      <c r="I15" s="479">
        <v>0</v>
      </c>
      <c r="J15" s="479">
        <v>0</v>
      </c>
      <c r="K15" s="479">
        <v>0</v>
      </c>
      <c r="L15" s="479">
        <v>0</v>
      </c>
      <c r="M15" s="479">
        <v>0</v>
      </c>
      <c r="N15" s="479">
        <v>0</v>
      </c>
      <c r="O15" s="479">
        <v>5682</v>
      </c>
      <c r="P15" s="479">
        <v>1742087</v>
      </c>
      <c r="Q15" s="479">
        <v>4055856</v>
      </c>
      <c r="R15" s="479">
        <v>154176</v>
      </c>
      <c r="S15" s="479">
        <v>168404</v>
      </c>
      <c r="T15" s="479">
        <v>0</v>
      </c>
      <c r="U15" s="479">
        <v>0</v>
      </c>
      <c r="V15" s="479">
        <v>0</v>
      </c>
      <c r="W15" s="479">
        <v>0</v>
      </c>
      <c r="X15" s="482">
        <v>0</v>
      </c>
    </row>
    <row r="16" spans="1:24" s="468" customFormat="1" ht="27" customHeight="1">
      <c r="A16" s="188" t="s">
        <v>80</v>
      </c>
      <c r="B16" s="479">
        <v>4003800</v>
      </c>
      <c r="C16" s="479">
        <v>2681010</v>
      </c>
      <c r="D16" s="479">
        <v>0</v>
      </c>
      <c r="E16" s="479">
        <v>0</v>
      </c>
      <c r="F16" s="479">
        <v>1173166</v>
      </c>
      <c r="G16" s="479">
        <v>38000</v>
      </c>
      <c r="H16" s="479">
        <v>111624</v>
      </c>
      <c r="I16" s="479">
        <v>0</v>
      </c>
      <c r="J16" s="479">
        <v>0</v>
      </c>
      <c r="K16" s="479">
        <v>0</v>
      </c>
      <c r="L16" s="479">
        <v>0</v>
      </c>
      <c r="M16" s="479">
        <v>0</v>
      </c>
      <c r="N16" s="479">
        <v>0</v>
      </c>
      <c r="O16" s="479">
        <v>118794</v>
      </c>
      <c r="P16" s="479">
        <v>1190966</v>
      </c>
      <c r="Q16" s="479">
        <v>1891894</v>
      </c>
      <c r="R16" s="479">
        <v>412275</v>
      </c>
      <c r="S16" s="479">
        <v>308432</v>
      </c>
      <c r="T16" s="479">
        <v>81439</v>
      </c>
      <c r="U16" s="479">
        <v>0</v>
      </c>
      <c r="V16" s="479">
        <v>0</v>
      </c>
      <c r="W16" s="479">
        <v>0</v>
      </c>
      <c r="X16" s="482">
        <v>0</v>
      </c>
    </row>
    <row r="17" spans="1:24" s="468" customFormat="1" ht="27" customHeight="1">
      <c r="A17" s="188" t="s">
        <v>81</v>
      </c>
      <c r="B17" s="479">
        <v>1935358</v>
      </c>
      <c r="C17" s="479">
        <v>1345134</v>
      </c>
      <c r="D17" s="479">
        <v>0</v>
      </c>
      <c r="E17" s="479">
        <v>0</v>
      </c>
      <c r="F17" s="479">
        <v>590224</v>
      </c>
      <c r="G17" s="479">
        <v>0</v>
      </c>
      <c r="H17" s="479">
        <v>0</v>
      </c>
      <c r="I17" s="479">
        <v>0</v>
      </c>
      <c r="J17" s="479">
        <v>0</v>
      </c>
      <c r="K17" s="479">
        <v>0</v>
      </c>
      <c r="L17" s="479">
        <v>0</v>
      </c>
      <c r="M17" s="479">
        <v>0</v>
      </c>
      <c r="N17" s="479">
        <v>64800</v>
      </c>
      <c r="O17" s="479">
        <v>0</v>
      </c>
      <c r="P17" s="479">
        <v>394771</v>
      </c>
      <c r="Q17" s="479">
        <v>961558</v>
      </c>
      <c r="R17" s="479">
        <v>84485</v>
      </c>
      <c r="S17" s="479">
        <v>111240</v>
      </c>
      <c r="T17" s="479">
        <v>100954</v>
      </c>
      <c r="U17" s="479">
        <v>188625</v>
      </c>
      <c r="V17" s="479">
        <v>28925</v>
      </c>
      <c r="W17" s="479">
        <v>0</v>
      </c>
      <c r="X17" s="482">
        <v>0</v>
      </c>
    </row>
    <row r="18" spans="1:24" s="468" customFormat="1" ht="27" customHeight="1">
      <c r="A18" s="188" t="s">
        <v>82</v>
      </c>
      <c r="B18" s="479">
        <v>3032970</v>
      </c>
      <c r="C18" s="479">
        <v>2080562</v>
      </c>
      <c r="D18" s="479">
        <v>0</v>
      </c>
      <c r="E18" s="479">
        <v>140563</v>
      </c>
      <c r="F18" s="479">
        <v>705565</v>
      </c>
      <c r="G18" s="479">
        <v>100392</v>
      </c>
      <c r="H18" s="479">
        <v>5888</v>
      </c>
      <c r="I18" s="479">
        <v>0</v>
      </c>
      <c r="J18" s="479">
        <v>0</v>
      </c>
      <c r="K18" s="479">
        <v>0</v>
      </c>
      <c r="L18" s="479">
        <v>0</v>
      </c>
      <c r="M18" s="479">
        <v>0</v>
      </c>
      <c r="N18" s="479">
        <v>21500</v>
      </c>
      <c r="O18" s="479">
        <v>296827</v>
      </c>
      <c r="P18" s="479">
        <v>985453</v>
      </c>
      <c r="Q18" s="479">
        <v>1079474</v>
      </c>
      <c r="R18" s="479">
        <v>426005</v>
      </c>
      <c r="S18" s="479">
        <v>219184</v>
      </c>
      <c r="T18" s="479">
        <v>4527</v>
      </c>
      <c r="U18" s="479">
        <v>0</v>
      </c>
      <c r="V18" s="479">
        <v>0</v>
      </c>
      <c r="W18" s="479">
        <v>0</v>
      </c>
      <c r="X18" s="482">
        <v>0</v>
      </c>
    </row>
    <row r="19" spans="1:24" s="468" customFormat="1" ht="27" customHeight="1">
      <c r="A19" s="188" t="s">
        <v>300</v>
      </c>
      <c r="B19" s="479">
        <v>12273525</v>
      </c>
      <c r="C19" s="479">
        <v>6480155</v>
      </c>
      <c r="D19" s="479">
        <v>0</v>
      </c>
      <c r="E19" s="479">
        <v>0</v>
      </c>
      <c r="F19" s="479">
        <v>4813800</v>
      </c>
      <c r="G19" s="479">
        <v>878650</v>
      </c>
      <c r="H19" s="479">
        <v>0</v>
      </c>
      <c r="I19" s="479">
        <v>0</v>
      </c>
      <c r="J19" s="479">
        <v>0</v>
      </c>
      <c r="K19" s="479">
        <v>0</v>
      </c>
      <c r="L19" s="479">
        <v>0</v>
      </c>
      <c r="M19" s="479">
        <v>100920</v>
      </c>
      <c r="N19" s="479">
        <v>0</v>
      </c>
      <c r="O19" s="479">
        <v>454377</v>
      </c>
      <c r="P19" s="479">
        <v>4290934</v>
      </c>
      <c r="Q19" s="479">
        <v>6537371</v>
      </c>
      <c r="R19" s="479">
        <v>488647</v>
      </c>
      <c r="S19" s="479">
        <v>502196</v>
      </c>
      <c r="T19" s="479">
        <v>0</v>
      </c>
      <c r="U19" s="479">
        <v>0</v>
      </c>
      <c r="V19" s="479">
        <v>0</v>
      </c>
      <c r="W19" s="479">
        <v>0</v>
      </c>
      <c r="X19" s="482">
        <v>0</v>
      </c>
    </row>
    <row r="20" spans="1:24" s="468" customFormat="1" ht="27" customHeight="1">
      <c r="A20" s="188" t="s">
        <v>105</v>
      </c>
      <c r="B20" s="479">
        <v>3806802</v>
      </c>
      <c r="C20" s="479">
        <v>2282236</v>
      </c>
      <c r="D20" s="479">
        <v>0</v>
      </c>
      <c r="E20" s="479">
        <v>0</v>
      </c>
      <c r="F20" s="479">
        <v>1291170</v>
      </c>
      <c r="G20" s="479">
        <v>114196</v>
      </c>
      <c r="H20" s="479">
        <v>119200</v>
      </c>
      <c r="I20" s="479">
        <v>0</v>
      </c>
      <c r="J20" s="479">
        <v>0</v>
      </c>
      <c r="K20" s="479">
        <v>0</v>
      </c>
      <c r="L20" s="479">
        <v>0</v>
      </c>
      <c r="M20" s="479">
        <v>0</v>
      </c>
      <c r="N20" s="479">
        <v>157400</v>
      </c>
      <c r="O20" s="479">
        <v>73166</v>
      </c>
      <c r="P20" s="479">
        <v>1176687</v>
      </c>
      <c r="Q20" s="479">
        <v>1580166</v>
      </c>
      <c r="R20" s="479">
        <v>376573</v>
      </c>
      <c r="S20" s="479">
        <v>353001</v>
      </c>
      <c r="T20" s="479">
        <v>88332</v>
      </c>
      <c r="U20" s="479">
        <v>323</v>
      </c>
      <c r="V20" s="479">
        <v>1154</v>
      </c>
      <c r="W20" s="479">
        <v>0</v>
      </c>
      <c r="X20" s="482">
        <v>0</v>
      </c>
    </row>
    <row r="21" spans="1:24" s="468" customFormat="1" ht="30" customHeight="1">
      <c r="A21" s="483" t="s">
        <v>98</v>
      </c>
      <c r="B21" s="484">
        <v>3547805</v>
      </c>
      <c r="C21" s="484">
        <v>2095370</v>
      </c>
      <c r="D21" s="484">
        <v>0</v>
      </c>
      <c r="E21" s="484">
        <v>0</v>
      </c>
      <c r="F21" s="484">
        <v>1345221</v>
      </c>
      <c r="G21" s="484">
        <v>2810</v>
      </c>
      <c r="H21" s="484">
        <v>104404</v>
      </c>
      <c r="I21" s="484">
        <v>0</v>
      </c>
      <c r="J21" s="484">
        <v>0</v>
      </c>
      <c r="K21" s="484">
        <v>0</v>
      </c>
      <c r="L21" s="484">
        <v>0</v>
      </c>
      <c r="M21" s="484">
        <v>0</v>
      </c>
      <c r="N21" s="484">
        <v>0</v>
      </c>
      <c r="O21" s="484">
        <v>0</v>
      </c>
      <c r="P21" s="484">
        <v>1624514</v>
      </c>
      <c r="Q21" s="484">
        <v>1674170</v>
      </c>
      <c r="R21" s="484">
        <v>151384</v>
      </c>
      <c r="S21" s="484">
        <v>97737</v>
      </c>
      <c r="T21" s="484">
        <v>0</v>
      </c>
      <c r="U21" s="484">
        <v>0</v>
      </c>
      <c r="V21" s="484">
        <v>0</v>
      </c>
      <c r="W21" s="484">
        <v>0</v>
      </c>
      <c r="X21" s="485">
        <v>0</v>
      </c>
    </row>
    <row r="22" spans="1:24" s="468" customFormat="1" ht="30" customHeight="1">
      <c r="A22" s="486" t="s">
        <v>646</v>
      </c>
      <c r="B22" s="479">
        <v>10579494</v>
      </c>
      <c r="C22" s="479">
        <v>4924254</v>
      </c>
      <c r="D22" s="479">
        <v>0</v>
      </c>
      <c r="E22" s="479">
        <v>0</v>
      </c>
      <c r="F22" s="479">
        <v>5398142</v>
      </c>
      <c r="G22" s="479">
        <v>257098</v>
      </c>
      <c r="H22" s="479">
        <v>0</v>
      </c>
      <c r="I22" s="479">
        <v>0</v>
      </c>
      <c r="J22" s="479">
        <v>0</v>
      </c>
      <c r="K22" s="479">
        <v>0</v>
      </c>
      <c r="L22" s="479">
        <v>0</v>
      </c>
      <c r="M22" s="479">
        <v>0</v>
      </c>
      <c r="N22" s="479">
        <v>0</v>
      </c>
      <c r="O22" s="479">
        <v>88543</v>
      </c>
      <c r="P22" s="479">
        <v>1074236</v>
      </c>
      <c r="Q22" s="479">
        <v>6452291</v>
      </c>
      <c r="R22" s="479">
        <v>1561610</v>
      </c>
      <c r="S22" s="479">
        <v>1025206</v>
      </c>
      <c r="T22" s="479">
        <v>233248</v>
      </c>
      <c r="U22" s="479">
        <v>101321</v>
      </c>
      <c r="V22" s="479">
        <v>43039</v>
      </c>
      <c r="W22" s="479">
        <v>0</v>
      </c>
      <c r="X22" s="482">
        <v>0</v>
      </c>
    </row>
    <row r="23" spans="1:24" s="468" customFormat="1" ht="30" customHeight="1">
      <c r="A23" s="487" t="s">
        <v>647</v>
      </c>
      <c r="B23" s="488">
        <v>1154982</v>
      </c>
      <c r="C23" s="488">
        <v>219123</v>
      </c>
      <c r="D23" s="488">
        <v>0</v>
      </c>
      <c r="E23" s="488">
        <v>0</v>
      </c>
      <c r="F23" s="488">
        <v>607470</v>
      </c>
      <c r="G23" s="488">
        <v>280980</v>
      </c>
      <c r="H23" s="488">
        <v>47409</v>
      </c>
      <c r="I23" s="488">
        <v>0</v>
      </c>
      <c r="J23" s="488">
        <v>0</v>
      </c>
      <c r="K23" s="488">
        <v>0</v>
      </c>
      <c r="L23" s="488">
        <v>0</v>
      </c>
      <c r="M23" s="488">
        <v>0</v>
      </c>
      <c r="N23" s="488">
        <v>0</v>
      </c>
      <c r="O23" s="488">
        <v>328389</v>
      </c>
      <c r="P23" s="488">
        <v>0</v>
      </c>
      <c r="Q23" s="488">
        <v>320007</v>
      </c>
      <c r="R23" s="488">
        <v>231652</v>
      </c>
      <c r="S23" s="488">
        <v>274934</v>
      </c>
      <c r="T23" s="488">
        <v>0</v>
      </c>
      <c r="U23" s="488">
        <v>0</v>
      </c>
      <c r="V23" s="488">
        <v>0</v>
      </c>
      <c r="W23" s="488">
        <v>0</v>
      </c>
      <c r="X23" s="489">
        <v>0</v>
      </c>
    </row>
    <row r="24" spans="1:24" s="468" customFormat="1" ht="27" customHeight="1" thickBot="1">
      <c r="A24" s="261" t="s">
        <v>43</v>
      </c>
      <c r="B24" s="490">
        <f>SUM(B8:B23)</f>
        <v>114650461</v>
      </c>
      <c r="C24" s="490">
        <f>SUM(C8:C23)</f>
        <v>65717997</v>
      </c>
      <c r="D24" s="490">
        <v>0</v>
      </c>
      <c r="E24" s="490">
        <f aca="true" t="shared" si="0" ref="E24:X24">SUM(E8:E23)</f>
        <v>140563</v>
      </c>
      <c r="F24" s="490">
        <f t="shared" si="0"/>
        <v>40056764</v>
      </c>
      <c r="G24" s="490">
        <f t="shared" si="0"/>
        <v>8182424</v>
      </c>
      <c r="H24" s="490">
        <f t="shared" si="0"/>
        <v>451793</v>
      </c>
      <c r="I24" s="490">
        <f t="shared" si="0"/>
        <v>0</v>
      </c>
      <c r="J24" s="490">
        <f t="shared" si="0"/>
        <v>0</v>
      </c>
      <c r="K24" s="490">
        <f t="shared" si="0"/>
        <v>0</v>
      </c>
      <c r="L24" s="490">
        <f t="shared" si="0"/>
        <v>0</v>
      </c>
      <c r="M24" s="490">
        <f t="shared" si="0"/>
        <v>100920</v>
      </c>
      <c r="N24" s="490">
        <f t="shared" si="0"/>
        <v>1379600</v>
      </c>
      <c r="O24" s="490">
        <f t="shared" si="0"/>
        <v>6233698</v>
      </c>
      <c r="P24" s="490">
        <f t="shared" si="0"/>
        <v>38034438</v>
      </c>
      <c r="Q24" s="490">
        <f t="shared" si="0"/>
        <v>45573512</v>
      </c>
      <c r="R24" s="490">
        <f t="shared" si="0"/>
        <v>8410827</v>
      </c>
      <c r="S24" s="490">
        <f t="shared" si="0"/>
        <v>12409746</v>
      </c>
      <c r="T24" s="490">
        <f t="shared" si="0"/>
        <v>1646811</v>
      </c>
      <c r="U24" s="490">
        <f t="shared" si="0"/>
        <v>888711</v>
      </c>
      <c r="V24" s="490">
        <f t="shared" si="0"/>
        <v>73118</v>
      </c>
      <c r="W24" s="490">
        <f t="shared" si="0"/>
        <v>0</v>
      </c>
      <c r="X24" s="491">
        <f t="shared" si="0"/>
        <v>0</v>
      </c>
    </row>
    <row r="25" spans="1:2" ht="21" customHeight="1">
      <c r="A25" s="466"/>
      <c r="B25" s="466"/>
    </row>
    <row r="26" spans="1:2" ht="21" customHeight="1" thickBot="1">
      <c r="A26" s="466"/>
      <c r="B26" s="466" t="s">
        <v>101</v>
      </c>
    </row>
    <row r="27" spans="1:24" s="468" customFormat="1" ht="27" customHeight="1">
      <c r="A27" s="213" t="s">
        <v>75</v>
      </c>
      <c r="B27" s="492">
        <v>44000</v>
      </c>
      <c r="C27" s="492">
        <v>0</v>
      </c>
      <c r="D27" s="492">
        <v>0</v>
      </c>
      <c r="E27" s="492">
        <v>0</v>
      </c>
      <c r="F27" s="492">
        <v>44000</v>
      </c>
      <c r="G27" s="492">
        <v>0</v>
      </c>
      <c r="H27" s="492">
        <v>0</v>
      </c>
      <c r="I27" s="492">
        <v>0</v>
      </c>
      <c r="J27" s="492">
        <v>0</v>
      </c>
      <c r="K27" s="492">
        <v>0</v>
      </c>
      <c r="L27" s="492">
        <v>0</v>
      </c>
      <c r="M27" s="492">
        <v>0</v>
      </c>
      <c r="N27" s="492">
        <v>0</v>
      </c>
      <c r="O27" s="493">
        <v>0</v>
      </c>
      <c r="P27" s="492">
        <v>0</v>
      </c>
      <c r="Q27" s="492">
        <v>0</v>
      </c>
      <c r="R27" s="492">
        <v>0</v>
      </c>
      <c r="S27" s="492">
        <v>0</v>
      </c>
      <c r="T27" s="492">
        <v>0</v>
      </c>
      <c r="U27" s="492">
        <v>0</v>
      </c>
      <c r="V27" s="492">
        <v>0</v>
      </c>
      <c r="W27" s="492">
        <v>0</v>
      </c>
      <c r="X27" s="494">
        <v>0</v>
      </c>
    </row>
    <row r="28" spans="1:24" s="468" customFormat="1" ht="27" customHeight="1" thickBot="1">
      <c r="A28" s="367" t="s">
        <v>43</v>
      </c>
      <c r="B28" s="495">
        <f aca="true" t="shared" si="1" ref="B28:X28">B27</f>
        <v>44000</v>
      </c>
      <c r="C28" s="495">
        <f t="shared" si="1"/>
        <v>0</v>
      </c>
      <c r="D28" s="495">
        <f t="shared" si="1"/>
        <v>0</v>
      </c>
      <c r="E28" s="495">
        <f t="shared" si="1"/>
        <v>0</v>
      </c>
      <c r="F28" s="495">
        <f t="shared" si="1"/>
        <v>44000</v>
      </c>
      <c r="G28" s="495">
        <f t="shared" si="1"/>
        <v>0</v>
      </c>
      <c r="H28" s="495">
        <f t="shared" si="1"/>
        <v>0</v>
      </c>
      <c r="I28" s="495">
        <f t="shared" si="1"/>
        <v>0</v>
      </c>
      <c r="J28" s="495">
        <f t="shared" si="1"/>
        <v>0</v>
      </c>
      <c r="K28" s="495">
        <f t="shared" si="1"/>
        <v>0</v>
      </c>
      <c r="L28" s="495">
        <f t="shared" si="1"/>
        <v>0</v>
      </c>
      <c r="M28" s="495">
        <f t="shared" si="1"/>
        <v>0</v>
      </c>
      <c r="N28" s="495">
        <f t="shared" si="1"/>
        <v>0</v>
      </c>
      <c r="O28" s="495">
        <f t="shared" si="1"/>
        <v>0</v>
      </c>
      <c r="P28" s="495">
        <f t="shared" si="1"/>
        <v>0</v>
      </c>
      <c r="Q28" s="495">
        <f t="shared" si="1"/>
        <v>0</v>
      </c>
      <c r="R28" s="495">
        <f t="shared" si="1"/>
        <v>0</v>
      </c>
      <c r="S28" s="495">
        <f t="shared" si="1"/>
        <v>0</v>
      </c>
      <c r="T28" s="495">
        <f t="shared" si="1"/>
        <v>0</v>
      </c>
      <c r="U28" s="495">
        <f t="shared" si="1"/>
        <v>0</v>
      </c>
      <c r="V28" s="495">
        <f t="shared" si="1"/>
        <v>0</v>
      </c>
      <c r="W28" s="495">
        <f t="shared" si="1"/>
        <v>0</v>
      </c>
      <c r="X28" s="496">
        <f t="shared" si="1"/>
        <v>0</v>
      </c>
    </row>
    <row r="29" ht="15" customHeight="1"/>
    <row r="30" spans="2:24" s="534" customFormat="1" ht="11.25">
      <c r="B30" s="534" t="s">
        <v>717</v>
      </c>
      <c r="C30" s="534" t="s">
        <v>717</v>
      </c>
      <c r="D30" s="534" t="s">
        <v>717</v>
      </c>
      <c r="E30" s="534" t="s">
        <v>717</v>
      </c>
      <c r="F30" s="534" t="s">
        <v>717</v>
      </c>
      <c r="G30" s="534" t="s">
        <v>717</v>
      </c>
      <c r="H30" s="534" t="s">
        <v>717</v>
      </c>
      <c r="I30" s="534" t="s">
        <v>717</v>
      </c>
      <c r="J30" s="534" t="s">
        <v>717</v>
      </c>
      <c r="K30" s="534" t="s">
        <v>717</v>
      </c>
      <c r="L30" s="534" t="s">
        <v>717</v>
      </c>
      <c r="M30" s="534" t="s">
        <v>717</v>
      </c>
      <c r="N30" s="534" t="s">
        <v>717</v>
      </c>
      <c r="O30" s="534" t="s">
        <v>717</v>
      </c>
      <c r="P30" s="534" t="s">
        <v>717</v>
      </c>
      <c r="Q30" s="534" t="s">
        <v>717</v>
      </c>
      <c r="R30" s="534" t="s">
        <v>717</v>
      </c>
      <c r="S30" s="534" t="s">
        <v>717</v>
      </c>
      <c r="T30" s="534" t="s">
        <v>717</v>
      </c>
      <c r="U30" s="534" t="s">
        <v>717</v>
      </c>
      <c r="V30" s="534" t="s">
        <v>717</v>
      </c>
      <c r="W30" s="534" t="s">
        <v>717</v>
      </c>
      <c r="X30" s="534" t="s">
        <v>717</v>
      </c>
    </row>
  </sheetData>
  <sheetProtection/>
  <mergeCells count="3">
    <mergeCell ref="C5:E5"/>
    <mergeCell ref="N4:X4"/>
    <mergeCell ref="C4:M4"/>
  </mergeCells>
  <printOptions horizontalCentered="1"/>
  <pageMargins left="0.7874015748031497" right="0.7874015748031497" top="0.7874015748031497" bottom="0.4330708661417323" header="0.5118110236220472" footer="0.5118110236220472"/>
  <pageSetup fitToWidth="2" horizontalDpi="300" verticalDpi="300" orientation="landscape" paperSize="9" scale="70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三隅　栄治</cp:lastModifiedBy>
  <cp:lastPrinted>2012-11-01T06:40:55Z</cp:lastPrinted>
  <dcterms:created xsi:type="dcterms:W3CDTF">2003-01-31T04:48:23Z</dcterms:created>
  <dcterms:modified xsi:type="dcterms:W3CDTF">2014-03-12T07:12:49Z</dcterms:modified>
  <cp:category/>
  <cp:version/>
  <cp:contentType/>
  <cp:contentStatus/>
</cp:coreProperties>
</file>