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9210" activeTab="0"/>
  </bookViews>
  <sheets>
    <sheet name="決算額の構成比" sheetId="1" r:id="rId1"/>
    <sheet name="経常一般財源等の構成比" sheetId="2" r:id="rId2"/>
  </sheets>
  <definedNames>
    <definedName name="_xlnm.Print_Area" localSheetId="1">'経常一般財源等の構成比'!$A$1:$AS$35</definedName>
    <definedName name="_xlnm.Print_Area" localSheetId="0">'決算額の構成比'!$A$1:$BX$35</definedName>
    <definedName name="_xlnm.Print_Titles" localSheetId="1">'経常一般財源等の構成比'!$A:$D</definedName>
    <definedName name="_xlnm.Print_Titles" localSheetId="0">'決算額の構成比'!$A:$D</definedName>
  </definedNames>
  <calcPr fullCalcOnLoad="1"/>
</workbook>
</file>

<file path=xl/sharedStrings.xml><?xml version="1.0" encoding="utf-8"?>
<sst xmlns="http://schemas.openxmlformats.org/spreadsheetml/2006/main" count="290" uniqueCount="83">
  <si>
    <t>田布施町</t>
  </si>
  <si>
    <t>区　　分</t>
  </si>
  <si>
    <t>同　左</t>
  </si>
  <si>
    <t>構成比</t>
  </si>
  <si>
    <t>県　　　　計</t>
  </si>
  <si>
    <t>市　　　　計</t>
  </si>
  <si>
    <t>内　　　　　　　　　　　　　　　　　　　　訳</t>
  </si>
  <si>
    <t>歳入合計の内訳</t>
  </si>
  <si>
    <t>収 益 事 業 収 入</t>
  </si>
  <si>
    <t>各種貸付金元利収入</t>
  </si>
  <si>
    <t>そ　  の  　他</t>
  </si>
  <si>
    <t>うち都道府県貸付金</t>
  </si>
  <si>
    <t>うち臨時財政対策債</t>
  </si>
  <si>
    <t>臨　　時　　的　　な　　も　　の</t>
  </si>
  <si>
    <t>経　　常　　的　　な　　も　　の</t>
  </si>
  <si>
    <t>決算額</t>
  </si>
  <si>
    <t>金額</t>
  </si>
  <si>
    <t>比　率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</si>
  <si>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</si>
  <si>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</si>
  <si>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</si>
  <si>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</si>
  <si>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</si>
  <si>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</si>
  <si>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</si>
  <si>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</si>
  <si>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</si>
  <si>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</si>
  <si>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</si>
  <si>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</si>
  <si>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</si>
  <si>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</si>
  <si>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</si>
  <si>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</si>
  <si>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</si>
  <si>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</si>
  <si>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（１、13～15、19～23の合計）</t>
  </si>
  <si>
    <t xml:space="preserve"> 市町名</t>
  </si>
  <si>
    <t>町　    　計</t>
  </si>
  <si>
    <t>自動計算</t>
  </si>
  <si>
    <t>歳入合計</t>
  </si>
  <si>
    <t>自主財源</t>
  </si>
  <si>
    <t>一般財源等</t>
  </si>
  <si>
    <t>特定財源</t>
  </si>
  <si>
    <t>所在市町村助成交付金</t>
  </si>
  <si>
    <t>うち各種貸付金元利収入</t>
  </si>
  <si>
    <t>うち　そ　の　他</t>
  </si>
  <si>
    <t>（単位 千円、％）</t>
  </si>
  <si>
    <t>表</t>
  </si>
  <si>
    <t>行</t>
  </si>
  <si>
    <t>列</t>
  </si>
  <si>
    <t>うち減収補塡債特例分</t>
  </si>
  <si>
    <t>第２－５表　収入の状況（５表関係）－構成比－</t>
  </si>
  <si>
    <t>　１ 決算額の構成比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</si>
  <si>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</si>
  <si>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</si>
  <si>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</si>
  <si>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</si>
  <si>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</si>
  <si>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</si>
  <si>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</si>
  <si>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</si>
  <si>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</si>
  <si>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</si>
  <si>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</si>
  <si>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</si>
  <si>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</si>
  <si>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</si>
  <si>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</si>
  <si>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</si>
  <si>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</si>
  <si>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</si>
  <si>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</si>
  <si>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</si>
  <si>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</si>
  <si>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</si>
  <si>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</si>
  <si>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5 株式等譲渡所得割交付金</t>
  </si>
  <si>
    <t>10 地方特例交付金</t>
  </si>
  <si>
    <t>合　計</t>
  </si>
  <si>
    <t>　２ 経常一般財源等の構成比</t>
  </si>
  <si>
    <t>経常一般財源等</t>
  </si>
  <si>
    <t>17 国有提供施設等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</si>
</sst>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&quot;△&quot;#,##0\ ;_(* &quot;-&quot;_);_(@_)"/>
    <numFmt numFmtId="178" formatCode="_(* #,##0.0_);_(* &quot;△&quot;#,##0.0\ ;_(* &quot;-&quot;_);_(@_)"/>
    <numFmt numFmtId="179" formatCode="_(* #,##0.00_);_(* &quot;△&quot;#,##0.00\ ;_(* &quot;-&quot;_);_(@_)"/>
    <numFmt numFmtId="180" formatCode="_(* #,##0.000_);_(* &quot;△&quot;#,##0.000\ ;_(* &quot;-&quot;_);_(@_)"/>
    <numFmt numFmtId="181" formatCode="_(* #,##0.0000_);_(* &quot;△&quot;#,##0.0000\ ;_(* &quot;-&quot;_);_(@_)"/>
    <numFmt numFmtId="182" formatCode="_(* #,##0.00000_);_(* &quot;△&quot;#,##0.00000\ ;_(* &quot;-&quot;_);_(@_)"/>
    <numFmt numFmtId="183" formatCode="_(* #,##0.000000_);_(* &quot;△&quot;#,##0.000000\ ;_(* &quot;-&quot;_);_(@_)"/>
    <numFmt numFmtId="184" formatCode="_(* #,##0.0000000_);_(* &quot;△&quot;#,##0.0000000\ ;_(* &quot;-&quot;_);_(@_)"/>
    <numFmt numFmtId="185" formatCode="_(* #,##0.00000000_);_(* &quot;△&quot;#,##0.00000000\ ;_(* &quot;-&quot;_);_(@_)"/>
    <numFmt numFmtId="186" formatCode="0.0"/>
    <numFmt numFmtId="187" formatCode="0.0%"/>
    <numFmt numFmtId="188" formatCode="0_);[Red]\(0\)"/>
    <numFmt numFmtId="189" formatCode="0.0_);[Red]\(0.0\)"/>
    <numFmt numFmtId="190" formatCode="_(* #,##0_);_(* &quot;△&quot;#,##0\ ;_(* &quot;‐&quot;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5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1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28" fillId="35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4" applyNumberFormat="0" applyAlignment="0" applyProtection="0"/>
    <xf numFmtId="0" fontId="35" fillId="37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7" borderId="9" applyNumberFormat="0" applyAlignment="0" applyProtection="0"/>
    <xf numFmtId="0" fontId="41" fillId="37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8" borderId="4" applyNumberFormat="0" applyAlignment="0" applyProtection="0"/>
    <xf numFmtId="0" fontId="43" fillId="38" borderId="4" applyNumberFormat="0" applyAlignment="0" applyProtection="0"/>
    <xf numFmtId="0" fontId="28" fillId="0" borderId="0">
      <alignment vertical="center"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4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Continuous" vertical="center" shrinkToFit="1"/>
    </xf>
    <xf numFmtId="0" fontId="4" fillId="0" borderId="16" xfId="0" applyFont="1" applyFill="1" applyBorder="1" applyAlignment="1">
      <alignment horizontal="centerContinuous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centerContinuous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centerContinuous"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3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/>
    </xf>
    <xf numFmtId="177" fontId="4" fillId="0" borderId="22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0" fontId="4" fillId="0" borderId="30" xfId="0" applyFont="1" applyBorder="1" applyAlignment="1">
      <alignment/>
    </xf>
    <xf numFmtId="186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177" fontId="9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/>
    </xf>
    <xf numFmtId="0" fontId="4" fillId="0" borderId="21" xfId="0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/>
    </xf>
    <xf numFmtId="0" fontId="4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top" shrinkToFi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6" fontId="4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0" xfId="102" applyFont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18" xfId="0" applyFont="1" applyBorder="1" applyAlignment="1">
      <alignment horizontal="right" shrinkToFit="1"/>
    </xf>
    <xf numFmtId="0" fontId="4" fillId="0" borderId="35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4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36" xfId="0" applyFont="1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 horizontal="center" vertical="center"/>
    </xf>
    <xf numFmtId="189" fontId="4" fillId="0" borderId="22" xfId="0" applyNumberFormat="1" applyFont="1" applyFill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 shrinkToFit="1"/>
    </xf>
    <xf numFmtId="186" fontId="9" fillId="0" borderId="22" xfId="0" applyNumberFormat="1" applyFont="1" applyBorder="1" applyAlignment="1">
      <alignment horizontal="right" vertical="center"/>
    </xf>
    <xf numFmtId="186" fontId="4" fillId="0" borderId="38" xfId="0" applyNumberFormat="1" applyFont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32" xfId="0" applyBorder="1" applyAlignment="1">
      <alignment/>
    </xf>
    <xf numFmtId="177" fontId="9" fillId="0" borderId="11" xfId="0" applyNumberFormat="1" applyFont="1" applyBorder="1" applyAlignment="1">
      <alignment horizontal="right" vertical="center" shrinkToFit="1"/>
    </xf>
    <xf numFmtId="177" fontId="9" fillId="0" borderId="13" xfId="0" applyNumberFormat="1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Continuous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4" fillId="0" borderId="41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42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distributed" vertical="center" indent="1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9" fillId="0" borderId="22" xfId="0" applyNumberFormat="1" applyFont="1" applyFill="1" applyBorder="1" applyAlignment="1">
      <alignment horizontal="right" vertical="center" shrinkToFit="1"/>
    </xf>
    <xf numFmtId="177" fontId="9" fillId="0" borderId="30" xfId="0" applyNumberFormat="1" applyFont="1" applyFill="1" applyBorder="1" applyAlignment="1">
      <alignment vertical="center" shrinkToFit="1"/>
    </xf>
    <xf numFmtId="0" fontId="2" fillId="0" borderId="0" xfId="102" applyFont="1" applyFill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 indent="1" shrinkToFit="1"/>
    </xf>
    <xf numFmtId="0" fontId="4" fillId="0" borderId="12" xfId="0" applyFont="1" applyFill="1" applyBorder="1" applyAlignment="1">
      <alignment horizontal="distributed" vertical="center" indent="1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indent="2" shrinkToFit="1"/>
    </xf>
    <xf numFmtId="0" fontId="4" fillId="0" borderId="20" xfId="0" applyFont="1" applyFill="1" applyBorder="1" applyAlignment="1">
      <alignment horizontal="distributed" vertical="center" indent="2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indent="1" shrinkToFit="1"/>
    </xf>
    <xf numFmtId="0" fontId="4" fillId="0" borderId="12" xfId="0" applyFont="1" applyBorder="1" applyAlignment="1">
      <alignment horizontal="distributed" vertical="center" indent="1" shrinkToFit="1"/>
    </xf>
    <xf numFmtId="0" fontId="4" fillId="0" borderId="12" xfId="0" applyFont="1" applyBorder="1" applyAlignment="1" quotePrefix="1">
      <alignment horizontal="distributed" vertical="center" indent="1" shrinkToFit="1"/>
    </xf>
    <xf numFmtId="0" fontId="4" fillId="0" borderId="12" xfId="0" applyFont="1" applyBorder="1" applyAlignment="1" quotePrefix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indent="1" shrinkToFit="1"/>
    </xf>
    <xf numFmtId="0" fontId="4" fillId="0" borderId="29" xfId="0" applyFont="1" applyFill="1" applyBorder="1" applyAlignment="1">
      <alignment horizontal="distributed" vertical="center" indent="1" shrinkToFit="1"/>
    </xf>
    <xf numFmtId="0" fontId="4" fillId="0" borderId="23" xfId="0" applyFont="1" applyFill="1" applyBorder="1" applyAlignment="1">
      <alignment horizontal="distributed" vertical="center" indent="1" shrinkToFit="1"/>
    </xf>
    <xf numFmtId="0" fontId="4" fillId="0" borderId="37" xfId="0" applyFont="1" applyFill="1" applyBorder="1" applyAlignment="1">
      <alignment horizontal="distributed" vertical="center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3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4" fillId="0" borderId="34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2" xfId="0" applyFont="1" applyFill="1" applyBorder="1" applyAlignment="1" quotePrefix="1">
      <alignment horizontal="distributed" vertical="center" indent="1" shrinkToFit="1"/>
    </xf>
    <xf numFmtId="0" fontId="4" fillId="0" borderId="12" xfId="0" applyFont="1" applyFill="1" applyBorder="1" applyAlignment="1" quotePrefix="1">
      <alignment horizontal="center" vertical="center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05(1)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404241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404241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29" name="Line 32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7</xdr:row>
      <xdr:rowOff>0</xdr:rowOff>
    </xdr:to>
    <xdr:sp>
      <xdr:nvSpPr>
        <xdr:cNvPr id="30" name="Line 33"/>
        <xdr:cNvSpPr>
          <a:spLocks/>
        </xdr:cNvSpPr>
      </xdr:nvSpPr>
      <xdr:spPr>
        <a:xfrm flipH="1" flipV="1">
          <a:off x="373951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31" name="Line 34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050" y="647700"/>
          <a:ext cx="17526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5" name="Line 41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6" name="Line 42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7" name="Line 43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8" name="Line 44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39" name="Line 45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40" name="Line 46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7</xdr:row>
      <xdr:rowOff>0</xdr:rowOff>
    </xdr:to>
    <xdr:sp>
      <xdr:nvSpPr>
        <xdr:cNvPr id="42" name="Line 51"/>
        <xdr:cNvSpPr>
          <a:spLocks/>
        </xdr:cNvSpPr>
      </xdr:nvSpPr>
      <xdr:spPr>
        <a:xfrm flipH="1" flipV="1">
          <a:off x="373951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43" name="Line 52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4" name="Line 56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19050" y="647700"/>
          <a:ext cx="17526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6" name="Line 58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7" name="Line 59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8" name="Line 60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9" name="Line 61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2138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3885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6</xdr:row>
      <xdr:rowOff>133350</xdr:rowOff>
    </xdr:to>
    <xdr:sp>
      <xdr:nvSpPr>
        <xdr:cNvPr id="13" name="Line 27"/>
        <xdr:cNvSpPr>
          <a:spLocks/>
        </xdr:cNvSpPr>
      </xdr:nvSpPr>
      <xdr:spPr>
        <a:xfrm flipH="1" flipV="1">
          <a:off x="21383625" y="6667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7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38852475" y="666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19050" y="666750"/>
          <a:ext cx="17716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8.796875" defaultRowHeight="18" customHeight="1"/>
  <cols>
    <col min="1" max="1" width="2.59765625" style="1" customWidth="1"/>
    <col min="2" max="2" width="0.6953125" style="1" customWidth="1"/>
    <col min="3" max="3" width="14.3984375" style="1" customWidth="1"/>
    <col min="4" max="4" width="0.8984375" style="3" customWidth="1"/>
    <col min="5" max="5" width="13.09765625" style="3" customWidth="1"/>
    <col min="6" max="6" width="5.59765625" style="3" customWidth="1"/>
    <col min="7" max="7" width="13.09765625" style="3" customWidth="1"/>
    <col min="8" max="8" width="5.59765625" style="3" customWidth="1"/>
    <col min="9" max="9" width="13.09765625" style="3" customWidth="1"/>
    <col min="10" max="10" width="5.59765625" style="3" customWidth="1"/>
    <col min="11" max="11" width="13.09765625" style="3" customWidth="1"/>
    <col min="12" max="12" width="5.59765625" style="3" customWidth="1"/>
    <col min="13" max="13" width="13.09765625" style="3" customWidth="1"/>
    <col min="14" max="14" width="5.59765625" style="3" customWidth="1"/>
    <col min="15" max="15" width="13.09765625" style="3" customWidth="1"/>
    <col min="16" max="16" width="5.59765625" style="3" customWidth="1"/>
    <col min="17" max="17" width="13.09765625" style="3" customWidth="1"/>
    <col min="18" max="18" width="5.59765625" style="3" customWidth="1"/>
    <col min="19" max="19" width="13.09765625" style="3" customWidth="1"/>
    <col min="20" max="20" width="5.59765625" style="3" customWidth="1"/>
    <col min="21" max="21" width="13.09765625" style="3" customWidth="1"/>
    <col min="22" max="22" width="5.59765625" style="3" customWidth="1"/>
    <col min="23" max="23" width="13.09765625" style="3" customWidth="1"/>
    <col min="24" max="24" width="5.59765625" style="3" customWidth="1"/>
    <col min="25" max="25" width="13.09765625" style="3" customWidth="1"/>
    <col min="26" max="26" width="5.59765625" style="3" customWidth="1"/>
    <col min="27" max="27" width="13.09765625" style="3" customWidth="1"/>
    <col min="28" max="28" width="5.59765625" style="3" customWidth="1"/>
    <col min="29" max="29" width="13.09765625" style="3" customWidth="1"/>
    <col min="30" max="30" width="5.59765625" style="3" customWidth="1"/>
    <col min="31" max="31" width="13.09765625" style="3" customWidth="1"/>
    <col min="32" max="32" width="5.59765625" style="3" customWidth="1"/>
    <col min="33" max="33" width="13.09765625" style="3" customWidth="1"/>
    <col min="34" max="34" width="5.59765625" style="3" customWidth="1"/>
    <col min="35" max="35" width="13.09765625" style="3" customWidth="1"/>
    <col min="36" max="36" width="5.59765625" style="3" customWidth="1"/>
    <col min="37" max="37" width="13.09765625" style="3" customWidth="1"/>
    <col min="38" max="38" width="5.59765625" style="3" customWidth="1"/>
    <col min="39" max="39" width="13.09765625" style="3" customWidth="1"/>
    <col min="40" max="40" width="5.59765625" style="3" customWidth="1"/>
    <col min="41" max="41" width="13.09765625" style="3" customWidth="1"/>
    <col min="42" max="42" width="5.59765625" style="3" customWidth="1"/>
    <col min="43" max="43" width="13.09765625" style="3" customWidth="1"/>
    <col min="44" max="44" width="5.59765625" style="3" customWidth="1"/>
    <col min="45" max="45" width="13.09765625" style="3" customWidth="1"/>
    <col min="46" max="46" width="5.59765625" style="3" customWidth="1"/>
    <col min="47" max="47" width="13.09765625" style="3" customWidth="1"/>
    <col min="48" max="48" width="5.59765625" style="3" customWidth="1"/>
    <col min="49" max="49" width="13.09765625" style="3" customWidth="1"/>
    <col min="50" max="50" width="5.59765625" style="3" customWidth="1"/>
    <col min="51" max="51" width="13.09765625" style="3" customWidth="1"/>
    <col min="52" max="52" width="5.59765625" style="3" customWidth="1"/>
    <col min="53" max="53" width="13.09765625" style="3" customWidth="1"/>
    <col min="54" max="54" width="5.59765625" style="3" customWidth="1"/>
    <col min="55" max="55" width="13.09765625" style="3" customWidth="1"/>
    <col min="56" max="56" width="5.59765625" style="3" customWidth="1"/>
    <col min="57" max="57" width="10.69921875" style="64" customWidth="1"/>
    <col min="58" max="58" width="4.09765625" style="3" customWidth="1"/>
    <col min="59" max="59" width="10.69921875" style="3" customWidth="1"/>
    <col min="60" max="60" width="4.09765625" style="3" customWidth="1"/>
    <col min="61" max="61" width="10.69921875" style="3" customWidth="1"/>
    <col min="62" max="62" width="4.09765625" style="3" customWidth="1"/>
    <col min="63" max="63" width="10.8984375" style="3" customWidth="1"/>
    <col min="64" max="64" width="4.09765625" style="3" customWidth="1"/>
    <col min="65" max="65" width="14.3984375" style="3" customWidth="1"/>
    <col min="66" max="66" width="0.1015625" style="3" hidden="1" customWidth="1"/>
    <col min="67" max="67" width="10.69921875" style="3" customWidth="1"/>
    <col min="68" max="68" width="4.09765625" style="3" customWidth="1"/>
    <col min="69" max="69" width="10.69921875" style="3" customWidth="1"/>
    <col min="70" max="70" width="4.09765625" style="3" customWidth="1"/>
    <col min="71" max="71" width="10.69921875" style="3" customWidth="1"/>
    <col min="72" max="72" width="4.09765625" style="3" customWidth="1"/>
    <col min="73" max="73" width="10.69921875" style="3" customWidth="1"/>
    <col min="74" max="74" width="4.09765625" style="3" customWidth="1"/>
    <col min="75" max="75" width="13.09765625" style="3" customWidth="1"/>
    <col min="76" max="76" width="5.59765625" style="3" customWidth="1"/>
    <col min="77" max="106" width="14.59765625" style="3" customWidth="1"/>
    <col min="107" max="16384" width="9" style="3" customWidth="1"/>
  </cols>
  <sheetData>
    <row r="1" spans="4:76" s="6" customFormat="1" ht="28.5" customHeight="1">
      <c r="D1" s="1"/>
      <c r="E1" s="77" t="s">
        <v>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4:76" s="6" customFormat="1" ht="22.5" customHeight="1" thickBot="1">
      <c r="D2" s="1"/>
      <c r="E2" s="77" t="s">
        <v>53</v>
      </c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5"/>
      <c r="BX2" s="78" t="s">
        <v>47</v>
      </c>
    </row>
    <row r="3" spans="1:76" s="11" customFormat="1" ht="17.25" customHeight="1">
      <c r="A3" s="79"/>
      <c r="B3" s="80"/>
      <c r="C3" s="81"/>
      <c r="D3" s="12"/>
      <c r="E3" s="19"/>
      <c r="F3" s="20"/>
      <c r="G3" s="19"/>
      <c r="H3" s="20"/>
      <c r="I3" s="19"/>
      <c r="J3" s="20"/>
      <c r="K3" s="19"/>
      <c r="L3" s="20"/>
      <c r="M3" s="21"/>
      <c r="N3" s="20"/>
      <c r="O3" s="19"/>
      <c r="P3" s="20"/>
      <c r="Q3" s="19"/>
      <c r="R3" s="20"/>
      <c r="S3" s="19"/>
      <c r="T3" s="20"/>
      <c r="U3" s="21"/>
      <c r="V3" s="20"/>
      <c r="W3" s="19"/>
      <c r="X3" s="20"/>
      <c r="Y3" s="19"/>
      <c r="Z3" s="20"/>
      <c r="AA3" s="21"/>
      <c r="AB3" s="20"/>
      <c r="AC3" s="21"/>
      <c r="AD3" s="20"/>
      <c r="AE3" s="19"/>
      <c r="AF3" s="20"/>
      <c r="AG3" s="19"/>
      <c r="AH3" s="20"/>
      <c r="AI3" s="19"/>
      <c r="AJ3" s="20"/>
      <c r="AK3" s="151" t="s">
        <v>82</v>
      </c>
      <c r="AL3" s="152"/>
      <c r="AM3" s="19"/>
      <c r="AN3" s="20"/>
      <c r="AO3" s="19"/>
      <c r="AP3" s="20"/>
      <c r="AQ3" s="19"/>
      <c r="AR3" s="20"/>
      <c r="AS3" s="21"/>
      <c r="AT3" s="20"/>
      <c r="AU3" s="22"/>
      <c r="AV3" s="23"/>
      <c r="AW3" s="22"/>
      <c r="AX3" s="23"/>
      <c r="AY3" s="158" t="s">
        <v>6</v>
      </c>
      <c r="AZ3" s="159"/>
      <c r="BA3" s="159"/>
      <c r="BB3" s="159"/>
      <c r="BC3" s="159"/>
      <c r="BD3" s="160"/>
      <c r="BE3" s="22"/>
      <c r="BF3" s="24"/>
      <c r="BG3" s="25"/>
      <c r="BH3" s="25"/>
      <c r="BI3" s="25"/>
      <c r="BJ3" s="25"/>
      <c r="BK3" s="25"/>
      <c r="BL3" s="26"/>
      <c r="BM3" s="142"/>
      <c r="BN3" s="54"/>
      <c r="BO3" s="161" t="s">
        <v>7</v>
      </c>
      <c r="BP3" s="161"/>
      <c r="BQ3" s="161"/>
      <c r="BR3" s="161"/>
      <c r="BS3" s="161"/>
      <c r="BT3" s="161"/>
      <c r="BU3" s="161"/>
      <c r="BV3" s="162"/>
      <c r="BW3" s="172" t="s">
        <v>41</v>
      </c>
      <c r="BX3" s="173"/>
    </row>
    <row r="4" spans="1:76" s="13" customFormat="1" ht="17.25" customHeight="1">
      <c r="A4" s="82"/>
      <c r="C4" s="83" t="s">
        <v>1</v>
      </c>
      <c r="D4" s="15"/>
      <c r="E4" s="166" t="s">
        <v>54</v>
      </c>
      <c r="F4" s="168"/>
      <c r="G4" s="165" t="s">
        <v>55</v>
      </c>
      <c r="H4" s="169"/>
      <c r="I4" s="165" t="s">
        <v>56</v>
      </c>
      <c r="J4" s="164"/>
      <c r="K4" s="165" t="s">
        <v>57</v>
      </c>
      <c r="L4" s="164"/>
      <c r="M4" s="163" t="s">
        <v>58</v>
      </c>
      <c r="N4" s="164"/>
      <c r="O4" s="165" t="s">
        <v>59</v>
      </c>
      <c r="P4" s="164"/>
      <c r="Q4" s="165" t="s">
        <v>60</v>
      </c>
      <c r="R4" s="164"/>
      <c r="S4" s="165" t="s">
        <v>61</v>
      </c>
      <c r="T4" s="164"/>
      <c r="U4" s="163" t="s">
        <v>62</v>
      </c>
      <c r="V4" s="164"/>
      <c r="W4" s="165" t="s">
        <v>63</v>
      </c>
      <c r="X4" s="164"/>
      <c r="Y4" s="165" t="s">
        <v>64</v>
      </c>
      <c r="Z4" s="164"/>
      <c r="AA4" s="165" t="s">
        <v>65</v>
      </c>
      <c r="AB4" s="164"/>
      <c r="AC4" s="163" t="s">
        <v>66</v>
      </c>
      <c r="AD4" s="164"/>
      <c r="AE4" s="166" t="s">
        <v>67</v>
      </c>
      <c r="AF4" s="167"/>
      <c r="AG4" s="166" t="s">
        <v>68</v>
      </c>
      <c r="AH4" s="167"/>
      <c r="AI4" s="165" t="s">
        <v>69</v>
      </c>
      <c r="AJ4" s="164"/>
      <c r="AK4" s="165" t="s">
        <v>44</v>
      </c>
      <c r="AL4" s="164"/>
      <c r="AM4" s="165" t="s">
        <v>70</v>
      </c>
      <c r="AN4" s="164"/>
      <c r="AO4" s="166" t="s">
        <v>71</v>
      </c>
      <c r="AP4" s="167"/>
      <c r="AQ4" s="166" t="s">
        <v>72</v>
      </c>
      <c r="AR4" s="167"/>
      <c r="AS4" s="176" t="s">
        <v>73</v>
      </c>
      <c r="AT4" s="167"/>
      <c r="AU4" s="156" t="s">
        <v>74</v>
      </c>
      <c r="AV4" s="157"/>
      <c r="AW4" s="156" t="s">
        <v>75</v>
      </c>
      <c r="AX4" s="157"/>
      <c r="AY4" s="153" t="s">
        <v>8</v>
      </c>
      <c r="AZ4" s="154"/>
      <c r="BA4" s="155" t="s">
        <v>9</v>
      </c>
      <c r="BB4" s="154"/>
      <c r="BC4" s="153" t="s">
        <v>10</v>
      </c>
      <c r="BD4" s="154"/>
      <c r="BE4" s="170" t="s">
        <v>76</v>
      </c>
      <c r="BF4" s="178"/>
      <c r="BG4" s="153" t="s">
        <v>11</v>
      </c>
      <c r="BH4" s="154"/>
      <c r="BI4" s="153" t="s">
        <v>51</v>
      </c>
      <c r="BJ4" s="154"/>
      <c r="BK4" s="153" t="s">
        <v>12</v>
      </c>
      <c r="BL4" s="154"/>
      <c r="BM4" s="45" t="s">
        <v>40</v>
      </c>
      <c r="BN4" s="133"/>
      <c r="BO4" s="17" t="s">
        <v>13</v>
      </c>
      <c r="BP4" s="17"/>
      <c r="BQ4" s="18"/>
      <c r="BR4" s="16"/>
      <c r="BS4" s="153" t="s">
        <v>14</v>
      </c>
      <c r="BT4" s="155"/>
      <c r="BU4" s="155"/>
      <c r="BV4" s="154"/>
      <c r="BW4" s="174"/>
      <c r="BX4" s="175"/>
    </row>
    <row r="5" spans="1:76" s="11" customFormat="1" ht="17.25" customHeight="1">
      <c r="A5" s="84"/>
      <c r="D5" s="8"/>
      <c r="E5" s="27"/>
      <c r="F5" s="28" t="s">
        <v>2</v>
      </c>
      <c r="G5" s="29"/>
      <c r="H5" s="28" t="s">
        <v>2</v>
      </c>
      <c r="I5" s="30"/>
      <c r="J5" s="28" t="s">
        <v>2</v>
      </c>
      <c r="K5" s="27"/>
      <c r="L5" s="28" t="s">
        <v>2</v>
      </c>
      <c r="M5" s="27"/>
      <c r="N5" s="28" t="s">
        <v>2</v>
      </c>
      <c r="O5" s="30"/>
      <c r="P5" s="28" t="s">
        <v>2</v>
      </c>
      <c r="Q5" s="30"/>
      <c r="R5" s="28" t="s">
        <v>2</v>
      </c>
      <c r="S5" s="30"/>
      <c r="T5" s="28" t="s">
        <v>2</v>
      </c>
      <c r="U5" s="27"/>
      <c r="V5" s="28" t="s">
        <v>2</v>
      </c>
      <c r="W5" s="27"/>
      <c r="X5" s="28" t="s">
        <v>2</v>
      </c>
      <c r="Y5" s="27"/>
      <c r="Z5" s="28" t="s">
        <v>2</v>
      </c>
      <c r="AA5" s="27"/>
      <c r="AB5" s="28" t="s">
        <v>2</v>
      </c>
      <c r="AC5" s="27"/>
      <c r="AD5" s="28" t="s">
        <v>2</v>
      </c>
      <c r="AE5" s="29"/>
      <c r="AF5" s="28" t="s">
        <v>2</v>
      </c>
      <c r="AG5" s="30"/>
      <c r="AH5" s="28" t="s">
        <v>2</v>
      </c>
      <c r="AI5" s="31"/>
      <c r="AJ5" s="28" t="s">
        <v>2</v>
      </c>
      <c r="AK5" s="27"/>
      <c r="AL5" s="28" t="s">
        <v>2</v>
      </c>
      <c r="AM5" s="30"/>
      <c r="AN5" s="28" t="s">
        <v>2</v>
      </c>
      <c r="AO5" s="27"/>
      <c r="AP5" s="28" t="s">
        <v>2</v>
      </c>
      <c r="AQ5" s="27"/>
      <c r="AR5" s="28" t="s">
        <v>2</v>
      </c>
      <c r="AS5" s="27"/>
      <c r="AT5" s="28" t="s">
        <v>2</v>
      </c>
      <c r="AU5" s="32"/>
      <c r="AV5" s="33" t="s">
        <v>2</v>
      </c>
      <c r="AW5" s="34"/>
      <c r="AX5" s="33" t="s">
        <v>2</v>
      </c>
      <c r="AY5" s="35"/>
      <c r="AZ5" s="33" t="s">
        <v>2</v>
      </c>
      <c r="BA5" s="50"/>
      <c r="BB5" s="33" t="s">
        <v>2</v>
      </c>
      <c r="BC5" s="35"/>
      <c r="BD5" s="33" t="s">
        <v>2</v>
      </c>
      <c r="BE5" s="35"/>
      <c r="BF5" s="33" t="s">
        <v>2</v>
      </c>
      <c r="BG5" s="32"/>
      <c r="BH5" s="33" t="s">
        <v>2</v>
      </c>
      <c r="BI5" s="32"/>
      <c r="BJ5" s="33" t="s">
        <v>2</v>
      </c>
      <c r="BK5" s="32"/>
      <c r="BL5" s="33" t="s">
        <v>2</v>
      </c>
      <c r="BM5" s="34"/>
      <c r="BN5" s="136" t="s">
        <v>2</v>
      </c>
      <c r="BO5" s="155" t="s">
        <v>43</v>
      </c>
      <c r="BP5" s="154"/>
      <c r="BQ5" s="153" t="s">
        <v>42</v>
      </c>
      <c r="BR5" s="154"/>
      <c r="BS5" s="153" t="s">
        <v>43</v>
      </c>
      <c r="BT5" s="154"/>
      <c r="BU5" s="177" t="s">
        <v>42</v>
      </c>
      <c r="BV5" s="177"/>
      <c r="BW5" s="170" t="s">
        <v>36</v>
      </c>
      <c r="BX5" s="171"/>
    </row>
    <row r="6" spans="1:76" s="11" customFormat="1" ht="17.25" customHeight="1">
      <c r="A6" s="85" t="s">
        <v>37</v>
      </c>
      <c r="D6" s="8"/>
      <c r="E6" s="27" t="s">
        <v>15</v>
      </c>
      <c r="F6" s="36"/>
      <c r="G6" s="29" t="s">
        <v>15</v>
      </c>
      <c r="H6" s="36"/>
      <c r="I6" s="30" t="s">
        <v>15</v>
      </c>
      <c r="J6" s="36"/>
      <c r="K6" s="27" t="s">
        <v>15</v>
      </c>
      <c r="L6" s="36"/>
      <c r="M6" s="27" t="s">
        <v>15</v>
      </c>
      <c r="N6" s="36"/>
      <c r="O6" s="30" t="s">
        <v>15</v>
      </c>
      <c r="P6" s="36"/>
      <c r="Q6" s="30" t="s">
        <v>15</v>
      </c>
      <c r="R6" s="36"/>
      <c r="S6" s="30" t="s">
        <v>15</v>
      </c>
      <c r="T6" s="36"/>
      <c r="U6" s="27" t="s">
        <v>15</v>
      </c>
      <c r="V6" s="36"/>
      <c r="W6" s="27" t="s">
        <v>15</v>
      </c>
      <c r="X6" s="36"/>
      <c r="Y6" s="27" t="s">
        <v>15</v>
      </c>
      <c r="Z6" s="36"/>
      <c r="AA6" s="27" t="s">
        <v>15</v>
      </c>
      <c r="AB6" s="36"/>
      <c r="AC6" s="27" t="s">
        <v>15</v>
      </c>
      <c r="AD6" s="36"/>
      <c r="AE6" s="29" t="s">
        <v>15</v>
      </c>
      <c r="AF6" s="36"/>
      <c r="AG6" s="30" t="s">
        <v>15</v>
      </c>
      <c r="AH6" s="36"/>
      <c r="AI6" s="29" t="s">
        <v>15</v>
      </c>
      <c r="AJ6" s="36"/>
      <c r="AK6" s="27" t="s">
        <v>15</v>
      </c>
      <c r="AL6" s="36"/>
      <c r="AM6" s="30" t="s">
        <v>15</v>
      </c>
      <c r="AN6" s="36"/>
      <c r="AO6" s="27" t="s">
        <v>15</v>
      </c>
      <c r="AP6" s="36"/>
      <c r="AQ6" s="27" t="s">
        <v>15</v>
      </c>
      <c r="AR6" s="36"/>
      <c r="AS6" s="27" t="s">
        <v>15</v>
      </c>
      <c r="AT6" s="36"/>
      <c r="AU6" s="32" t="s">
        <v>15</v>
      </c>
      <c r="AV6" s="37"/>
      <c r="AW6" s="34" t="s">
        <v>15</v>
      </c>
      <c r="AX6" s="37"/>
      <c r="AY6" s="35" t="s">
        <v>15</v>
      </c>
      <c r="AZ6" s="37"/>
      <c r="BA6" s="51" t="s">
        <v>15</v>
      </c>
      <c r="BB6" s="37"/>
      <c r="BC6" s="35" t="s">
        <v>15</v>
      </c>
      <c r="BD6" s="37"/>
      <c r="BE6" s="35" t="s">
        <v>15</v>
      </c>
      <c r="BF6" s="37"/>
      <c r="BG6" s="32" t="s">
        <v>15</v>
      </c>
      <c r="BH6" s="37"/>
      <c r="BI6" s="32" t="s">
        <v>15</v>
      </c>
      <c r="BJ6" s="37"/>
      <c r="BK6" s="32" t="s">
        <v>15</v>
      </c>
      <c r="BL6" s="37"/>
      <c r="BM6" s="34" t="s">
        <v>15</v>
      </c>
      <c r="BN6" s="137"/>
      <c r="BO6" s="51"/>
      <c r="BP6" s="37"/>
      <c r="BQ6" s="35"/>
      <c r="BR6" s="37"/>
      <c r="BS6" s="34"/>
      <c r="BT6" s="37"/>
      <c r="BU6" s="35"/>
      <c r="BV6" s="72"/>
      <c r="BW6" s="35"/>
      <c r="BX6" s="38" t="s">
        <v>2</v>
      </c>
    </row>
    <row r="7" spans="1:76" s="11" customFormat="1" ht="17.25" customHeight="1">
      <c r="A7" s="86"/>
      <c r="B7" s="87"/>
      <c r="C7" s="88"/>
      <c r="D7" s="9"/>
      <c r="E7" s="39"/>
      <c r="F7" s="40" t="s">
        <v>3</v>
      </c>
      <c r="G7" s="41"/>
      <c r="H7" s="40" t="s">
        <v>3</v>
      </c>
      <c r="I7" s="39"/>
      <c r="J7" s="40" t="s">
        <v>3</v>
      </c>
      <c r="K7" s="39"/>
      <c r="L7" s="40" t="s">
        <v>3</v>
      </c>
      <c r="M7" s="48"/>
      <c r="N7" s="40" t="s">
        <v>3</v>
      </c>
      <c r="O7" s="39"/>
      <c r="P7" s="40" t="s">
        <v>3</v>
      </c>
      <c r="Q7" s="39"/>
      <c r="R7" s="40" t="s">
        <v>3</v>
      </c>
      <c r="S7" s="39"/>
      <c r="T7" s="40" t="s">
        <v>3</v>
      </c>
      <c r="U7" s="48"/>
      <c r="V7" s="40" t="s">
        <v>3</v>
      </c>
      <c r="W7" s="39"/>
      <c r="X7" s="40" t="s">
        <v>3</v>
      </c>
      <c r="Y7" s="39"/>
      <c r="Z7" s="40" t="s">
        <v>3</v>
      </c>
      <c r="AA7" s="39"/>
      <c r="AB7" s="40" t="s">
        <v>3</v>
      </c>
      <c r="AC7" s="48"/>
      <c r="AD7" s="40" t="s">
        <v>3</v>
      </c>
      <c r="AE7" s="41"/>
      <c r="AF7" s="40" t="s">
        <v>3</v>
      </c>
      <c r="AG7" s="39"/>
      <c r="AH7" s="40" t="s">
        <v>3</v>
      </c>
      <c r="AI7" s="41"/>
      <c r="AJ7" s="40" t="s">
        <v>3</v>
      </c>
      <c r="AK7" s="48"/>
      <c r="AL7" s="40" t="s">
        <v>3</v>
      </c>
      <c r="AM7" s="39"/>
      <c r="AN7" s="40" t="s">
        <v>3</v>
      </c>
      <c r="AO7" s="39"/>
      <c r="AP7" s="40" t="s">
        <v>3</v>
      </c>
      <c r="AQ7" s="39"/>
      <c r="AR7" s="40" t="s">
        <v>3</v>
      </c>
      <c r="AS7" s="48"/>
      <c r="AT7" s="40" t="s">
        <v>3</v>
      </c>
      <c r="AU7" s="42"/>
      <c r="AV7" s="43" t="s">
        <v>3</v>
      </c>
      <c r="AW7" s="44"/>
      <c r="AX7" s="43" t="s">
        <v>3</v>
      </c>
      <c r="AY7" s="42"/>
      <c r="AZ7" s="43" t="s">
        <v>3</v>
      </c>
      <c r="BA7" s="52"/>
      <c r="BB7" s="43" t="s">
        <v>3</v>
      </c>
      <c r="BC7" s="42"/>
      <c r="BD7" s="43" t="s">
        <v>3</v>
      </c>
      <c r="BE7" s="42"/>
      <c r="BF7" s="43" t="s">
        <v>3</v>
      </c>
      <c r="BG7" s="42"/>
      <c r="BH7" s="43" t="s">
        <v>3</v>
      </c>
      <c r="BI7" s="49"/>
      <c r="BJ7" s="43" t="s">
        <v>3</v>
      </c>
      <c r="BK7" s="42"/>
      <c r="BL7" s="43" t="s">
        <v>3</v>
      </c>
      <c r="BM7" s="44"/>
      <c r="BN7" s="76" t="s">
        <v>3</v>
      </c>
      <c r="BO7" s="132" t="s">
        <v>16</v>
      </c>
      <c r="BP7" s="43" t="s">
        <v>3</v>
      </c>
      <c r="BQ7" s="46" t="s">
        <v>16</v>
      </c>
      <c r="BR7" s="43" t="s">
        <v>3</v>
      </c>
      <c r="BS7" s="45" t="s">
        <v>16</v>
      </c>
      <c r="BT7" s="43" t="s">
        <v>3</v>
      </c>
      <c r="BU7" s="46" t="s">
        <v>16</v>
      </c>
      <c r="BV7" s="43" t="s">
        <v>3</v>
      </c>
      <c r="BW7" s="46" t="s">
        <v>16</v>
      </c>
      <c r="BX7" s="47" t="s">
        <v>17</v>
      </c>
    </row>
    <row r="8" spans="1:76" s="93" customFormat="1" ht="17.25" customHeight="1">
      <c r="A8" s="89"/>
      <c r="B8" s="90"/>
      <c r="C8" s="91"/>
      <c r="D8" s="92"/>
      <c r="E8" s="126"/>
      <c r="F8" s="126"/>
      <c r="G8" s="127"/>
      <c r="H8" s="127"/>
      <c r="I8" s="126"/>
      <c r="J8" s="126"/>
      <c r="K8" s="127"/>
      <c r="L8" s="127"/>
      <c r="M8" s="126"/>
      <c r="N8" s="126"/>
      <c r="O8" s="127"/>
      <c r="P8" s="127"/>
      <c r="Q8" s="126"/>
      <c r="R8" s="126"/>
      <c r="S8" s="127"/>
      <c r="T8" s="127"/>
      <c r="U8" s="126"/>
      <c r="V8" s="126"/>
      <c r="W8" s="127"/>
      <c r="X8" s="127"/>
      <c r="Y8" s="126"/>
      <c r="Z8" s="126"/>
      <c r="AA8" s="127"/>
      <c r="AB8" s="127"/>
      <c r="AC8" s="126"/>
      <c r="AD8" s="126"/>
      <c r="AE8" s="127"/>
      <c r="AF8" s="127"/>
      <c r="AG8" s="126"/>
      <c r="AH8" s="126"/>
      <c r="AI8" s="127"/>
      <c r="AJ8" s="127"/>
      <c r="AK8" s="126"/>
      <c r="AL8" s="126"/>
      <c r="AM8" s="127"/>
      <c r="AN8" s="127"/>
      <c r="AO8" s="126"/>
      <c r="AP8" s="126"/>
      <c r="AQ8" s="127"/>
      <c r="AR8" s="127"/>
      <c r="AS8" s="126"/>
      <c r="AT8" s="126"/>
      <c r="AU8" s="127"/>
      <c r="AV8" s="127"/>
      <c r="AW8" s="126"/>
      <c r="AX8" s="126"/>
      <c r="AY8" s="127"/>
      <c r="AZ8" s="127"/>
      <c r="BA8" s="126"/>
      <c r="BB8" s="126"/>
      <c r="BC8" s="127"/>
      <c r="BD8" s="127"/>
      <c r="BE8" s="128"/>
      <c r="BF8" s="128"/>
      <c r="BG8" s="129"/>
      <c r="BH8" s="129"/>
      <c r="BI8" s="130"/>
      <c r="BJ8" s="128"/>
      <c r="BK8" s="129"/>
      <c r="BL8" s="129"/>
      <c r="BM8" s="126"/>
      <c r="BN8" s="138"/>
      <c r="BO8" s="130"/>
      <c r="BP8" s="129"/>
      <c r="BQ8" s="128"/>
      <c r="BR8" s="129"/>
      <c r="BS8" s="128"/>
      <c r="BT8" s="129"/>
      <c r="BU8" s="128"/>
      <c r="BV8" s="129"/>
      <c r="BW8" s="126"/>
      <c r="BX8" s="131"/>
    </row>
    <row r="9" spans="1:76" s="53" customFormat="1" ht="17.25" customHeight="1">
      <c r="A9" s="94" t="s">
        <v>4</v>
      </c>
      <c r="B9" s="95"/>
      <c r="C9" s="95"/>
      <c r="D9" s="7"/>
      <c r="E9" s="121">
        <f>E25+E34</f>
        <v>195528308</v>
      </c>
      <c r="F9" s="96">
        <f>IF(E9=0,"-",ROUND(E9/$BM9*100,1))</f>
        <v>30.8</v>
      </c>
      <c r="G9" s="121">
        <f>G25+G34</f>
        <v>5277759</v>
      </c>
      <c r="H9" s="96">
        <f>IF(G9=0,"-",ROUND(G9/$BM9*100,1))</f>
        <v>0.8</v>
      </c>
      <c r="I9" s="121">
        <f>I25+I34</f>
        <v>493623</v>
      </c>
      <c r="J9" s="96">
        <f>IF(I9=0,"-",ROUND(I9/$BM9*100,1))</f>
        <v>0.1</v>
      </c>
      <c r="K9" s="121">
        <f>K25+K34</f>
        <v>370726</v>
      </c>
      <c r="L9" s="96">
        <f>IF(K9=0,"-",ROUND(K9/$BM9*100,1))</f>
        <v>0.1</v>
      </c>
      <c r="M9" s="121">
        <f>M25+M34</f>
        <v>75778</v>
      </c>
      <c r="N9" s="96">
        <f>IF(M9=0,"-",ROUND(M9/$BM9*100,1))</f>
        <v>0</v>
      </c>
      <c r="O9" s="121">
        <f>O25+O34</f>
        <v>12875164</v>
      </c>
      <c r="P9" s="96">
        <f>IF(O9=0,"-",ROUND(O9/$BM9*100,1))</f>
        <v>2</v>
      </c>
      <c r="Q9" s="121">
        <f>Q25+Q34</f>
        <v>422970</v>
      </c>
      <c r="R9" s="96">
        <f>IF(Q9=0,"-",ROUND(Q9/$BM9*100,1))</f>
        <v>0.1</v>
      </c>
      <c r="S9" s="121">
        <f>S25+S34</f>
        <v>0</v>
      </c>
      <c r="T9" s="96" t="str">
        <f>IF(S9=0,"-",ROUND(S9/$BM9*100,1))</f>
        <v>-</v>
      </c>
      <c r="U9" s="121">
        <f>U25+U34</f>
        <v>1690997</v>
      </c>
      <c r="V9" s="96">
        <f>IF(U9=0,"-",ROUND(U9/$BM9*100,1))</f>
        <v>0.3</v>
      </c>
      <c r="W9" s="121">
        <f>W25+W34</f>
        <v>656949</v>
      </c>
      <c r="X9" s="96">
        <f>IF(W9=0,"-",ROUND(W9/$BM9*100,1))</f>
        <v>0.1</v>
      </c>
      <c r="Y9" s="121">
        <f>Y25+Y34</f>
        <v>149786331</v>
      </c>
      <c r="Z9" s="96">
        <f>IF(Y9=0,"-",ROUND(Y9/$BM9*100,1))</f>
        <v>23.6</v>
      </c>
      <c r="AA9" s="121">
        <f>AA25+AA34</f>
        <v>243262</v>
      </c>
      <c r="AB9" s="96">
        <f>IF(AA9=0,"-",ROUND(AA9/$BM9*100,1))</f>
        <v>0</v>
      </c>
      <c r="AC9" s="121">
        <f>AC25+AC34</f>
        <v>5811795</v>
      </c>
      <c r="AD9" s="96">
        <f>IF(AC9=0,"-",ROUND(AC9/$BM9*100,1))</f>
        <v>0.9</v>
      </c>
      <c r="AE9" s="121">
        <f>AE25+AE34</f>
        <v>11428453</v>
      </c>
      <c r="AF9" s="96">
        <f>IF(AE9=0,"-",ROUND(AE9/$BM9*100,1))</f>
        <v>1.8</v>
      </c>
      <c r="AG9" s="121">
        <f>AG25+AG34</f>
        <v>3694239</v>
      </c>
      <c r="AH9" s="96">
        <f>IF(AG9=0,"-",ROUND(AG9/$BM9*100,1))</f>
        <v>0.6</v>
      </c>
      <c r="AI9" s="121">
        <f>AI25+AI34</f>
        <v>77241584</v>
      </c>
      <c r="AJ9" s="96">
        <f>IF(AI9=0,"-",ROUND(AI9/$BM9*100,1))</f>
        <v>12.1</v>
      </c>
      <c r="AK9" s="121">
        <f>AK25+AK34</f>
        <v>2027517</v>
      </c>
      <c r="AL9" s="96">
        <f>IF(AK9=0,"-",ROUND(AK9/$BM9*100,1))</f>
        <v>0.3</v>
      </c>
      <c r="AM9" s="121">
        <f>AM25+AM34</f>
        <v>41243992</v>
      </c>
      <c r="AN9" s="96">
        <f>IF(AM9=0,"-",ROUND(AM9/$BM9*100,1))</f>
        <v>6.5</v>
      </c>
      <c r="AO9" s="121">
        <f>AO25+AO34</f>
        <v>1885105</v>
      </c>
      <c r="AP9" s="96">
        <f>IF(AO9=0,"-",ROUND(AO9/$BM9*100,1))</f>
        <v>0.3</v>
      </c>
      <c r="AQ9" s="121">
        <f>AQ25+AQ34</f>
        <v>684727</v>
      </c>
      <c r="AR9" s="96">
        <f>IF(AQ9=0,"-",ROUND(AQ9/$BM9*100,1))</f>
        <v>0.1</v>
      </c>
      <c r="AS9" s="121">
        <f>AS25+AS34</f>
        <v>8114129</v>
      </c>
      <c r="AT9" s="96">
        <f>IF(AS9=0,"-",ROUND(AS9/$BM9*100,1))</f>
        <v>1.3</v>
      </c>
      <c r="AU9" s="121">
        <f>AU25+AU34</f>
        <v>20565987</v>
      </c>
      <c r="AV9" s="96">
        <f>IF(AU9=0,"-",ROUND(AU9/$BM9*100,1))</f>
        <v>3.2</v>
      </c>
      <c r="AW9" s="121">
        <f>AW25+AW34</f>
        <v>21473584</v>
      </c>
      <c r="AX9" s="122">
        <f>IF(AW9=0,"-",ROUND(AW9/$BM9*100,1))</f>
        <v>3.4</v>
      </c>
      <c r="AY9" s="121">
        <f>AY25+AY34</f>
        <v>40000</v>
      </c>
      <c r="AZ9" s="96">
        <f>IF(AY9=0,"-",ROUND(AY9/$BM9*100,1))</f>
        <v>0</v>
      </c>
      <c r="BA9" s="121">
        <f>BA25+BA34</f>
        <v>11066269</v>
      </c>
      <c r="BB9" s="96">
        <f>IF(BA9=0,"-",ROUND(BA9/$BM9*100,1))</f>
        <v>1.7</v>
      </c>
      <c r="BC9" s="121">
        <f>BC25+BC34</f>
        <v>10367315</v>
      </c>
      <c r="BD9" s="96">
        <f>IF(BC9=0,"-",ROUND(BC9/$BM9*100,1))</f>
        <v>1.6</v>
      </c>
      <c r="BE9" s="148">
        <f>BE25+BE34</f>
        <v>74161612</v>
      </c>
      <c r="BF9" s="124">
        <f>IF(BE9=0,"-",ROUND(BE9/$BM9*100,1))</f>
        <v>11.7</v>
      </c>
      <c r="BG9" s="123">
        <f>BG25+BG34</f>
        <v>1280570</v>
      </c>
      <c r="BH9" s="124">
        <f>IF(BG9=0,"-",ROUND(BG9/$BM9*100,1))</f>
        <v>0.2</v>
      </c>
      <c r="BI9" s="123">
        <f>BI25+BI34</f>
        <v>0</v>
      </c>
      <c r="BJ9" s="124" t="str">
        <f>IF(BI9=0,"-",ROUND(BI9/$BM9*100,1))</f>
        <v>-</v>
      </c>
      <c r="BK9" s="123">
        <f>BK25+BK34</f>
        <v>27384489</v>
      </c>
      <c r="BL9" s="124">
        <f>IF(BK9=0,"-",ROUND(BK9/$BM9*100,1))</f>
        <v>4.3</v>
      </c>
      <c r="BM9" s="121">
        <f>BM25+BM34</f>
        <v>635754591</v>
      </c>
      <c r="BN9" s="139">
        <f>ROUND(BM9/$BM9*100,1)</f>
        <v>100</v>
      </c>
      <c r="BO9" s="134">
        <f>BO25+BO34</f>
        <v>91765605</v>
      </c>
      <c r="BP9" s="124">
        <f>ROUND(BO9/$BM9*100,1)</f>
        <v>14.4</v>
      </c>
      <c r="BQ9" s="123">
        <f>BQ25+BQ34</f>
        <v>86842030</v>
      </c>
      <c r="BR9" s="124">
        <f>IF(BQ9=0,"-",ROUND(BQ9/$BM9*100,1))</f>
        <v>13.7</v>
      </c>
      <c r="BS9" s="123">
        <f>BS25+BS34</f>
        <v>113783033</v>
      </c>
      <c r="BT9" s="124">
        <f>IF(BS9=0,"-",ROUND(BS9/$BM9*100,1))</f>
        <v>17.9</v>
      </c>
      <c r="BU9" s="123">
        <f>BU25+BU34</f>
        <v>343363923</v>
      </c>
      <c r="BV9" s="124">
        <f>IF(BU9=0,"-",ROUND(BU9/$BM9*100,1))</f>
        <v>54</v>
      </c>
      <c r="BW9" s="121">
        <f>BW25+BW34</f>
        <v>269186327</v>
      </c>
      <c r="BX9" s="125">
        <f>IF(BW9=0,"-",ROUND(BW9/$BM9*100,1))</f>
        <v>42.3</v>
      </c>
    </row>
    <row r="10" spans="1:76" s="53" customFormat="1" ht="17.25" customHeight="1">
      <c r="A10" s="84"/>
      <c r="B10" s="11"/>
      <c r="C10" s="11"/>
      <c r="D10" s="8"/>
      <c r="E10" s="121"/>
      <c r="F10" s="96"/>
      <c r="G10" s="121"/>
      <c r="H10" s="96"/>
      <c r="I10" s="121"/>
      <c r="J10" s="96"/>
      <c r="K10" s="121"/>
      <c r="L10" s="96"/>
      <c r="M10" s="121"/>
      <c r="N10" s="96"/>
      <c r="O10" s="121"/>
      <c r="P10" s="96"/>
      <c r="Q10" s="121"/>
      <c r="R10" s="96"/>
      <c r="S10" s="121"/>
      <c r="T10" s="96"/>
      <c r="U10" s="121"/>
      <c r="V10" s="96"/>
      <c r="W10" s="121"/>
      <c r="X10" s="96"/>
      <c r="Y10" s="121"/>
      <c r="Z10" s="96"/>
      <c r="AA10" s="121"/>
      <c r="AB10" s="96"/>
      <c r="AC10" s="121"/>
      <c r="AD10" s="96"/>
      <c r="AE10" s="121"/>
      <c r="AF10" s="122"/>
      <c r="AG10" s="121"/>
      <c r="AH10" s="96"/>
      <c r="AI10" s="121"/>
      <c r="AJ10" s="96"/>
      <c r="AK10" s="121"/>
      <c r="AL10" s="96"/>
      <c r="AM10" s="121"/>
      <c r="AN10" s="96"/>
      <c r="AO10" s="121"/>
      <c r="AP10" s="96"/>
      <c r="AQ10" s="121"/>
      <c r="AR10" s="96"/>
      <c r="AS10" s="121"/>
      <c r="AT10" s="96"/>
      <c r="AU10" s="121"/>
      <c r="AV10" s="96"/>
      <c r="AW10" s="121"/>
      <c r="AX10" s="122"/>
      <c r="AY10" s="121"/>
      <c r="AZ10" s="96"/>
      <c r="BA10" s="121"/>
      <c r="BB10" s="96"/>
      <c r="BC10" s="121"/>
      <c r="BD10" s="96"/>
      <c r="BE10" s="148"/>
      <c r="BF10" s="124"/>
      <c r="BG10" s="123"/>
      <c r="BH10" s="124"/>
      <c r="BI10" s="123"/>
      <c r="BJ10" s="124"/>
      <c r="BK10" s="123"/>
      <c r="BL10" s="124"/>
      <c r="BM10" s="121"/>
      <c r="BN10" s="139"/>
      <c r="BO10" s="134"/>
      <c r="BP10" s="124"/>
      <c r="BQ10" s="123"/>
      <c r="BR10" s="124"/>
      <c r="BS10" s="123"/>
      <c r="BT10" s="124"/>
      <c r="BU10" s="123"/>
      <c r="BV10" s="124"/>
      <c r="BW10" s="121"/>
      <c r="BX10" s="125"/>
    </row>
    <row r="11" spans="1:76" s="53" customFormat="1" ht="22.5" customHeight="1">
      <c r="A11" s="84">
        <v>1</v>
      </c>
      <c r="B11" s="11"/>
      <c r="C11" s="97" t="s">
        <v>18</v>
      </c>
      <c r="D11" s="8"/>
      <c r="E11" s="121">
        <v>33892543</v>
      </c>
      <c r="F11" s="96">
        <f aca="true" t="shared" si="0" ref="F11:F23">IF(E11=0,"-",ROUND(E11/$BM11*100,1))</f>
        <v>27.9</v>
      </c>
      <c r="G11" s="121">
        <v>867901</v>
      </c>
      <c r="H11" s="96">
        <f aca="true" t="shared" si="1" ref="H11:H23">IF(G11=0,"-",ROUND(G11/$BM11*100,1))</f>
        <v>0.7</v>
      </c>
      <c r="I11" s="121">
        <v>93013</v>
      </c>
      <c r="J11" s="96">
        <f aca="true" t="shared" si="2" ref="J11:J23">IF(I11=0,"-",ROUND(I11/$BM11*100,1))</f>
        <v>0.1</v>
      </c>
      <c r="K11" s="121">
        <v>69859</v>
      </c>
      <c r="L11" s="96">
        <f aca="true" t="shared" si="3" ref="L11:L23">IF(K11=0,"-",ROUND(K11/$BM11*100,1))</f>
        <v>0.1</v>
      </c>
      <c r="M11" s="121">
        <v>14282</v>
      </c>
      <c r="N11" s="96">
        <f aca="true" t="shared" si="4" ref="N11:N23">IF(M11=0,"-",ROUND(M11/$BM11*100,1))</f>
        <v>0</v>
      </c>
      <c r="O11" s="121">
        <v>2439358</v>
      </c>
      <c r="P11" s="96">
        <f aca="true" t="shared" si="5" ref="P11:P23">IF(O11=0,"-",ROUND(O11/$BM11*100,1))</f>
        <v>2</v>
      </c>
      <c r="Q11" s="121">
        <v>53553</v>
      </c>
      <c r="R11" s="96">
        <f aca="true" t="shared" si="6" ref="R11:R23">IF(Q11=0,"-",ROUND(Q11/$BM11*100,1))</f>
        <v>0</v>
      </c>
      <c r="S11" s="121">
        <v>0</v>
      </c>
      <c r="T11" s="96" t="str">
        <f aca="true" t="shared" si="7" ref="T11:T23">IF(S11=0,"-",ROUND(S11/$BM11*100,1))</f>
        <v>-</v>
      </c>
      <c r="U11" s="121">
        <v>293767</v>
      </c>
      <c r="V11" s="96">
        <f aca="true" t="shared" si="8" ref="V11:V23">IF(U11=0,"-",ROUND(U11/$BM11*100,1))</f>
        <v>0.2</v>
      </c>
      <c r="W11" s="121">
        <v>109130</v>
      </c>
      <c r="X11" s="96">
        <f aca="true" t="shared" si="9" ref="X11:X23">IF(W11=0,"-",ROUND(W11/$BM11*100,1))</f>
        <v>0.1</v>
      </c>
      <c r="Y11" s="121">
        <v>29444732</v>
      </c>
      <c r="Z11" s="96">
        <f aca="true" t="shared" si="10" ref="Z11:Z23">IF(Y11=0,"-",ROUND(Y11/$BM11*100,1))</f>
        <v>24.2</v>
      </c>
      <c r="AA11" s="121">
        <v>54821</v>
      </c>
      <c r="AB11" s="96">
        <f aca="true" t="shared" si="11" ref="AB11:AB23">IF(AA11=0,"-",ROUND(AA11/$BM11*100,1))</f>
        <v>0</v>
      </c>
      <c r="AC11" s="121">
        <v>1081061</v>
      </c>
      <c r="AD11" s="96">
        <f aca="true" t="shared" si="12" ref="AD11:AD23">IF(AC11=0,"-",ROUND(AC11/$BM11*100,1))</f>
        <v>0.9</v>
      </c>
      <c r="AE11" s="121">
        <v>3269425</v>
      </c>
      <c r="AF11" s="96">
        <f aca="true" t="shared" si="13" ref="AF11:AF23">IF(AE11=0,"-",ROUND(AE11/$BM11*100,1))</f>
        <v>2.7</v>
      </c>
      <c r="AG11" s="121">
        <v>968220</v>
      </c>
      <c r="AH11" s="96">
        <f aca="true" t="shared" si="14" ref="AH11:AH23">IF(AG11=0,"-",ROUND(AG11/$BM11*100,1))</f>
        <v>0.8</v>
      </c>
      <c r="AI11" s="121">
        <v>16848093</v>
      </c>
      <c r="AJ11" s="96">
        <f aca="true" t="shared" si="15" ref="AJ11:AJ23">IF(AI11=0,"-",ROUND(AI11/$BM11*100,1))</f>
        <v>13.9</v>
      </c>
      <c r="AK11" s="121">
        <v>66703</v>
      </c>
      <c r="AL11" s="96">
        <f aca="true" t="shared" si="16" ref="AL11:AL23">IF(AK11=0,"-",ROUND(AK11/$BM11*100,1))</f>
        <v>0.1</v>
      </c>
      <c r="AM11" s="121">
        <v>6903739</v>
      </c>
      <c r="AN11" s="96">
        <f aca="true" t="shared" si="17" ref="AN11:AN23">IF(AM11=0,"-",ROUND(AM11/$BM11*100,1))</f>
        <v>5.7</v>
      </c>
      <c r="AO11" s="121">
        <v>418678</v>
      </c>
      <c r="AP11" s="96">
        <f aca="true" t="shared" si="18" ref="AP11:AP23">IF(AO11=0,"-",ROUND(AO11/$BM11*100,1))</f>
        <v>0.3</v>
      </c>
      <c r="AQ11" s="121">
        <v>64117</v>
      </c>
      <c r="AR11" s="96">
        <f aca="true" t="shared" si="19" ref="AR11:AR23">IF(AQ11=0,"-",ROUND(AQ11/$BM11*100,1))</f>
        <v>0.1</v>
      </c>
      <c r="AS11" s="121">
        <v>1355170</v>
      </c>
      <c r="AT11" s="96">
        <f aca="true" t="shared" si="20" ref="AT11:AT23">IF(AS11=0,"-",ROUND(AS11/$BM11*100,1))</f>
        <v>1.1</v>
      </c>
      <c r="AU11" s="121">
        <v>4224225</v>
      </c>
      <c r="AV11" s="96">
        <f aca="true" t="shared" si="21" ref="AV11:AV23">IF(AU11=0,"-",ROUND(AU11/$BM11*100,1))</f>
        <v>3.5</v>
      </c>
      <c r="AW11" s="121">
        <v>5894498</v>
      </c>
      <c r="AX11" s="96">
        <f aca="true" t="shared" si="22" ref="AX11:AX23">IF(AW11=0,"-",ROUND(AW11/$BM11*100,1))</f>
        <v>4.8</v>
      </c>
      <c r="AY11" s="121">
        <v>10000</v>
      </c>
      <c r="AZ11" s="96">
        <f aca="true" t="shared" si="23" ref="AZ11:AZ23">IF(AY11=0,"-",ROUND(AY11/$BM11*100,1))</f>
        <v>0</v>
      </c>
      <c r="BA11" s="121">
        <v>3631076</v>
      </c>
      <c r="BB11" s="96">
        <f aca="true" t="shared" si="24" ref="BB11:BB23">IF(BA11=0,"-",ROUND(BA11/$BM11*100,1))</f>
        <v>3</v>
      </c>
      <c r="BC11" s="121">
        <v>2253422</v>
      </c>
      <c r="BD11" s="96">
        <f aca="true" t="shared" si="25" ref="BD11:BD23">IF(BC11=0,"-",ROUND(BC11/$BM11*100,1))</f>
        <v>1.9</v>
      </c>
      <c r="BE11" s="148">
        <v>13208699</v>
      </c>
      <c r="BF11" s="124">
        <f aca="true" t="shared" si="26" ref="BF11:BF23">IF(BE11=0,"-",ROUND(BE11/$BM11*100,1))</f>
        <v>10.9</v>
      </c>
      <c r="BG11" s="123">
        <v>177570</v>
      </c>
      <c r="BH11" s="124">
        <f aca="true" t="shared" si="27" ref="BH11:BH23">IF(BG11=0,"-",ROUND(BG11/$BM11*100,1))</f>
        <v>0.1</v>
      </c>
      <c r="BI11" s="123">
        <v>0</v>
      </c>
      <c r="BJ11" s="124" t="str">
        <f aca="true" t="shared" si="28" ref="BJ11:BJ23">IF(BI11=0,"-",ROUND(BI11/$BM11*100,1))</f>
        <v>-</v>
      </c>
      <c r="BK11" s="123">
        <v>5194796</v>
      </c>
      <c r="BL11" s="124">
        <f aca="true" t="shared" si="29" ref="BL11:BL23">IF(BK11=0,"-",ROUND(BK11/$BM11*100,1))</f>
        <v>4.3</v>
      </c>
      <c r="BM11" s="121">
        <v>121635587</v>
      </c>
      <c r="BN11" s="140">
        <f aca="true" t="shared" si="30" ref="BN11:BN23">ROUND(BM11/$BM11*100,1)</f>
        <v>100</v>
      </c>
      <c r="BO11" s="134">
        <v>17283553</v>
      </c>
      <c r="BP11" s="124">
        <f aca="true" t="shared" si="31" ref="BP11:BP23">IF(BO11=0,"-",ROUND(BO11/$BM11*100,1))</f>
        <v>14.2</v>
      </c>
      <c r="BQ11" s="123">
        <v>15774812</v>
      </c>
      <c r="BR11" s="124">
        <f aca="true" t="shared" si="32" ref="BR11:BR23">IF(BQ11=0,"-",ROUND(BQ11/$BM11*100,1))</f>
        <v>13</v>
      </c>
      <c r="BS11" s="123">
        <v>24319292</v>
      </c>
      <c r="BT11" s="124">
        <f aca="true" t="shared" si="33" ref="BT11:BT23">IF(BS11=0,"-",ROUND(BS11/$BM11*100,1))</f>
        <v>20</v>
      </c>
      <c r="BU11" s="123">
        <v>64257930</v>
      </c>
      <c r="BV11" s="124">
        <f aca="true" t="shared" si="34" ref="BV11:BV23">IF(BU11=0,"-",ROUND(BU11/$BM11*100,1))</f>
        <v>52.8</v>
      </c>
      <c r="BW11" s="121">
        <f>E11+AC11+AE11+AG11+AO11+AQ11+AS11+AU11+AW11</f>
        <v>51167937</v>
      </c>
      <c r="BX11" s="125">
        <f aca="true" t="shared" si="35" ref="BX11:BX23">IF(BW11=0,"-",ROUND(BW11/$BM11*100,1))</f>
        <v>42.1</v>
      </c>
    </row>
    <row r="12" spans="1:76" s="53" customFormat="1" ht="22.5" customHeight="1">
      <c r="A12" s="84">
        <v>2</v>
      </c>
      <c r="B12" s="11"/>
      <c r="C12" s="97" t="s">
        <v>19</v>
      </c>
      <c r="D12" s="8"/>
      <c r="E12" s="121">
        <v>24235553</v>
      </c>
      <c r="F12" s="96">
        <f t="shared" si="0"/>
        <v>37.5</v>
      </c>
      <c r="G12" s="121">
        <v>557854</v>
      </c>
      <c r="H12" s="96">
        <f t="shared" si="1"/>
        <v>0.9</v>
      </c>
      <c r="I12" s="121">
        <v>62301</v>
      </c>
      <c r="J12" s="96">
        <f t="shared" si="2"/>
        <v>0.1</v>
      </c>
      <c r="K12" s="121">
        <v>46805</v>
      </c>
      <c r="L12" s="96">
        <f t="shared" si="3"/>
        <v>0.1</v>
      </c>
      <c r="M12" s="121">
        <v>9582</v>
      </c>
      <c r="N12" s="96">
        <f t="shared" si="4"/>
        <v>0</v>
      </c>
      <c r="O12" s="121">
        <v>1552360</v>
      </c>
      <c r="P12" s="96">
        <f t="shared" si="5"/>
        <v>2.4</v>
      </c>
      <c r="Q12" s="121">
        <v>16148</v>
      </c>
      <c r="R12" s="96">
        <f t="shared" si="6"/>
        <v>0</v>
      </c>
      <c r="S12" s="121">
        <v>0</v>
      </c>
      <c r="T12" s="96" t="str">
        <f t="shared" si="7"/>
        <v>-</v>
      </c>
      <c r="U12" s="121">
        <v>146865</v>
      </c>
      <c r="V12" s="96">
        <f t="shared" si="8"/>
        <v>0.2</v>
      </c>
      <c r="W12" s="121">
        <v>73953</v>
      </c>
      <c r="X12" s="96">
        <f t="shared" si="9"/>
        <v>0.1</v>
      </c>
      <c r="Y12" s="121">
        <v>10354025</v>
      </c>
      <c r="Z12" s="96">
        <f t="shared" si="10"/>
        <v>16</v>
      </c>
      <c r="AA12" s="121">
        <v>27433</v>
      </c>
      <c r="AB12" s="96">
        <f t="shared" si="11"/>
        <v>0</v>
      </c>
      <c r="AC12" s="121">
        <v>935071</v>
      </c>
      <c r="AD12" s="96">
        <f t="shared" si="12"/>
        <v>1.4</v>
      </c>
      <c r="AE12" s="121">
        <v>1155307</v>
      </c>
      <c r="AF12" s="96">
        <f t="shared" si="13"/>
        <v>1.8</v>
      </c>
      <c r="AG12" s="121">
        <v>614795</v>
      </c>
      <c r="AH12" s="96">
        <f t="shared" si="14"/>
        <v>1</v>
      </c>
      <c r="AI12" s="121">
        <v>9517346</v>
      </c>
      <c r="AJ12" s="96">
        <f t="shared" si="15"/>
        <v>14.7</v>
      </c>
      <c r="AK12" s="121">
        <v>0</v>
      </c>
      <c r="AL12" s="96" t="str">
        <f t="shared" si="16"/>
        <v>-</v>
      </c>
      <c r="AM12" s="121">
        <v>4480770</v>
      </c>
      <c r="AN12" s="96">
        <f t="shared" si="17"/>
        <v>6.9</v>
      </c>
      <c r="AO12" s="121">
        <v>202030</v>
      </c>
      <c r="AP12" s="96">
        <f t="shared" si="18"/>
        <v>0.3</v>
      </c>
      <c r="AQ12" s="121">
        <v>60965</v>
      </c>
      <c r="AR12" s="96">
        <f t="shared" si="19"/>
        <v>0.1</v>
      </c>
      <c r="AS12" s="121">
        <v>1733206</v>
      </c>
      <c r="AT12" s="96">
        <f t="shared" si="20"/>
        <v>2.7</v>
      </c>
      <c r="AU12" s="121">
        <v>1408183</v>
      </c>
      <c r="AV12" s="96">
        <f t="shared" si="21"/>
        <v>2.2</v>
      </c>
      <c r="AW12" s="121">
        <v>1694131</v>
      </c>
      <c r="AX12" s="96">
        <f t="shared" si="22"/>
        <v>2.6</v>
      </c>
      <c r="AY12" s="121">
        <v>0</v>
      </c>
      <c r="AZ12" s="96" t="str">
        <f t="shared" si="23"/>
        <v>-</v>
      </c>
      <c r="BA12" s="121">
        <v>903751</v>
      </c>
      <c r="BB12" s="96">
        <f t="shared" si="24"/>
        <v>1.4</v>
      </c>
      <c r="BC12" s="121">
        <v>790380</v>
      </c>
      <c r="BD12" s="96">
        <f t="shared" si="25"/>
        <v>1.2</v>
      </c>
      <c r="BE12" s="148">
        <v>5708200</v>
      </c>
      <c r="BF12" s="124">
        <f t="shared" si="26"/>
        <v>8.8</v>
      </c>
      <c r="BG12" s="123">
        <v>0</v>
      </c>
      <c r="BH12" s="124" t="str">
        <f t="shared" si="27"/>
        <v>-</v>
      </c>
      <c r="BI12" s="123">
        <v>0</v>
      </c>
      <c r="BJ12" s="124" t="str">
        <f t="shared" si="28"/>
        <v>-</v>
      </c>
      <c r="BK12" s="123">
        <v>3200000</v>
      </c>
      <c r="BL12" s="124">
        <f t="shared" si="29"/>
        <v>5</v>
      </c>
      <c r="BM12" s="121">
        <v>64592883</v>
      </c>
      <c r="BN12" s="140">
        <f t="shared" si="30"/>
        <v>100</v>
      </c>
      <c r="BO12" s="134">
        <v>6196959</v>
      </c>
      <c r="BP12" s="124">
        <f t="shared" si="31"/>
        <v>9.6</v>
      </c>
      <c r="BQ12" s="123">
        <v>8948481</v>
      </c>
      <c r="BR12" s="124">
        <f t="shared" si="32"/>
        <v>13.9</v>
      </c>
      <c r="BS12" s="123">
        <v>14934223</v>
      </c>
      <c r="BT12" s="124">
        <f t="shared" si="33"/>
        <v>23.1</v>
      </c>
      <c r="BU12" s="123">
        <v>34513220</v>
      </c>
      <c r="BV12" s="124">
        <f t="shared" si="34"/>
        <v>53.4</v>
      </c>
      <c r="BW12" s="121">
        <f aca="true" t="shared" si="36" ref="BW12:BW23">E12+AC12+AE12+AG12+AO12+AQ12+AS12+AU12+AW12</f>
        <v>32039241</v>
      </c>
      <c r="BX12" s="125">
        <f t="shared" si="35"/>
        <v>49.6</v>
      </c>
    </row>
    <row r="13" spans="1:76" s="53" customFormat="1" ht="22.5" customHeight="1">
      <c r="A13" s="84">
        <v>3</v>
      </c>
      <c r="B13" s="11"/>
      <c r="C13" s="97" t="s">
        <v>20</v>
      </c>
      <c r="D13" s="8"/>
      <c r="E13" s="121">
        <v>25746821</v>
      </c>
      <c r="F13" s="96">
        <f t="shared" si="0"/>
        <v>33.4</v>
      </c>
      <c r="G13" s="121">
        <v>620545</v>
      </c>
      <c r="H13" s="96">
        <f t="shared" si="1"/>
        <v>0.8</v>
      </c>
      <c r="I13" s="121">
        <v>70210</v>
      </c>
      <c r="J13" s="96">
        <f t="shared" si="2"/>
        <v>0.1</v>
      </c>
      <c r="K13" s="121">
        <v>52754</v>
      </c>
      <c r="L13" s="96">
        <f t="shared" si="3"/>
        <v>0.1</v>
      </c>
      <c r="M13" s="121">
        <v>10804</v>
      </c>
      <c r="N13" s="96">
        <f t="shared" si="4"/>
        <v>0</v>
      </c>
      <c r="O13" s="121">
        <v>1808666</v>
      </c>
      <c r="P13" s="96">
        <f t="shared" si="5"/>
        <v>2.3</v>
      </c>
      <c r="Q13" s="121">
        <v>62031</v>
      </c>
      <c r="R13" s="96">
        <f t="shared" si="6"/>
        <v>0.1</v>
      </c>
      <c r="S13" s="121">
        <v>0</v>
      </c>
      <c r="T13" s="96" t="str">
        <f t="shared" si="7"/>
        <v>-</v>
      </c>
      <c r="U13" s="121">
        <v>217505</v>
      </c>
      <c r="V13" s="96">
        <f t="shared" si="8"/>
        <v>0.3</v>
      </c>
      <c r="W13" s="121">
        <v>103281</v>
      </c>
      <c r="X13" s="96">
        <f t="shared" si="9"/>
        <v>0.1</v>
      </c>
      <c r="Y13" s="121">
        <v>16840273</v>
      </c>
      <c r="Z13" s="96">
        <f t="shared" si="10"/>
        <v>21.9</v>
      </c>
      <c r="AA13" s="121">
        <v>30640</v>
      </c>
      <c r="AB13" s="96">
        <f t="shared" si="11"/>
        <v>0</v>
      </c>
      <c r="AC13" s="121">
        <v>646842</v>
      </c>
      <c r="AD13" s="96">
        <f t="shared" si="12"/>
        <v>0.8</v>
      </c>
      <c r="AE13" s="121">
        <v>851941</v>
      </c>
      <c r="AF13" s="96">
        <f t="shared" si="13"/>
        <v>1.1</v>
      </c>
      <c r="AG13" s="121">
        <v>443187</v>
      </c>
      <c r="AH13" s="96">
        <f t="shared" si="14"/>
        <v>0.6</v>
      </c>
      <c r="AI13" s="121">
        <v>9033981</v>
      </c>
      <c r="AJ13" s="96">
        <f t="shared" si="15"/>
        <v>11.7</v>
      </c>
      <c r="AK13" s="121">
        <v>27015</v>
      </c>
      <c r="AL13" s="96">
        <f t="shared" si="16"/>
        <v>0</v>
      </c>
      <c r="AM13" s="121">
        <v>4816286</v>
      </c>
      <c r="AN13" s="96">
        <f t="shared" si="17"/>
        <v>6.3</v>
      </c>
      <c r="AO13" s="121">
        <v>225728</v>
      </c>
      <c r="AP13" s="96">
        <f t="shared" si="18"/>
        <v>0.3</v>
      </c>
      <c r="AQ13" s="121">
        <v>25088</v>
      </c>
      <c r="AR13" s="96">
        <f t="shared" si="19"/>
        <v>0</v>
      </c>
      <c r="AS13" s="121">
        <v>58384</v>
      </c>
      <c r="AT13" s="96">
        <f t="shared" si="20"/>
        <v>0.1</v>
      </c>
      <c r="AU13" s="121">
        <v>764771</v>
      </c>
      <c r="AV13" s="96">
        <f t="shared" si="21"/>
        <v>1</v>
      </c>
      <c r="AW13" s="121">
        <v>1972157</v>
      </c>
      <c r="AX13" s="96">
        <f t="shared" si="22"/>
        <v>2.6</v>
      </c>
      <c r="AY13" s="121">
        <v>0</v>
      </c>
      <c r="AZ13" s="96" t="str">
        <f t="shared" si="23"/>
        <v>-</v>
      </c>
      <c r="BA13" s="121">
        <v>945037</v>
      </c>
      <c r="BB13" s="96">
        <f t="shared" si="24"/>
        <v>1.2</v>
      </c>
      <c r="BC13" s="121">
        <v>1027120</v>
      </c>
      <c r="BD13" s="96">
        <f t="shared" si="25"/>
        <v>1.3</v>
      </c>
      <c r="BE13" s="148">
        <v>12572775</v>
      </c>
      <c r="BF13" s="124">
        <f t="shared" si="26"/>
        <v>16.3</v>
      </c>
      <c r="BG13" s="123">
        <v>0</v>
      </c>
      <c r="BH13" s="124" t="str">
        <f t="shared" si="27"/>
        <v>-</v>
      </c>
      <c r="BI13" s="123">
        <v>0</v>
      </c>
      <c r="BJ13" s="124" t="str">
        <f t="shared" si="28"/>
        <v>-</v>
      </c>
      <c r="BK13" s="123">
        <v>3755275</v>
      </c>
      <c r="BL13" s="124">
        <f t="shared" si="29"/>
        <v>4.9</v>
      </c>
      <c r="BM13" s="121">
        <v>77001685</v>
      </c>
      <c r="BN13" s="140">
        <f t="shared" si="30"/>
        <v>100</v>
      </c>
      <c r="BO13" s="134">
        <v>13281484</v>
      </c>
      <c r="BP13" s="124">
        <f t="shared" si="31"/>
        <v>17.2</v>
      </c>
      <c r="BQ13" s="123">
        <v>8175536</v>
      </c>
      <c r="BR13" s="124">
        <f t="shared" si="32"/>
        <v>10.6</v>
      </c>
      <c r="BS13" s="123">
        <v>12983539</v>
      </c>
      <c r="BT13" s="124">
        <f t="shared" si="33"/>
        <v>16.9</v>
      </c>
      <c r="BU13" s="123">
        <v>42561126</v>
      </c>
      <c r="BV13" s="124">
        <f t="shared" si="34"/>
        <v>55.3</v>
      </c>
      <c r="BW13" s="121">
        <f t="shared" si="36"/>
        <v>30734919</v>
      </c>
      <c r="BX13" s="125">
        <f t="shared" si="35"/>
        <v>39.9</v>
      </c>
    </row>
    <row r="14" spans="1:76" s="53" customFormat="1" ht="22.5" customHeight="1">
      <c r="A14" s="84">
        <v>4</v>
      </c>
      <c r="B14" s="11"/>
      <c r="C14" s="97" t="s">
        <v>21</v>
      </c>
      <c r="D14" s="8"/>
      <c r="E14" s="121">
        <v>5578110</v>
      </c>
      <c r="F14" s="96">
        <f t="shared" si="0"/>
        <v>16</v>
      </c>
      <c r="G14" s="121">
        <v>330944</v>
      </c>
      <c r="H14" s="96">
        <f t="shared" si="1"/>
        <v>0.9</v>
      </c>
      <c r="I14" s="121">
        <v>14302</v>
      </c>
      <c r="J14" s="96">
        <f t="shared" si="2"/>
        <v>0</v>
      </c>
      <c r="K14" s="121">
        <v>10738</v>
      </c>
      <c r="L14" s="96">
        <f t="shared" si="3"/>
        <v>0</v>
      </c>
      <c r="M14" s="121">
        <v>2192</v>
      </c>
      <c r="N14" s="96">
        <f t="shared" si="4"/>
        <v>0</v>
      </c>
      <c r="O14" s="121">
        <v>467537</v>
      </c>
      <c r="P14" s="96">
        <f t="shared" si="5"/>
        <v>1.3</v>
      </c>
      <c r="Q14" s="121">
        <v>4594</v>
      </c>
      <c r="R14" s="96">
        <f t="shared" si="6"/>
        <v>0</v>
      </c>
      <c r="S14" s="121">
        <v>0</v>
      </c>
      <c r="T14" s="96" t="str">
        <f t="shared" si="7"/>
        <v>-</v>
      </c>
      <c r="U14" s="121">
        <v>113083</v>
      </c>
      <c r="V14" s="96">
        <f t="shared" si="8"/>
        <v>0.3</v>
      </c>
      <c r="W14" s="121">
        <v>14896</v>
      </c>
      <c r="X14" s="96">
        <f t="shared" si="9"/>
        <v>0</v>
      </c>
      <c r="Y14" s="121">
        <v>14816318</v>
      </c>
      <c r="Z14" s="96">
        <f t="shared" si="10"/>
        <v>42.4</v>
      </c>
      <c r="AA14" s="121">
        <v>9233</v>
      </c>
      <c r="AB14" s="96">
        <f t="shared" si="11"/>
        <v>0</v>
      </c>
      <c r="AC14" s="121">
        <v>495539</v>
      </c>
      <c r="AD14" s="96">
        <f t="shared" si="12"/>
        <v>1.4</v>
      </c>
      <c r="AE14" s="121">
        <v>565875</v>
      </c>
      <c r="AF14" s="96">
        <f t="shared" si="13"/>
        <v>1.6</v>
      </c>
      <c r="AG14" s="121">
        <v>155134</v>
      </c>
      <c r="AH14" s="96">
        <f t="shared" si="14"/>
        <v>0.4</v>
      </c>
      <c r="AI14" s="121">
        <v>2985515</v>
      </c>
      <c r="AJ14" s="96">
        <f t="shared" si="15"/>
        <v>8.5</v>
      </c>
      <c r="AK14" s="121">
        <v>7522</v>
      </c>
      <c r="AL14" s="96">
        <f t="shared" si="16"/>
        <v>0</v>
      </c>
      <c r="AM14" s="121">
        <v>3231098</v>
      </c>
      <c r="AN14" s="96">
        <f t="shared" si="17"/>
        <v>9.2</v>
      </c>
      <c r="AO14" s="121">
        <v>86198</v>
      </c>
      <c r="AP14" s="96">
        <f t="shared" si="18"/>
        <v>0.2</v>
      </c>
      <c r="AQ14" s="121">
        <v>59770</v>
      </c>
      <c r="AR14" s="96">
        <f t="shared" si="19"/>
        <v>0.2</v>
      </c>
      <c r="AS14" s="121">
        <v>1268194</v>
      </c>
      <c r="AT14" s="96">
        <f t="shared" si="20"/>
        <v>3.6</v>
      </c>
      <c r="AU14" s="121">
        <v>857751</v>
      </c>
      <c r="AV14" s="96">
        <f t="shared" si="21"/>
        <v>2.5</v>
      </c>
      <c r="AW14" s="121">
        <v>622350</v>
      </c>
      <c r="AX14" s="96">
        <f t="shared" si="22"/>
        <v>1.8</v>
      </c>
      <c r="AY14" s="121">
        <v>0</v>
      </c>
      <c r="AZ14" s="96" t="str">
        <f t="shared" si="23"/>
        <v>-</v>
      </c>
      <c r="BA14" s="121">
        <v>152695</v>
      </c>
      <c r="BB14" s="96">
        <f t="shared" si="24"/>
        <v>0.4</v>
      </c>
      <c r="BC14" s="121">
        <v>469655</v>
      </c>
      <c r="BD14" s="96">
        <f t="shared" si="25"/>
        <v>1.3</v>
      </c>
      <c r="BE14" s="148">
        <v>3235700</v>
      </c>
      <c r="BF14" s="124">
        <f t="shared" si="26"/>
        <v>9.3</v>
      </c>
      <c r="BG14" s="123">
        <v>0</v>
      </c>
      <c r="BH14" s="124" t="str">
        <f t="shared" si="27"/>
        <v>-</v>
      </c>
      <c r="BI14" s="123">
        <v>0</v>
      </c>
      <c r="BJ14" s="124" t="str">
        <f t="shared" si="28"/>
        <v>-</v>
      </c>
      <c r="BK14" s="123">
        <v>500000</v>
      </c>
      <c r="BL14" s="124">
        <f t="shared" si="29"/>
        <v>1.4</v>
      </c>
      <c r="BM14" s="121">
        <v>34932593</v>
      </c>
      <c r="BN14" s="140">
        <f t="shared" si="30"/>
        <v>100</v>
      </c>
      <c r="BO14" s="134">
        <v>7485530</v>
      </c>
      <c r="BP14" s="124">
        <f t="shared" si="31"/>
        <v>21.4</v>
      </c>
      <c r="BQ14" s="123">
        <v>3700918</v>
      </c>
      <c r="BR14" s="124">
        <f t="shared" si="32"/>
        <v>10.6</v>
      </c>
      <c r="BS14" s="123">
        <v>4497462</v>
      </c>
      <c r="BT14" s="124">
        <f t="shared" si="33"/>
        <v>12.9</v>
      </c>
      <c r="BU14" s="123">
        <v>19248683</v>
      </c>
      <c r="BV14" s="124">
        <f t="shared" si="34"/>
        <v>55.1</v>
      </c>
      <c r="BW14" s="121">
        <f t="shared" si="36"/>
        <v>9688921</v>
      </c>
      <c r="BX14" s="125">
        <f t="shared" si="35"/>
        <v>27.7</v>
      </c>
    </row>
    <row r="15" spans="1:76" s="53" customFormat="1" ht="22.5" customHeight="1">
      <c r="A15" s="84">
        <v>5</v>
      </c>
      <c r="B15" s="11"/>
      <c r="C15" s="97" t="s">
        <v>22</v>
      </c>
      <c r="D15" s="8"/>
      <c r="E15" s="121">
        <v>16293580</v>
      </c>
      <c r="F15" s="96">
        <f t="shared" si="0"/>
        <v>37.7</v>
      </c>
      <c r="G15" s="121">
        <v>396318</v>
      </c>
      <c r="H15" s="96">
        <f t="shared" si="1"/>
        <v>0.9</v>
      </c>
      <c r="I15" s="121">
        <v>40442</v>
      </c>
      <c r="J15" s="96">
        <f t="shared" si="2"/>
        <v>0.1</v>
      </c>
      <c r="K15" s="121">
        <v>30379</v>
      </c>
      <c r="L15" s="96">
        <f t="shared" si="3"/>
        <v>0.1</v>
      </c>
      <c r="M15" s="121">
        <v>6215</v>
      </c>
      <c r="N15" s="96">
        <f t="shared" si="4"/>
        <v>0</v>
      </c>
      <c r="O15" s="121">
        <v>1045847</v>
      </c>
      <c r="P15" s="96">
        <f t="shared" si="5"/>
        <v>2.4</v>
      </c>
      <c r="Q15" s="121">
        <v>10047</v>
      </c>
      <c r="R15" s="96">
        <f t="shared" si="6"/>
        <v>0</v>
      </c>
      <c r="S15" s="121">
        <v>0</v>
      </c>
      <c r="T15" s="96" t="str">
        <f t="shared" si="7"/>
        <v>-</v>
      </c>
      <c r="U15" s="121">
        <v>109668</v>
      </c>
      <c r="V15" s="96">
        <f t="shared" si="8"/>
        <v>0.3</v>
      </c>
      <c r="W15" s="121">
        <v>68238</v>
      </c>
      <c r="X15" s="96">
        <f t="shared" si="9"/>
        <v>0.2</v>
      </c>
      <c r="Y15" s="121">
        <v>4257779</v>
      </c>
      <c r="Z15" s="96">
        <f t="shared" si="10"/>
        <v>9.9</v>
      </c>
      <c r="AA15" s="121">
        <v>20655</v>
      </c>
      <c r="AB15" s="96">
        <f t="shared" si="11"/>
        <v>0</v>
      </c>
      <c r="AC15" s="121">
        <v>572310</v>
      </c>
      <c r="AD15" s="96">
        <f t="shared" si="12"/>
        <v>1.3</v>
      </c>
      <c r="AE15" s="121">
        <v>517636</v>
      </c>
      <c r="AF15" s="96">
        <f t="shared" si="13"/>
        <v>1.2</v>
      </c>
      <c r="AG15" s="121">
        <v>319546</v>
      </c>
      <c r="AH15" s="96">
        <f t="shared" si="14"/>
        <v>0.7</v>
      </c>
      <c r="AI15" s="121">
        <v>7183757</v>
      </c>
      <c r="AJ15" s="96">
        <f t="shared" si="15"/>
        <v>16.6</v>
      </c>
      <c r="AK15" s="121">
        <v>213944</v>
      </c>
      <c r="AL15" s="96">
        <f t="shared" si="16"/>
        <v>0.5</v>
      </c>
      <c r="AM15" s="121">
        <v>3001741</v>
      </c>
      <c r="AN15" s="96">
        <f t="shared" si="17"/>
        <v>6.9</v>
      </c>
      <c r="AO15" s="121">
        <v>59662</v>
      </c>
      <c r="AP15" s="96">
        <f t="shared" si="18"/>
        <v>0.1</v>
      </c>
      <c r="AQ15" s="121">
        <v>33411</v>
      </c>
      <c r="AR15" s="96">
        <f t="shared" si="19"/>
        <v>0.1</v>
      </c>
      <c r="AS15" s="121">
        <v>271890</v>
      </c>
      <c r="AT15" s="96">
        <f t="shared" si="20"/>
        <v>0.6</v>
      </c>
      <c r="AU15" s="121">
        <v>1829497</v>
      </c>
      <c r="AV15" s="96">
        <f t="shared" si="21"/>
        <v>4.2</v>
      </c>
      <c r="AW15" s="121">
        <v>781193</v>
      </c>
      <c r="AX15" s="96">
        <f t="shared" si="22"/>
        <v>1.8</v>
      </c>
      <c r="AY15" s="121">
        <v>0</v>
      </c>
      <c r="AZ15" s="96" t="str">
        <f t="shared" si="23"/>
        <v>-</v>
      </c>
      <c r="BA15" s="121">
        <v>339739</v>
      </c>
      <c r="BB15" s="96">
        <f t="shared" si="24"/>
        <v>0.8</v>
      </c>
      <c r="BC15" s="121">
        <v>441454</v>
      </c>
      <c r="BD15" s="96">
        <f t="shared" si="25"/>
        <v>1</v>
      </c>
      <c r="BE15" s="148">
        <v>6149900</v>
      </c>
      <c r="BF15" s="124">
        <f t="shared" si="26"/>
        <v>14.2</v>
      </c>
      <c r="BG15" s="123">
        <v>0</v>
      </c>
      <c r="BH15" s="124" t="str">
        <f t="shared" si="27"/>
        <v>-</v>
      </c>
      <c r="BI15" s="123">
        <v>0</v>
      </c>
      <c r="BJ15" s="124" t="str">
        <f t="shared" si="28"/>
        <v>-</v>
      </c>
      <c r="BK15" s="123">
        <v>2000000</v>
      </c>
      <c r="BL15" s="124">
        <f t="shared" si="29"/>
        <v>4.6</v>
      </c>
      <c r="BM15" s="121">
        <v>43213655</v>
      </c>
      <c r="BN15" s="140">
        <f t="shared" si="30"/>
        <v>100</v>
      </c>
      <c r="BO15" s="134">
        <v>8585264</v>
      </c>
      <c r="BP15" s="124">
        <f t="shared" si="31"/>
        <v>19.9</v>
      </c>
      <c r="BQ15" s="123">
        <v>5867537</v>
      </c>
      <c r="BR15" s="124">
        <f t="shared" si="32"/>
        <v>13.6</v>
      </c>
      <c r="BS15" s="123">
        <v>8058667</v>
      </c>
      <c r="BT15" s="124">
        <f t="shared" si="33"/>
        <v>18.6</v>
      </c>
      <c r="BU15" s="123">
        <v>20702187</v>
      </c>
      <c r="BV15" s="124">
        <f t="shared" si="34"/>
        <v>47.9</v>
      </c>
      <c r="BW15" s="121">
        <f t="shared" si="36"/>
        <v>20678725</v>
      </c>
      <c r="BX15" s="125">
        <f t="shared" si="35"/>
        <v>47.9</v>
      </c>
    </row>
    <row r="16" spans="1:76" s="53" customFormat="1" ht="22.5" customHeight="1">
      <c r="A16" s="84">
        <v>6</v>
      </c>
      <c r="B16" s="11"/>
      <c r="C16" s="97" t="s">
        <v>23</v>
      </c>
      <c r="D16" s="8"/>
      <c r="E16" s="121">
        <v>9200741</v>
      </c>
      <c r="F16" s="96">
        <f t="shared" si="0"/>
        <v>48.6</v>
      </c>
      <c r="G16" s="121">
        <v>158143</v>
      </c>
      <c r="H16" s="96">
        <f t="shared" si="1"/>
        <v>0.8</v>
      </c>
      <c r="I16" s="121">
        <v>20615</v>
      </c>
      <c r="J16" s="96">
        <f t="shared" si="2"/>
        <v>0.1</v>
      </c>
      <c r="K16" s="121">
        <v>15488</v>
      </c>
      <c r="L16" s="96">
        <f t="shared" si="3"/>
        <v>0.1</v>
      </c>
      <c r="M16" s="121">
        <v>3171</v>
      </c>
      <c r="N16" s="96">
        <f t="shared" si="4"/>
        <v>0</v>
      </c>
      <c r="O16" s="121">
        <v>510737</v>
      </c>
      <c r="P16" s="96">
        <f t="shared" si="5"/>
        <v>2.7</v>
      </c>
      <c r="Q16" s="121">
        <v>10861</v>
      </c>
      <c r="R16" s="96">
        <f t="shared" si="6"/>
        <v>0.1</v>
      </c>
      <c r="S16" s="121">
        <v>0</v>
      </c>
      <c r="T16" s="96" t="str">
        <f t="shared" si="7"/>
        <v>-</v>
      </c>
      <c r="U16" s="121">
        <v>51410</v>
      </c>
      <c r="V16" s="96">
        <f t="shared" si="8"/>
        <v>0.3</v>
      </c>
      <c r="W16" s="121">
        <v>36111</v>
      </c>
      <c r="X16" s="96">
        <f t="shared" si="9"/>
        <v>0.2</v>
      </c>
      <c r="Y16" s="121">
        <v>1499257</v>
      </c>
      <c r="Z16" s="96">
        <f t="shared" si="10"/>
        <v>7.9</v>
      </c>
      <c r="AA16" s="121">
        <v>8822</v>
      </c>
      <c r="AB16" s="96">
        <f t="shared" si="11"/>
        <v>0</v>
      </c>
      <c r="AC16" s="121">
        <v>110639</v>
      </c>
      <c r="AD16" s="96">
        <f t="shared" si="12"/>
        <v>0.6</v>
      </c>
      <c r="AE16" s="121">
        <v>264169</v>
      </c>
      <c r="AF16" s="96">
        <f t="shared" si="13"/>
        <v>1.4</v>
      </c>
      <c r="AG16" s="121">
        <v>65499</v>
      </c>
      <c r="AH16" s="96">
        <f t="shared" si="14"/>
        <v>0.3</v>
      </c>
      <c r="AI16" s="121">
        <v>2084543</v>
      </c>
      <c r="AJ16" s="96">
        <f t="shared" si="15"/>
        <v>11</v>
      </c>
      <c r="AK16" s="121">
        <v>0</v>
      </c>
      <c r="AL16" s="96" t="str">
        <f t="shared" si="16"/>
        <v>-</v>
      </c>
      <c r="AM16" s="121">
        <v>1041174</v>
      </c>
      <c r="AN16" s="96">
        <f t="shared" si="17"/>
        <v>5.5</v>
      </c>
      <c r="AO16" s="121">
        <v>54430</v>
      </c>
      <c r="AP16" s="96">
        <f t="shared" si="18"/>
        <v>0.3</v>
      </c>
      <c r="AQ16" s="121">
        <v>99400</v>
      </c>
      <c r="AR16" s="96">
        <f t="shared" si="19"/>
        <v>0.5</v>
      </c>
      <c r="AS16" s="121">
        <v>126124</v>
      </c>
      <c r="AT16" s="96">
        <f t="shared" si="20"/>
        <v>0.7</v>
      </c>
      <c r="AU16" s="121">
        <v>1245199</v>
      </c>
      <c r="AV16" s="96">
        <f t="shared" si="21"/>
        <v>6.6</v>
      </c>
      <c r="AW16" s="121">
        <v>704118</v>
      </c>
      <c r="AX16" s="96">
        <f t="shared" si="22"/>
        <v>3.7</v>
      </c>
      <c r="AY16" s="121">
        <v>0</v>
      </c>
      <c r="AZ16" s="96" t="str">
        <f t="shared" si="23"/>
        <v>-</v>
      </c>
      <c r="BA16" s="121">
        <v>490039</v>
      </c>
      <c r="BB16" s="96">
        <f t="shared" si="24"/>
        <v>2.6</v>
      </c>
      <c r="BC16" s="121">
        <v>214079</v>
      </c>
      <c r="BD16" s="96">
        <f t="shared" si="25"/>
        <v>1.1</v>
      </c>
      <c r="BE16" s="148">
        <v>1601500</v>
      </c>
      <c r="BF16" s="124">
        <f t="shared" si="26"/>
        <v>8.5</v>
      </c>
      <c r="BG16" s="123">
        <v>117000</v>
      </c>
      <c r="BH16" s="124">
        <f t="shared" si="27"/>
        <v>0.6</v>
      </c>
      <c r="BI16" s="123">
        <v>0</v>
      </c>
      <c r="BJ16" s="124" t="str">
        <f t="shared" si="28"/>
        <v>-</v>
      </c>
      <c r="BK16" s="123">
        <v>800000</v>
      </c>
      <c r="BL16" s="124">
        <f t="shared" si="29"/>
        <v>4.2</v>
      </c>
      <c r="BM16" s="121">
        <v>18912151</v>
      </c>
      <c r="BN16" s="140">
        <f t="shared" si="30"/>
        <v>100</v>
      </c>
      <c r="BO16" s="134">
        <v>1652420</v>
      </c>
      <c r="BP16" s="124">
        <f t="shared" si="31"/>
        <v>8.7</v>
      </c>
      <c r="BQ16" s="123">
        <v>3240125</v>
      </c>
      <c r="BR16" s="124">
        <f t="shared" si="32"/>
        <v>17.1</v>
      </c>
      <c r="BS16" s="123">
        <v>3558157</v>
      </c>
      <c r="BT16" s="124">
        <f t="shared" si="33"/>
        <v>18.8</v>
      </c>
      <c r="BU16" s="123">
        <v>10461449</v>
      </c>
      <c r="BV16" s="124">
        <f t="shared" si="34"/>
        <v>55.3</v>
      </c>
      <c r="BW16" s="121">
        <f t="shared" si="36"/>
        <v>11870319</v>
      </c>
      <c r="BX16" s="125">
        <f t="shared" si="35"/>
        <v>62.8</v>
      </c>
    </row>
    <row r="17" spans="1:76" s="53" customFormat="1" ht="22.5" customHeight="1">
      <c r="A17" s="84">
        <v>7</v>
      </c>
      <c r="B17" s="11"/>
      <c r="C17" s="97" t="s">
        <v>24</v>
      </c>
      <c r="D17" s="8"/>
      <c r="E17" s="121">
        <v>18543339</v>
      </c>
      <c r="F17" s="96">
        <f t="shared" si="0"/>
        <v>29.6</v>
      </c>
      <c r="G17" s="121">
        <v>590967</v>
      </c>
      <c r="H17" s="96">
        <f t="shared" si="1"/>
        <v>0.9</v>
      </c>
      <c r="I17" s="121">
        <v>49823</v>
      </c>
      <c r="J17" s="96">
        <f t="shared" si="2"/>
        <v>0.1</v>
      </c>
      <c r="K17" s="121">
        <v>37405</v>
      </c>
      <c r="L17" s="96">
        <f t="shared" si="3"/>
        <v>0.1</v>
      </c>
      <c r="M17" s="121">
        <v>7633</v>
      </c>
      <c r="N17" s="96">
        <f t="shared" si="4"/>
        <v>0</v>
      </c>
      <c r="O17" s="121">
        <v>1224935</v>
      </c>
      <c r="P17" s="96">
        <f t="shared" si="5"/>
        <v>2</v>
      </c>
      <c r="Q17" s="121">
        <v>33779</v>
      </c>
      <c r="R17" s="96">
        <f t="shared" si="6"/>
        <v>0.1</v>
      </c>
      <c r="S17" s="121">
        <v>0</v>
      </c>
      <c r="T17" s="96" t="str">
        <f t="shared" si="7"/>
        <v>-</v>
      </c>
      <c r="U17" s="121">
        <v>200174</v>
      </c>
      <c r="V17" s="96">
        <f t="shared" si="8"/>
        <v>0.3</v>
      </c>
      <c r="W17" s="121">
        <v>66502</v>
      </c>
      <c r="X17" s="96">
        <f t="shared" si="9"/>
        <v>0.1</v>
      </c>
      <c r="Y17" s="121">
        <v>16958831</v>
      </c>
      <c r="Z17" s="96">
        <f t="shared" si="10"/>
        <v>27.1</v>
      </c>
      <c r="AA17" s="121">
        <v>24800</v>
      </c>
      <c r="AB17" s="96">
        <f t="shared" si="11"/>
        <v>0</v>
      </c>
      <c r="AC17" s="121">
        <v>424113</v>
      </c>
      <c r="AD17" s="96">
        <f t="shared" si="12"/>
        <v>0.7</v>
      </c>
      <c r="AE17" s="121">
        <v>829789</v>
      </c>
      <c r="AF17" s="96">
        <f t="shared" si="13"/>
        <v>1.3</v>
      </c>
      <c r="AG17" s="121">
        <v>516471</v>
      </c>
      <c r="AH17" s="96">
        <f t="shared" si="14"/>
        <v>0.8</v>
      </c>
      <c r="AI17" s="121">
        <v>9070606</v>
      </c>
      <c r="AJ17" s="96">
        <f t="shared" si="15"/>
        <v>14.5</v>
      </c>
      <c r="AK17" s="121">
        <v>1712333</v>
      </c>
      <c r="AL17" s="96">
        <f t="shared" si="16"/>
        <v>2.7</v>
      </c>
      <c r="AM17" s="121">
        <v>3785166</v>
      </c>
      <c r="AN17" s="96">
        <f t="shared" si="17"/>
        <v>6</v>
      </c>
      <c r="AO17" s="121">
        <v>160911</v>
      </c>
      <c r="AP17" s="96">
        <f t="shared" si="18"/>
        <v>0.3</v>
      </c>
      <c r="AQ17" s="121">
        <v>14558</v>
      </c>
      <c r="AR17" s="96">
        <f t="shared" si="19"/>
        <v>0</v>
      </c>
      <c r="AS17" s="121">
        <v>439926</v>
      </c>
      <c r="AT17" s="96">
        <f t="shared" si="20"/>
        <v>0.7</v>
      </c>
      <c r="AU17" s="121">
        <v>1338483</v>
      </c>
      <c r="AV17" s="96">
        <f t="shared" si="21"/>
        <v>2.1</v>
      </c>
      <c r="AW17" s="121">
        <v>2214495</v>
      </c>
      <c r="AX17" s="96">
        <f t="shared" si="22"/>
        <v>3.5</v>
      </c>
      <c r="AY17" s="121">
        <v>0</v>
      </c>
      <c r="AZ17" s="96" t="str">
        <f t="shared" si="23"/>
        <v>-</v>
      </c>
      <c r="BA17" s="121">
        <v>1592691</v>
      </c>
      <c r="BB17" s="96">
        <f t="shared" si="24"/>
        <v>2.5</v>
      </c>
      <c r="BC17" s="121">
        <v>621804</v>
      </c>
      <c r="BD17" s="96">
        <f t="shared" si="25"/>
        <v>1</v>
      </c>
      <c r="BE17" s="148">
        <v>4378500</v>
      </c>
      <c r="BF17" s="124">
        <f t="shared" si="26"/>
        <v>7</v>
      </c>
      <c r="BG17" s="123">
        <v>671600</v>
      </c>
      <c r="BH17" s="124">
        <f t="shared" si="27"/>
        <v>1.1</v>
      </c>
      <c r="BI17" s="123">
        <v>0</v>
      </c>
      <c r="BJ17" s="124" t="str">
        <f t="shared" si="28"/>
        <v>-</v>
      </c>
      <c r="BK17" s="123">
        <v>2300000</v>
      </c>
      <c r="BL17" s="124">
        <f t="shared" si="29"/>
        <v>3.7</v>
      </c>
      <c r="BM17" s="121">
        <v>62623539</v>
      </c>
      <c r="BN17" s="140">
        <f t="shared" si="30"/>
        <v>100</v>
      </c>
      <c r="BO17" s="134">
        <v>6406043</v>
      </c>
      <c r="BP17" s="124">
        <f t="shared" si="31"/>
        <v>10.2</v>
      </c>
      <c r="BQ17" s="123">
        <v>8514464</v>
      </c>
      <c r="BR17" s="124">
        <f t="shared" si="32"/>
        <v>13.6</v>
      </c>
      <c r="BS17" s="123">
        <v>10803831</v>
      </c>
      <c r="BT17" s="124">
        <f t="shared" si="33"/>
        <v>17.3</v>
      </c>
      <c r="BU17" s="123">
        <v>36899201</v>
      </c>
      <c r="BV17" s="124">
        <f t="shared" si="34"/>
        <v>58.9</v>
      </c>
      <c r="BW17" s="121">
        <f t="shared" si="36"/>
        <v>24482085</v>
      </c>
      <c r="BX17" s="125">
        <f t="shared" si="35"/>
        <v>39.1</v>
      </c>
    </row>
    <row r="18" spans="1:76" s="53" customFormat="1" ht="22.5" customHeight="1">
      <c r="A18" s="84">
        <v>8</v>
      </c>
      <c r="B18" s="11"/>
      <c r="C18" s="97" t="s">
        <v>25</v>
      </c>
      <c r="D18" s="8"/>
      <c r="E18" s="121">
        <v>8239699</v>
      </c>
      <c r="F18" s="96">
        <f t="shared" si="0"/>
        <v>35.5</v>
      </c>
      <c r="G18" s="121">
        <v>162437</v>
      </c>
      <c r="H18" s="96">
        <f t="shared" si="1"/>
        <v>0.7</v>
      </c>
      <c r="I18" s="121">
        <v>19657</v>
      </c>
      <c r="J18" s="96">
        <f t="shared" si="2"/>
        <v>0.1</v>
      </c>
      <c r="K18" s="121">
        <v>14744</v>
      </c>
      <c r="L18" s="96">
        <f t="shared" si="3"/>
        <v>0.1</v>
      </c>
      <c r="M18" s="121">
        <v>2999</v>
      </c>
      <c r="N18" s="96">
        <f t="shared" si="4"/>
        <v>0</v>
      </c>
      <c r="O18" s="121">
        <v>438339</v>
      </c>
      <c r="P18" s="96">
        <f t="shared" si="5"/>
        <v>1.9</v>
      </c>
      <c r="Q18" s="121">
        <v>7248</v>
      </c>
      <c r="R18" s="96">
        <f t="shared" si="6"/>
        <v>0</v>
      </c>
      <c r="S18" s="121">
        <v>0</v>
      </c>
      <c r="T18" s="96" t="str">
        <f t="shared" si="7"/>
        <v>-</v>
      </c>
      <c r="U18" s="121">
        <v>53972</v>
      </c>
      <c r="V18" s="96">
        <f t="shared" si="8"/>
        <v>0.2</v>
      </c>
      <c r="W18" s="121">
        <v>29432</v>
      </c>
      <c r="X18" s="96">
        <f t="shared" si="9"/>
        <v>0.1</v>
      </c>
      <c r="Y18" s="121">
        <v>4005835</v>
      </c>
      <c r="Z18" s="96">
        <f t="shared" si="10"/>
        <v>17.2</v>
      </c>
      <c r="AA18" s="121">
        <v>7579</v>
      </c>
      <c r="AB18" s="96">
        <f t="shared" si="11"/>
        <v>0</v>
      </c>
      <c r="AC18" s="121">
        <v>257196</v>
      </c>
      <c r="AD18" s="96">
        <f t="shared" si="12"/>
        <v>1.1</v>
      </c>
      <c r="AE18" s="121">
        <v>324822</v>
      </c>
      <c r="AF18" s="96">
        <f t="shared" si="13"/>
        <v>1.4</v>
      </c>
      <c r="AG18" s="121">
        <v>26188</v>
      </c>
      <c r="AH18" s="96">
        <f t="shared" si="14"/>
        <v>0.1</v>
      </c>
      <c r="AI18" s="121">
        <v>2086453</v>
      </c>
      <c r="AJ18" s="96">
        <f t="shared" si="15"/>
        <v>9</v>
      </c>
      <c r="AK18" s="121">
        <v>0</v>
      </c>
      <c r="AL18" s="96" t="str">
        <f t="shared" si="16"/>
        <v>-</v>
      </c>
      <c r="AM18" s="121">
        <v>1420953</v>
      </c>
      <c r="AN18" s="96">
        <f t="shared" si="17"/>
        <v>6.1</v>
      </c>
      <c r="AO18" s="121">
        <v>41568</v>
      </c>
      <c r="AP18" s="96">
        <f t="shared" si="18"/>
        <v>0.2</v>
      </c>
      <c r="AQ18" s="121">
        <v>229344</v>
      </c>
      <c r="AR18" s="96">
        <f t="shared" si="19"/>
        <v>1</v>
      </c>
      <c r="AS18" s="121">
        <v>1270000</v>
      </c>
      <c r="AT18" s="96">
        <f t="shared" si="20"/>
        <v>5.5</v>
      </c>
      <c r="AU18" s="121">
        <v>1261452</v>
      </c>
      <c r="AV18" s="96">
        <f t="shared" si="21"/>
        <v>5.4</v>
      </c>
      <c r="AW18" s="121">
        <v>641202</v>
      </c>
      <c r="AX18" s="96">
        <f t="shared" si="22"/>
        <v>2.8</v>
      </c>
      <c r="AY18" s="121">
        <v>0</v>
      </c>
      <c r="AZ18" s="96" t="str">
        <f t="shared" si="23"/>
        <v>-</v>
      </c>
      <c r="BA18" s="121">
        <v>404231</v>
      </c>
      <c r="BB18" s="96">
        <f t="shared" si="24"/>
        <v>1.7</v>
      </c>
      <c r="BC18" s="121">
        <v>236971</v>
      </c>
      <c r="BD18" s="96">
        <f t="shared" si="25"/>
        <v>1</v>
      </c>
      <c r="BE18" s="148">
        <v>2681700</v>
      </c>
      <c r="BF18" s="124">
        <f t="shared" si="26"/>
        <v>11.5</v>
      </c>
      <c r="BG18" s="123">
        <v>0</v>
      </c>
      <c r="BH18" s="124" t="str">
        <f t="shared" si="27"/>
        <v>-</v>
      </c>
      <c r="BI18" s="123">
        <v>0</v>
      </c>
      <c r="BJ18" s="124" t="str">
        <f t="shared" si="28"/>
        <v>-</v>
      </c>
      <c r="BK18" s="123">
        <v>1439900</v>
      </c>
      <c r="BL18" s="124">
        <f t="shared" si="29"/>
        <v>6.2</v>
      </c>
      <c r="BM18" s="121">
        <v>23222819</v>
      </c>
      <c r="BN18" s="140">
        <f t="shared" si="30"/>
        <v>100</v>
      </c>
      <c r="BO18" s="134">
        <v>2087227</v>
      </c>
      <c r="BP18" s="124">
        <f t="shared" si="31"/>
        <v>9</v>
      </c>
      <c r="BQ18" s="123">
        <v>5574210</v>
      </c>
      <c r="BR18" s="124">
        <f t="shared" si="32"/>
        <v>24</v>
      </c>
      <c r="BS18" s="123">
        <v>3806675</v>
      </c>
      <c r="BT18" s="124">
        <f t="shared" si="33"/>
        <v>16.4</v>
      </c>
      <c r="BU18" s="123">
        <v>11754707</v>
      </c>
      <c r="BV18" s="124">
        <f t="shared" si="34"/>
        <v>50.6</v>
      </c>
      <c r="BW18" s="121">
        <f t="shared" si="36"/>
        <v>12291471</v>
      </c>
      <c r="BX18" s="125">
        <f t="shared" si="35"/>
        <v>52.9</v>
      </c>
    </row>
    <row r="19" spans="1:76" s="53" customFormat="1" ht="22.5" customHeight="1">
      <c r="A19" s="84">
        <v>9</v>
      </c>
      <c r="B19" s="11"/>
      <c r="C19" s="97" t="s">
        <v>26</v>
      </c>
      <c r="D19" s="8"/>
      <c r="E19" s="121">
        <v>3796145</v>
      </c>
      <c r="F19" s="96">
        <f t="shared" si="0"/>
        <v>17.7</v>
      </c>
      <c r="G19" s="121">
        <v>203726</v>
      </c>
      <c r="H19" s="96">
        <f t="shared" si="1"/>
        <v>0.9</v>
      </c>
      <c r="I19" s="121">
        <v>10011</v>
      </c>
      <c r="J19" s="96">
        <f t="shared" si="2"/>
        <v>0</v>
      </c>
      <c r="K19" s="121">
        <v>7516</v>
      </c>
      <c r="L19" s="96">
        <f t="shared" si="3"/>
        <v>0</v>
      </c>
      <c r="M19" s="121">
        <v>1534</v>
      </c>
      <c r="N19" s="96">
        <f t="shared" si="4"/>
        <v>0</v>
      </c>
      <c r="O19" s="121">
        <v>329049</v>
      </c>
      <c r="P19" s="96">
        <f t="shared" si="5"/>
        <v>1.5</v>
      </c>
      <c r="Q19" s="121">
        <v>8872</v>
      </c>
      <c r="R19" s="96">
        <f t="shared" si="6"/>
        <v>0</v>
      </c>
      <c r="S19" s="121">
        <v>0</v>
      </c>
      <c r="T19" s="96" t="str">
        <f t="shared" si="7"/>
        <v>-</v>
      </c>
      <c r="U19" s="121">
        <v>71408</v>
      </c>
      <c r="V19" s="96">
        <f t="shared" si="8"/>
        <v>0.3</v>
      </c>
      <c r="W19" s="121">
        <v>8971</v>
      </c>
      <c r="X19" s="96">
        <f t="shared" si="9"/>
        <v>0</v>
      </c>
      <c r="Y19" s="121">
        <v>9270891</v>
      </c>
      <c r="Z19" s="96">
        <f t="shared" si="10"/>
        <v>43.1</v>
      </c>
      <c r="AA19" s="121">
        <v>4697</v>
      </c>
      <c r="AB19" s="96">
        <f t="shared" si="11"/>
        <v>0</v>
      </c>
      <c r="AC19" s="121">
        <v>60260</v>
      </c>
      <c r="AD19" s="96">
        <f t="shared" si="12"/>
        <v>0.3</v>
      </c>
      <c r="AE19" s="121">
        <v>701652</v>
      </c>
      <c r="AF19" s="96">
        <f t="shared" si="13"/>
        <v>3.3</v>
      </c>
      <c r="AG19" s="121">
        <v>47751</v>
      </c>
      <c r="AH19" s="96">
        <f t="shared" si="14"/>
        <v>0.2</v>
      </c>
      <c r="AI19" s="121">
        <v>1540600</v>
      </c>
      <c r="AJ19" s="96">
        <f t="shared" si="15"/>
        <v>7.2</v>
      </c>
      <c r="AK19" s="121">
        <v>0</v>
      </c>
      <c r="AL19" s="96" t="str">
        <f t="shared" si="16"/>
        <v>-</v>
      </c>
      <c r="AM19" s="121">
        <v>1406575</v>
      </c>
      <c r="AN19" s="96">
        <f t="shared" si="17"/>
        <v>6.5</v>
      </c>
      <c r="AO19" s="121">
        <v>53657</v>
      </c>
      <c r="AP19" s="96">
        <f t="shared" si="18"/>
        <v>0.2</v>
      </c>
      <c r="AQ19" s="121">
        <v>17917</v>
      </c>
      <c r="AR19" s="96">
        <f t="shared" si="19"/>
        <v>0.1</v>
      </c>
      <c r="AS19" s="121">
        <v>1369</v>
      </c>
      <c r="AT19" s="96">
        <f t="shared" si="20"/>
        <v>0</v>
      </c>
      <c r="AU19" s="121">
        <v>451821</v>
      </c>
      <c r="AV19" s="96">
        <f t="shared" si="21"/>
        <v>2.1</v>
      </c>
      <c r="AW19" s="121">
        <v>585213</v>
      </c>
      <c r="AX19" s="96">
        <f t="shared" si="22"/>
        <v>2.7</v>
      </c>
      <c r="AY19" s="121">
        <v>0</v>
      </c>
      <c r="AZ19" s="96" t="str">
        <f t="shared" si="23"/>
        <v>-</v>
      </c>
      <c r="BA19" s="121">
        <v>201740</v>
      </c>
      <c r="BB19" s="96">
        <f t="shared" si="24"/>
        <v>0.9</v>
      </c>
      <c r="BC19" s="121">
        <v>383473</v>
      </c>
      <c r="BD19" s="96">
        <f t="shared" si="25"/>
        <v>1.8</v>
      </c>
      <c r="BE19" s="148">
        <v>2919700</v>
      </c>
      <c r="BF19" s="124">
        <f t="shared" si="26"/>
        <v>13.6</v>
      </c>
      <c r="BG19" s="123">
        <v>0</v>
      </c>
      <c r="BH19" s="124" t="str">
        <f t="shared" si="27"/>
        <v>-</v>
      </c>
      <c r="BI19" s="123">
        <v>0</v>
      </c>
      <c r="BJ19" s="124" t="str">
        <f t="shared" si="28"/>
        <v>-</v>
      </c>
      <c r="BK19" s="123">
        <v>520000</v>
      </c>
      <c r="BL19" s="124">
        <f t="shared" si="29"/>
        <v>2.4</v>
      </c>
      <c r="BM19" s="121">
        <v>21499335</v>
      </c>
      <c r="BN19" s="140">
        <f t="shared" si="30"/>
        <v>100</v>
      </c>
      <c r="BO19" s="134">
        <v>3251593</v>
      </c>
      <c r="BP19" s="124">
        <f t="shared" si="31"/>
        <v>15.1</v>
      </c>
      <c r="BQ19" s="123">
        <v>2183206</v>
      </c>
      <c r="BR19" s="124">
        <f t="shared" si="32"/>
        <v>10.2</v>
      </c>
      <c r="BS19" s="123">
        <v>3373567</v>
      </c>
      <c r="BT19" s="124">
        <f t="shared" si="33"/>
        <v>15.7</v>
      </c>
      <c r="BU19" s="123">
        <v>12690969</v>
      </c>
      <c r="BV19" s="124">
        <f t="shared" si="34"/>
        <v>59</v>
      </c>
      <c r="BW19" s="121">
        <f t="shared" si="36"/>
        <v>5715785</v>
      </c>
      <c r="BX19" s="125">
        <f t="shared" si="35"/>
        <v>26.6</v>
      </c>
    </row>
    <row r="20" spans="1:76" s="53" customFormat="1" ht="22.5" customHeight="1">
      <c r="A20" s="84">
        <v>10</v>
      </c>
      <c r="B20" s="11"/>
      <c r="C20" s="97" t="s">
        <v>27</v>
      </c>
      <c r="D20" s="8"/>
      <c r="E20" s="121">
        <v>4808303</v>
      </c>
      <c r="F20" s="96">
        <f t="shared" si="0"/>
        <v>28.5</v>
      </c>
      <c r="G20" s="121">
        <v>128010</v>
      </c>
      <c r="H20" s="96">
        <f t="shared" si="1"/>
        <v>0.8</v>
      </c>
      <c r="I20" s="121">
        <v>11099</v>
      </c>
      <c r="J20" s="96">
        <f t="shared" si="2"/>
        <v>0.1</v>
      </c>
      <c r="K20" s="121">
        <v>8331</v>
      </c>
      <c r="L20" s="96">
        <f t="shared" si="3"/>
        <v>0</v>
      </c>
      <c r="M20" s="121">
        <v>1699</v>
      </c>
      <c r="N20" s="96">
        <f t="shared" si="4"/>
        <v>0</v>
      </c>
      <c r="O20" s="121">
        <v>311965</v>
      </c>
      <c r="P20" s="96">
        <f t="shared" si="5"/>
        <v>1.8</v>
      </c>
      <c r="Q20" s="121">
        <v>23049</v>
      </c>
      <c r="R20" s="96">
        <f t="shared" si="6"/>
        <v>0.1</v>
      </c>
      <c r="S20" s="121">
        <v>0</v>
      </c>
      <c r="T20" s="96" t="str">
        <f t="shared" si="7"/>
        <v>-</v>
      </c>
      <c r="U20" s="121">
        <v>44868</v>
      </c>
      <c r="V20" s="96">
        <f t="shared" si="8"/>
        <v>0.3</v>
      </c>
      <c r="W20" s="121">
        <v>12271</v>
      </c>
      <c r="X20" s="96">
        <f t="shared" si="9"/>
        <v>0.1</v>
      </c>
      <c r="Y20" s="121">
        <v>5066431</v>
      </c>
      <c r="Z20" s="96">
        <f t="shared" si="10"/>
        <v>30</v>
      </c>
      <c r="AA20" s="121">
        <v>5244</v>
      </c>
      <c r="AB20" s="96">
        <f t="shared" si="11"/>
        <v>0</v>
      </c>
      <c r="AC20" s="121">
        <v>283417</v>
      </c>
      <c r="AD20" s="96">
        <f t="shared" si="12"/>
        <v>1.7</v>
      </c>
      <c r="AE20" s="121">
        <v>238117</v>
      </c>
      <c r="AF20" s="96">
        <f t="shared" si="13"/>
        <v>1.4</v>
      </c>
      <c r="AG20" s="121">
        <v>69372</v>
      </c>
      <c r="AH20" s="96">
        <f t="shared" si="14"/>
        <v>0.4</v>
      </c>
      <c r="AI20" s="121">
        <v>1461682</v>
      </c>
      <c r="AJ20" s="96">
        <f t="shared" si="15"/>
        <v>8.7</v>
      </c>
      <c r="AK20" s="121">
        <v>0</v>
      </c>
      <c r="AL20" s="96" t="str">
        <f t="shared" si="16"/>
        <v>-</v>
      </c>
      <c r="AM20" s="121">
        <v>1166891</v>
      </c>
      <c r="AN20" s="96">
        <f t="shared" si="17"/>
        <v>6.9</v>
      </c>
      <c r="AO20" s="121">
        <v>33819</v>
      </c>
      <c r="AP20" s="96">
        <f t="shared" si="18"/>
        <v>0.2</v>
      </c>
      <c r="AQ20" s="121">
        <v>1658</v>
      </c>
      <c r="AR20" s="96">
        <f t="shared" si="19"/>
        <v>0</v>
      </c>
      <c r="AS20" s="121">
        <v>90261</v>
      </c>
      <c r="AT20" s="96">
        <f t="shared" si="20"/>
        <v>0.5</v>
      </c>
      <c r="AU20" s="121">
        <v>560954</v>
      </c>
      <c r="AV20" s="96">
        <f t="shared" si="21"/>
        <v>3.3</v>
      </c>
      <c r="AW20" s="121">
        <v>848034</v>
      </c>
      <c r="AX20" s="96">
        <f t="shared" si="22"/>
        <v>5</v>
      </c>
      <c r="AY20" s="121">
        <v>0</v>
      </c>
      <c r="AZ20" s="96" t="str">
        <f t="shared" si="23"/>
        <v>-</v>
      </c>
      <c r="BA20" s="121">
        <v>714786</v>
      </c>
      <c r="BB20" s="96">
        <f t="shared" si="24"/>
        <v>4.2</v>
      </c>
      <c r="BC20" s="121">
        <v>133248</v>
      </c>
      <c r="BD20" s="96">
        <f t="shared" si="25"/>
        <v>0.8</v>
      </c>
      <c r="BE20" s="148">
        <v>1714945</v>
      </c>
      <c r="BF20" s="124">
        <f t="shared" si="26"/>
        <v>10.2</v>
      </c>
      <c r="BG20" s="123">
        <v>0</v>
      </c>
      <c r="BH20" s="124" t="str">
        <f t="shared" si="27"/>
        <v>-</v>
      </c>
      <c r="BI20" s="123">
        <v>0</v>
      </c>
      <c r="BJ20" s="124" t="str">
        <f t="shared" si="28"/>
        <v>-</v>
      </c>
      <c r="BK20" s="123">
        <v>774345</v>
      </c>
      <c r="BL20" s="124">
        <f t="shared" si="29"/>
        <v>4.6</v>
      </c>
      <c r="BM20" s="121">
        <v>16890420</v>
      </c>
      <c r="BN20" s="140">
        <f t="shared" si="30"/>
        <v>100</v>
      </c>
      <c r="BO20" s="134">
        <v>1935171</v>
      </c>
      <c r="BP20" s="124">
        <f t="shared" si="31"/>
        <v>11.5</v>
      </c>
      <c r="BQ20" s="123">
        <v>2459585</v>
      </c>
      <c r="BR20" s="124">
        <f t="shared" si="32"/>
        <v>14.6</v>
      </c>
      <c r="BS20" s="123">
        <v>3179421</v>
      </c>
      <c r="BT20" s="124">
        <f t="shared" si="33"/>
        <v>18.8</v>
      </c>
      <c r="BU20" s="123">
        <v>9316243</v>
      </c>
      <c r="BV20" s="124">
        <f t="shared" si="34"/>
        <v>55.2</v>
      </c>
      <c r="BW20" s="121">
        <f t="shared" si="36"/>
        <v>6933935</v>
      </c>
      <c r="BX20" s="125">
        <f t="shared" si="35"/>
        <v>41.1</v>
      </c>
    </row>
    <row r="21" spans="1:76" s="53" customFormat="1" ht="22.5" customHeight="1">
      <c r="A21" s="84">
        <v>11</v>
      </c>
      <c r="B21" s="11"/>
      <c r="C21" s="97" t="s">
        <v>28</v>
      </c>
      <c r="D21" s="8"/>
      <c r="E21" s="121">
        <v>3319699</v>
      </c>
      <c r="F21" s="96">
        <f t="shared" si="0"/>
        <v>16.5</v>
      </c>
      <c r="G21" s="121">
        <v>163129</v>
      </c>
      <c r="H21" s="96">
        <f t="shared" si="1"/>
        <v>0.8</v>
      </c>
      <c r="I21" s="121">
        <v>7699</v>
      </c>
      <c r="J21" s="96">
        <f t="shared" si="2"/>
        <v>0</v>
      </c>
      <c r="K21" s="121">
        <v>5779</v>
      </c>
      <c r="L21" s="96">
        <f t="shared" si="3"/>
        <v>0</v>
      </c>
      <c r="M21" s="121">
        <v>1178</v>
      </c>
      <c r="N21" s="96">
        <f t="shared" si="4"/>
        <v>0</v>
      </c>
      <c r="O21" s="121">
        <v>252641</v>
      </c>
      <c r="P21" s="96">
        <f t="shared" si="5"/>
        <v>1.3</v>
      </c>
      <c r="Q21" s="121">
        <v>33598</v>
      </c>
      <c r="R21" s="96">
        <f t="shared" si="6"/>
        <v>0.2</v>
      </c>
      <c r="S21" s="121">
        <v>0</v>
      </c>
      <c r="T21" s="96" t="str">
        <f t="shared" si="7"/>
        <v>-</v>
      </c>
      <c r="U21" s="121">
        <v>57178</v>
      </c>
      <c r="V21" s="96">
        <f t="shared" si="8"/>
        <v>0.3</v>
      </c>
      <c r="W21" s="121">
        <v>7235</v>
      </c>
      <c r="X21" s="96">
        <f t="shared" si="9"/>
        <v>0</v>
      </c>
      <c r="Y21" s="121">
        <v>7598599</v>
      </c>
      <c r="Z21" s="96">
        <f t="shared" si="10"/>
        <v>37.8</v>
      </c>
      <c r="AA21" s="121">
        <v>5730</v>
      </c>
      <c r="AB21" s="96">
        <f t="shared" si="11"/>
        <v>0</v>
      </c>
      <c r="AC21" s="121">
        <v>103174</v>
      </c>
      <c r="AD21" s="96">
        <f t="shared" si="12"/>
        <v>0.5</v>
      </c>
      <c r="AE21" s="121">
        <v>380681</v>
      </c>
      <c r="AF21" s="96">
        <f t="shared" si="13"/>
        <v>1.9</v>
      </c>
      <c r="AG21" s="121">
        <v>57558</v>
      </c>
      <c r="AH21" s="96">
        <f t="shared" si="14"/>
        <v>0.3</v>
      </c>
      <c r="AI21" s="121">
        <v>1737124</v>
      </c>
      <c r="AJ21" s="96">
        <f t="shared" si="15"/>
        <v>8.6</v>
      </c>
      <c r="AK21" s="121">
        <v>0</v>
      </c>
      <c r="AL21" s="96" t="str">
        <f t="shared" si="16"/>
        <v>-</v>
      </c>
      <c r="AM21" s="121">
        <v>1034196</v>
      </c>
      <c r="AN21" s="96">
        <f t="shared" si="17"/>
        <v>5.1</v>
      </c>
      <c r="AO21" s="121">
        <v>26385</v>
      </c>
      <c r="AP21" s="96">
        <f t="shared" si="18"/>
        <v>0.1</v>
      </c>
      <c r="AQ21" s="121">
        <v>18760</v>
      </c>
      <c r="AR21" s="96">
        <f t="shared" si="19"/>
        <v>0.1</v>
      </c>
      <c r="AS21" s="121">
        <v>39096</v>
      </c>
      <c r="AT21" s="96">
        <f t="shared" si="20"/>
        <v>0.2</v>
      </c>
      <c r="AU21" s="121">
        <v>1041066</v>
      </c>
      <c r="AV21" s="96">
        <f t="shared" si="21"/>
        <v>5.2</v>
      </c>
      <c r="AW21" s="121">
        <v>382089</v>
      </c>
      <c r="AX21" s="96">
        <f t="shared" si="22"/>
        <v>1.9</v>
      </c>
      <c r="AY21" s="121">
        <v>0</v>
      </c>
      <c r="AZ21" s="96" t="str">
        <f t="shared" si="23"/>
        <v>-</v>
      </c>
      <c r="BA21" s="121">
        <v>38919</v>
      </c>
      <c r="BB21" s="96">
        <f t="shared" si="24"/>
        <v>0.2</v>
      </c>
      <c r="BC21" s="121">
        <v>343170</v>
      </c>
      <c r="BD21" s="96">
        <f t="shared" si="25"/>
        <v>1.7</v>
      </c>
      <c r="BE21" s="148">
        <v>3816300</v>
      </c>
      <c r="BF21" s="124">
        <f t="shared" si="26"/>
        <v>19</v>
      </c>
      <c r="BG21" s="123">
        <v>0</v>
      </c>
      <c r="BH21" s="124" t="str">
        <f t="shared" si="27"/>
        <v>-</v>
      </c>
      <c r="BI21" s="123">
        <v>0</v>
      </c>
      <c r="BJ21" s="124" t="str">
        <f t="shared" si="28"/>
        <v>-</v>
      </c>
      <c r="BK21" s="123">
        <v>679200</v>
      </c>
      <c r="BL21" s="124">
        <f t="shared" si="29"/>
        <v>3.4</v>
      </c>
      <c r="BM21" s="121">
        <v>20088894</v>
      </c>
      <c r="BN21" s="140">
        <f t="shared" si="30"/>
        <v>100</v>
      </c>
      <c r="BO21" s="134">
        <v>4647197</v>
      </c>
      <c r="BP21" s="124">
        <f t="shared" si="31"/>
        <v>23.1</v>
      </c>
      <c r="BQ21" s="123">
        <v>3094561</v>
      </c>
      <c r="BR21" s="124">
        <f t="shared" si="32"/>
        <v>15.4</v>
      </c>
      <c r="BS21" s="123">
        <v>2280977</v>
      </c>
      <c r="BT21" s="124">
        <f t="shared" si="33"/>
        <v>11.4</v>
      </c>
      <c r="BU21" s="123">
        <v>10066159</v>
      </c>
      <c r="BV21" s="124">
        <f t="shared" si="34"/>
        <v>50.1</v>
      </c>
      <c r="BW21" s="121">
        <f t="shared" si="36"/>
        <v>5368508</v>
      </c>
      <c r="BX21" s="125">
        <f t="shared" si="35"/>
        <v>26.7</v>
      </c>
    </row>
    <row r="22" spans="1:76" s="53" customFormat="1" ht="22.5" customHeight="1">
      <c r="A22" s="84">
        <v>12</v>
      </c>
      <c r="B22" s="11"/>
      <c r="C22" s="97" t="s">
        <v>29</v>
      </c>
      <c r="D22" s="8"/>
      <c r="E22" s="121">
        <v>25520639</v>
      </c>
      <c r="F22" s="96">
        <f t="shared" si="0"/>
        <v>38.2</v>
      </c>
      <c r="G22" s="121">
        <v>590440</v>
      </c>
      <c r="H22" s="96">
        <f t="shared" si="1"/>
        <v>0.9</v>
      </c>
      <c r="I22" s="121">
        <v>56586</v>
      </c>
      <c r="J22" s="96">
        <f t="shared" si="2"/>
        <v>0.1</v>
      </c>
      <c r="K22" s="121">
        <v>42503</v>
      </c>
      <c r="L22" s="96">
        <f t="shared" si="3"/>
        <v>0.1</v>
      </c>
      <c r="M22" s="121">
        <v>8692</v>
      </c>
      <c r="N22" s="96">
        <f t="shared" si="4"/>
        <v>0</v>
      </c>
      <c r="O22" s="121">
        <v>1451681</v>
      </c>
      <c r="P22" s="96">
        <f t="shared" si="5"/>
        <v>2.2</v>
      </c>
      <c r="Q22" s="121">
        <v>68528</v>
      </c>
      <c r="R22" s="96">
        <f t="shared" si="6"/>
        <v>0.1</v>
      </c>
      <c r="S22" s="121">
        <v>0</v>
      </c>
      <c r="T22" s="96" t="str">
        <f t="shared" si="7"/>
        <v>-</v>
      </c>
      <c r="U22" s="121">
        <v>164879</v>
      </c>
      <c r="V22" s="96">
        <f t="shared" si="8"/>
        <v>0.2</v>
      </c>
      <c r="W22" s="121">
        <v>75110</v>
      </c>
      <c r="X22" s="96">
        <f t="shared" si="9"/>
        <v>0.1</v>
      </c>
      <c r="Y22" s="121">
        <v>8267544</v>
      </c>
      <c r="Z22" s="96">
        <f t="shared" si="10"/>
        <v>12.4</v>
      </c>
      <c r="AA22" s="121">
        <v>27634</v>
      </c>
      <c r="AB22" s="96">
        <f t="shared" si="11"/>
        <v>0</v>
      </c>
      <c r="AC22" s="121">
        <v>312004</v>
      </c>
      <c r="AD22" s="96">
        <f t="shared" si="12"/>
        <v>0.5</v>
      </c>
      <c r="AE22" s="121">
        <v>1362688</v>
      </c>
      <c r="AF22" s="96">
        <f t="shared" si="13"/>
        <v>2</v>
      </c>
      <c r="AG22" s="121">
        <v>189308</v>
      </c>
      <c r="AH22" s="96">
        <f t="shared" si="14"/>
        <v>0.3</v>
      </c>
      <c r="AI22" s="121">
        <v>7351485</v>
      </c>
      <c r="AJ22" s="96">
        <f t="shared" si="15"/>
        <v>11</v>
      </c>
      <c r="AK22" s="121">
        <v>0</v>
      </c>
      <c r="AL22" s="96" t="str">
        <f t="shared" si="16"/>
        <v>-</v>
      </c>
      <c r="AM22" s="121">
        <v>3598974</v>
      </c>
      <c r="AN22" s="96">
        <f t="shared" si="17"/>
        <v>5.4</v>
      </c>
      <c r="AO22" s="121">
        <v>354665</v>
      </c>
      <c r="AP22" s="96">
        <f t="shared" si="18"/>
        <v>0.5</v>
      </c>
      <c r="AQ22" s="121">
        <v>37048</v>
      </c>
      <c r="AR22" s="96">
        <f t="shared" si="19"/>
        <v>0.1</v>
      </c>
      <c r="AS22" s="121">
        <v>336784</v>
      </c>
      <c r="AT22" s="96">
        <f t="shared" si="20"/>
        <v>0.5</v>
      </c>
      <c r="AU22" s="121">
        <v>2735649</v>
      </c>
      <c r="AV22" s="96">
        <f t="shared" si="21"/>
        <v>4.1</v>
      </c>
      <c r="AW22" s="121">
        <v>3363109</v>
      </c>
      <c r="AX22" s="96">
        <f t="shared" si="22"/>
        <v>5</v>
      </c>
      <c r="AY22" s="121">
        <v>30000</v>
      </c>
      <c r="AZ22" s="96">
        <f t="shared" si="23"/>
        <v>0</v>
      </c>
      <c r="BA22" s="121">
        <v>1072874</v>
      </c>
      <c r="BB22" s="96">
        <f t="shared" si="24"/>
        <v>1.6</v>
      </c>
      <c r="BC22" s="121">
        <v>2260235</v>
      </c>
      <c r="BD22" s="96">
        <f t="shared" si="25"/>
        <v>3.4</v>
      </c>
      <c r="BE22" s="148">
        <v>10809940</v>
      </c>
      <c r="BF22" s="124">
        <f t="shared" si="26"/>
        <v>16.2</v>
      </c>
      <c r="BG22" s="123">
        <v>188000</v>
      </c>
      <c r="BH22" s="124">
        <f t="shared" si="27"/>
        <v>0.3</v>
      </c>
      <c r="BI22" s="123">
        <v>0</v>
      </c>
      <c r="BJ22" s="124" t="str">
        <f t="shared" si="28"/>
        <v>-</v>
      </c>
      <c r="BK22" s="123">
        <v>3373620</v>
      </c>
      <c r="BL22" s="124">
        <f t="shared" si="29"/>
        <v>5.1</v>
      </c>
      <c r="BM22" s="121">
        <v>66725890</v>
      </c>
      <c r="BN22" s="140">
        <f t="shared" si="30"/>
        <v>100</v>
      </c>
      <c r="BO22" s="134">
        <v>11206190</v>
      </c>
      <c r="BP22" s="124">
        <f t="shared" si="31"/>
        <v>16.8</v>
      </c>
      <c r="BQ22" s="123">
        <v>9125991</v>
      </c>
      <c r="BR22" s="124">
        <f t="shared" si="32"/>
        <v>13.7</v>
      </c>
      <c r="BS22" s="123">
        <v>12063691</v>
      </c>
      <c r="BT22" s="124">
        <f t="shared" si="33"/>
        <v>18.1</v>
      </c>
      <c r="BU22" s="123">
        <v>34330018</v>
      </c>
      <c r="BV22" s="124">
        <f t="shared" si="34"/>
        <v>51.4</v>
      </c>
      <c r="BW22" s="121">
        <f t="shared" si="36"/>
        <v>34211894</v>
      </c>
      <c r="BX22" s="125">
        <f t="shared" si="35"/>
        <v>51.3</v>
      </c>
    </row>
    <row r="23" spans="1:76" s="53" customFormat="1" ht="22.5" customHeight="1">
      <c r="A23" s="84">
        <v>13</v>
      </c>
      <c r="B23" s="11"/>
      <c r="C23" s="97" t="s">
        <v>30</v>
      </c>
      <c r="D23" s="8"/>
      <c r="E23" s="121">
        <v>9978710</v>
      </c>
      <c r="F23" s="96">
        <f t="shared" si="0"/>
        <v>38.9</v>
      </c>
      <c r="G23" s="121">
        <v>207335</v>
      </c>
      <c r="H23" s="96">
        <f t="shared" si="1"/>
        <v>0.8</v>
      </c>
      <c r="I23" s="121">
        <v>21034</v>
      </c>
      <c r="J23" s="96">
        <f t="shared" si="2"/>
        <v>0.1</v>
      </c>
      <c r="K23" s="121">
        <v>15799</v>
      </c>
      <c r="L23" s="96">
        <f t="shared" si="3"/>
        <v>0.1</v>
      </c>
      <c r="M23" s="121">
        <v>3230</v>
      </c>
      <c r="N23" s="96">
        <f t="shared" si="4"/>
        <v>0</v>
      </c>
      <c r="O23" s="121">
        <v>547644</v>
      </c>
      <c r="P23" s="96">
        <f t="shared" si="5"/>
        <v>2.1</v>
      </c>
      <c r="Q23" s="121">
        <v>70136</v>
      </c>
      <c r="R23" s="96">
        <f t="shared" si="6"/>
        <v>0.3</v>
      </c>
      <c r="S23" s="121">
        <v>0</v>
      </c>
      <c r="T23" s="96" t="str">
        <f t="shared" si="7"/>
        <v>-</v>
      </c>
      <c r="U23" s="121">
        <v>64422</v>
      </c>
      <c r="V23" s="96">
        <f t="shared" si="8"/>
        <v>0.3</v>
      </c>
      <c r="W23" s="121">
        <v>28805</v>
      </c>
      <c r="X23" s="96">
        <f t="shared" si="9"/>
        <v>0.1</v>
      </c>
      <c r="Y23" s="121">
        <v>4970435</v>
      </c>
      <c r="Z23" s="96">
        <f t="shared" si="10"/>
        <v>19.4</v>
      </c>
      <c r="AA23" s="121">
        <v>8523</v>
      </c>
      <c r="AB23" s="96">
        <f t="shared" si="11"/>
        <v>0</v>
      </c>
      <c r="AC23" s="121">
        <v>304234</v>
      </c>
      <c r="AD23" s="96">
        <f t="shared" si="12"/>
        <v>1.2</v>
      </c>
      <c r="AE23" s="121">
        <v>419389</v>
      </c>
      <c r="AF23" s="96">
        <f t="shared" si="13"/>
        <v>1.6</v>
      </c>
      <c r="AG23" s="121">
        <v>148861</v>
      </c>
      <c r="AH23" s="96">
        <f t="shared" si="14"/>
        <v>0.6</v>
      </c>
      <c r="AI23" s="121">
        <v>3154065</v>
      </c>
      <c r="AJ23" s="96">
        <f t="shared" si="15"/>
        <v>12.3</v>
      </c>
      <c r="AK23" s="121">
        <v>0</v>
      </c>
      <c r="AL23" s="96" t="str">
        <f t="shared" si="16"/>
        <v>-</v>
      </c>
      <c r="AM23" s="121">
        <v>1727968</v>
      </c>
      <c r="AN23" s="96">
        <f t="shared" si="17"/>
        <v>6.7</v>
      </c>
      <c r="AO23" s="121">
        <v>41419</v>
      </c>
      <c r="AP23" s="96">
        <f t="shared" si="18"/>
        <v>0.2</v>
      </c>
      <c r="AQ23" s="121">
        <v>11843</v>
      </c>
      <c r="AR23" s="96">
        <f t="shared" si="19"/>
        <v>0</v>
      </c>
      <c r="AS23" s="121">
        <v>391227</v>
      </c>
      <c r="AT23" s="96">
        <f t="shared" si="20"/>
        <v>1.5</v>
      </c>
      <c r="AU23" s="121">
        <v>721315</v>
      </c>
      <c r="AV23" s="96">
        <f t="shared" si="21"/>
        <v>2.8</v>
      </c>
      <c r="AW23" s="121">
        <v>620077</v>
      </c>
      <c r="AX23" s="96">
        <f t="shared" si="22"/>
        <v>2.4</v>
      </c>
      <c r="AY23" s="121">
        <v>0</v>
      </c>
      <c r="AZ23" s="96" t="str">
        <f t="shared" si="23"/>
        <v>-</v>
      </c>
      <c r="BA23" s="121">
        <v>225176</v>
      </c>
      <c r="BB23" s="96">
        <f t="shared" si="24"/>
        <v>0.9</v>
      </c>
      <c r="BC23" s="121">
        <v>394901</v>
      </c>
      <c r="BD23" s="96">
        <f t="shared" si="25"/>
        <v>1.5</v>
      </c>
      <c r="BE23" s="148">
        <v>2223400</v>
      </c>
      <c r="BF23" s="124">
        <f t="shared" si="26"/>
        <v>8.7</v>
      </c>
      <c r="BG23" s="123">
        <v>0</v>
      </c>
      <c r="BH23" s="124" t="str">
        <f t="shared" si="27"/>
        <v>-</v>
      </c>
      <c r="BI23" s="123">
        <v>0</v>
      </c>
      <c r="BJ23" s="124" t="str">
        <f t="shared" si="28"/>
        <v>-</v>
      </c>
      <c r="BK23" s="123">
        <v>1430000</v>
      </c>
      <c r="BL23" s="124">
        <f t="shared" si="29"/>
        <v>5.6</v>
      </c>
      <c r="BM23" s="121">
        <v>25679871</v>
      </c>
      <c r="BN23" s="140">
        <f t="shared" si="30"/>
        <v>100</v>
      </c>
      <c r="BO23" s="134">
        <v>1885389</v>
      </c>
      <c r="BP23" s="124">
        <f t="shared" si="31"/>
        <v>7.3</v>
      </c>
      <c r="BQ23" s="123">
        <v>3692505</v>
      </c>
      <c r="BR23" s="124">
        <f t="shared" si="32"/>
        <v>14.4</v>
      </c>
      <c r="BS23" s="123">
        <v>5488897</v>
      </c>
      <c r="BT23" s="124">
        <f t="shared" si="33"/>
        <v>21.4</v>
      </c>
      <c r="BU23" s="123">
        <v>14613080</v>
      </c>
      <c r="BV23" s="124">
        <f t="shared" si="34"/>
        <v>56.9</v>
      </c>
      <c r="BW23" s="121">
        <f t="shared" si="36"/>
        <v>12637075</v>
      </c>
      <c r="BX23" s="125">
        <f t="shared" si="35"/>
        <v>49.2</v>
      </c>
    </row>
    <row r="24" spans="1:76" s="53" customFormat="1" ht="17.25" customHeight="1">
      <c r="A24" s="84"/>
      <c r="B24" s="11"/>
      <c r="C24" s="97"/>
      <c r="D24" s="8"/>
      <c r="E24" s="121"/>
      <c r="F24" s="96"/>
      <c r="G24" s="121"/>
      <c r="H24" s="96"/>
      <c r="I24" s="121"/>
      <c r="J24" s="96"/>
      <c r="K24" s="121"/>
      <c r="L24" s="96"/>
      <c r="M24" s="121"/>
      <c r="N24" s="96"/>
      <c r="O24" s="121"/>
      <c r="P24" s="96"/>
      <c r="Q24" s="121"/>
      <c r="R24" s="96"/>
      <c r="S24" s="121"/>
      <c r="T24" s="96"/>
      <c r="U24" s="121"/>
      <c r="V24" s="96"/>
      <c r="W24" s="121"/>
      <c r="X24" s="96"/>
      <c r="Y24" s="121"/>
      <c r="Z24" s="96"/>
      <c r="AA24" s="121"/>
      <c r="AB24" s="96"/>
      <c r="AC24" s="121"/>
      <c r="AD24" s="96"/>
      <c r="AE24" s="121"/>
      <c r="AF24" s="96"/>
      <c r="AG24" s="121"/>
      <c r="AH24" s="96"/>
      <c r="AI24" s="121"/>
      <c r="AJ24" s="96"/>
      <c r="AK24" s="121"/>
      <c r="AL24" s="96"/>
      <c r="AM24" s="121"/>
      <c r="AN24" s="96"/>
      <c r="AO24" s="121"/>
      <c r="AP24" s="96"/>
      <c r="AQ24" s="121"/>
      <c r="AR24" s="96"/>
      <c r="AS24" s="121"/>
      <c r="AT24" s="96"/>
      <c r="AU24" s="121"/>
      <c r="AV24" s="96"/>
      <c r="AW24" s="121"/>
      <c r="AX24" s="96"/>
      <c r="AY24" s="121"/>
      <c r="AZ24" s="96"/>
      <c r="BA24" s="121"/>
      <c r="BB24" s="96"/>
      <c r="BC24" s="121"/>
      <c r="BD24" s="96"/>
      <c r="BE24" s="148"/>
      <c r="BF24" s="124"/>
      <c r="BG24" s="123"/>
      <c r="BH24" s="124"/>
      <c r="BI24" s="123"/>
      <c r="BJ24" s="124"/>
      <c r="BK24" s="123"/>
      <c r="BL24" s="124"/>
      <c r="BM24" s="121"/>
      <c r="BN24" s="139"/>
      <c r="BO24" s="134"/>
      <c r="BP24" s="124"/>
      <c r="BQ24" s="123"/>
      <c r="BR24" s="124"/>
      <c r="BS24" s="123"/>
      <c r="BT24" s="124"/>
      <c r="BU24" s="123"/>
      <c r="BV24" s="124"/>
      <c r="BW24" s="121"/>
      <c r="BX24" s="125"/>
    </row>
    <row r="25" spans="1:76" s="53" customFormat="1" ht="17.25" customHeight="1">
      <c r="A25" s="94" t="s">
        <v>5</v>
      </c>
      <c r="B25" s="95"/>
      <c r="C25" s="95"/>
      <c r="D25" s="7"/>
      <c r="E25" s="121">
        <f>SUM(E11:E23)</f>
        <v>189153882</v>
      </c>
      <c r="F25" s="96">
        <f>IF(E25=0,"-",ROUND(E25/$BM25*100,1))</f>
        <v>31.7</v>
      </c>
      <c r="G25" s="121">
        <f>SUM(G11:G23)</f>
        <v>4977749</v>
      </c>
      <c r="H25" s="96">
        <f>IF(G25=0,"-",ROUND(G25/$BM25*100,1))</f>
        <v>0.8</v>
      </c>
      <c r="I25" s="121">
        <f>SUM(I11:I23)</f>
        <v>476792</v>
      </c>
      <c r="J25" s="96">
        <f>IF(I25=0,"-",ROUND(I25/$BM25*100,1))</f>
        <v>0.1</v>
      </c>
      <c r="K25" s="121">
        <f>SUM(K11:K23)</f>
        <v>358100</v>
      </c>
      <c r="L25" s="96">
        <f>IF(K25=0,"-",ROUND(K25/$BM25*100,1))</f>
        <v>0.1</v>
      </c>
      <c r="M25" s="121">
        <f>SUM(M11:M23)</f>
        <v>73211</v>
      </c>
      <c r="N25" s="96">
        <f>IF(M25=0,"-",ROUND(M25/$BM25*100,1))</f>
        <v>0</v>
      </c>
      <c r="O25" s="121">
        <f>SUM(O11:O23)</f>
        <v>12380759</v>
      </c>
      <c r="P25" s="96">
        <f>IF(O25=0,"-",ROUND(O25/$BM25*100,1))</f>
        <v>2.1</v>
      </c>
      <c r="Q25" s="121">
        <f>SUM(Q11:Q23)</f>
        <v>402444</v>
      </c>
      <c r="R25" s="96">
        <f>IF(Q25=0,"-",ROUND(Q25/$BM25*100,1))</f>
        <v>0.1</v>
      </c>
      <c r="S25" s="121">
        <f>SUM(S11:S23)</f>
        <v>0</v>
      </c>
      <c r="T25" s="96" t="str">
        <f>IF(S25=0,"-",ROUND(S25/$BM25*100,1))</f>
        <v>-</v>
      </c>
      <c r="U25" s="121">
        <f>SUM(U11:U23)</f>
        <v>1589199</v>
      </c>
      <c r="V25" s="96">
        <f>IF(U25=0,"-",ROUND(U25/$BM25*100,1))</f>
        <v>0.3</v>
      </c>
      <c r="W25" s="121">
        <f>SUM(W11:W23)</f>
        <v>633935</v>
      </c>
      <c r="X25" s="96">
        <f>IF(W25=0,"-",ROUND(W25/$BM25*100,1))</f>
        <v>0.1</v>
      </c>
      <c r="Y25" s="121">
        <f>SUM(Y11:Y23)</f>
        <v>133350950</v>
      </c>
      <c r="Z25" s="96">
        <f>IF(Y25=0,"-",ROUND(Y25/$BM25*100,1))</f>
        <v>22.3</v>
      </c>
      <c r="AA25" s="121">
        <f>SUM(AA11:AA23)</f>
        <v>235811</v>
      </c>
      <c r="AB25" s="96">
        <f>IF(AA25=0,"-",ROUND(AA25/$BM25*100,1))</f>
        <v>0</v>
      </c>
      <c r="AC25" s="121">
        <f>SUM(AC11:AC23)</f>
        <v>5585860</v>
      </c>
      <c r="AD25" s="96">
        <f>IF(AC25=0,"-",ROUND(AC25/$BM25*100,1))</f>
        <v>0.9</v>
      </c>
      <c r="AE25" s="121">
        <f>SUM(AE11:AE23)</f>
        <v>10881491</v>
      </c>
      <c r="AF25" s="96">
        <f>IF(AE25=0,"-",ROUND(AE25/$BM25*100,1))</f>
        <v>1.8</v>
      </c>
      <c r="AG25" s="121">
        <f>SUM(AG11:AG23)</f>
        <v>3621890</v>
      </c>
      <c r="AH25" s="96">
        <f>IF(AG25=0,"-",ROUND(AG25/$BM25*100,1))</f>
        <v>0.6</v>
      </c>
      <c r="AI25" s="121">
        <f>SUM(AI11:AI23)</f>
        <v>74055250</v>
      </c>
      <c r="AJ25" s="96">
        <f>IF(AI25=0,"-",ROUND(AI25/$BM25*100,1))</f>
        <v>12.4</v>
      </c>
      <c r="AK25" s="121">
        <f>SUM(AK11:AK23)</f>
        <v>2027517</v>
      </c>
      <c r="AL25" s="96">
        <f>IF(AK25=0,"-",ROUND(AK25/$BM25*100,1))</f>
        <v>0.3</v>
      </c>
      <c r="AM25" s="121">
        <f>SUM(AM11:AM23)</f>
        <v>37615531</v>
      </c>
      <c r="AN25" s="96">
        <f>IF(AM25=0,"-",ROUND(AM25/$BM25*100,1))</f>
        <v>6.3</v>
      </c>
      <c r="AO25" s="121">
        <f>SUM(AO11:AO23)</f>
        <v>1759150</v>
      </c>
      <c r="AP25" s="96">
        <f>IF(AO25=0,"-",ROUND(AO25/$BM25*100,1))</f>
        <v>0.3</v>
      </c>
      <c r="AQ25" s="121">
        <f>SUM(AQ11:AQ23)</f>
        <v>673879</v>
      </c>
      <c r="AR25" s="96">
        <f>IF(AQ25=0,"-",ROUND(AQ25/$BM25*100,1))</f>
        <v>0.1</v>
      </c>
      <c r="AS25" s="121">
        <f>SUM(AS11:AS23)</f>
        <v>7381631</v>
      </c>
      <c r="AT25" s="96">
        <f>IF(AS25=0,"-",ROUND(AS25/$BM25*100,1))</f>
        <v>1.2</v>
      </c>
      <c r="AU25" s="121">
        <f>SUM(AU11:AU23)</f>
        <v>18440366</v>
      </c>
      <c r="AV25" s="96">
        <f>IF(AU25=0,"-",ROUND(AU25/$BM25*100,1))</f>
        <v>3.1</v>
      </c>
      <c r="AW25" s="121">
        <f>SUM(AW11:AW23)</f>
        <v>20322666</v>
      </c>
      <c r="AX25" s="96">
        <f>IF(AW25=0,"-",ROUND(AW25/$BM25*100,1))</f>
        <v>3.4</v>
      </c>
      <c r="AY25" s="121">
        <f>SUM(AY11:AY23)</f>
        <v>40000</v>
      </c>
      <c r="AZ25" s="96">
        <f>IF(AY25=0,"-",ROUND(AY25/$BM25*100,1))</f>
        <v>0</v>
      </c>
      <c r="BA25" s="121">
        <f>SUM(BA11:BA23)</f>
        <v>10712754</v>
      </c>
      <c r="BB25" s="96">
        <f>IF(BA25=0,"-",ROUND(BA25/$BM25*100,1))</f>
        <v>1.8</v>
      </c>
      <c r="BC25" s="121">
        <f>SUM(BC11:BC23)</f>
        <v>9569912</v>
      </c>
      <c r="BD25" s="96">
        <f>IF(BC25=0,"-",ROUND(BC25/$BM25*100,1))</f>
        <v>1.6</v>
      </c>
      <c r="BE25" s="148">
        <f>SUM(BE11:BE23)</f>
        <v>71021259</v>
      </c>
      <c r="BF25" s="124">
        <f>IF(BE25=0,"-",ROUND(BE25/$BM25*100,1))</f>
        <v>11.9</v>
      </c>
      <c r="BG25" s="123">
        <f>SUM(BG11:BG23)</f>
        <v>1154170</v>
      </c>
      <c r="BH25" s="124">
        <f>IF(BG25=0,"-",ROUND(BG25/$BM25*100,1))</f>
        <v>0.2</v>
      </c>
      <c r="BI25" s="123">
        <f>SUM(BI11:BI23)</f>
        <v>0</v>
      </c>
      <c r="BJ25" s="124" t="str">
        <f>IF(BI25=0,"-",ROUND(BI25/$BM25*100,1))</f>
        <v>-</v>
      </c>
      <c r="BK25" s="123">
        <f>SUM(BK11:BK23)</f>
        <v>25967136</v>
      </c>
      <c r="BL25" s="124">
        <f>IF(BK25=0,"-",ROUND(BK25/$BM25*100,1))</f>
        <v>4.3</v>
      </c>
      <c r="BM25" s="121">
        <f>SUM(BM11:BM23)</f>
        <v>597019322</v>
      </c>
      <c r="BN25" s="139">
        <f>ROUND(BM25/$BM25*100,1)</f>
        <v>100</v>
      </c>
      <c r="BO25" s="134">
        <f>SUM(BO11:BO23)</f>
        <v>85904020</v>
      </c>
      <c r="BP25" s="124">
        <f>IF(BO25=0,"-",ROUND(BO25/$BM25*100,1))</f>
        <v>14.4</v>
      </c>
      <c r="BQ25" s="123">
        <f>SUM(BQ11:BQ23)</f>
        <v>80351931</v>
      </c>
      <c r="BR25" s="124">
        <f>IF(BQ25=0,"-",ROUND(BQ25/$BM25*100,1))</f>
        <v>13.5</v>
      </c>
      <c r="BS25" s="123">
        <f>SUM(BS11:BS23)</f>
        <v>109348399</v>
      </c>
      <c r="BT25" s="124">
        <f>IF(BS25=0,"-",ROUND(BS25/$BM25*100,1))</f>
        <v>18.3</v>
      </c>
      <c r="BU25" s="123">
        <f>SUM(BU11:BU23)</f>
        <v>321414972</v>
      </c>
      <c r="BV25" s="124">
        <f>IF(BU25=0,"-",ROUND(BU25/$BM25*100,1))</f>
        <v>53.8</v>
      </c>
      <c r="BW25" s="121">
        <f>SUM(BW11:BW23)</f>
        <v>257820815</v>
      </c>
      <c r="BX25" s="125">
        <f>IF(BW25=0,"-",ROUND(BW25/$BM25*100,1))</f>
        <v>43.2</v>
      </c>
    </row>
    <row r="26" spans="1:76" s="53" customFormat="1" ht="17.25" customHeight="1">
      <c r="A26" s="94"/>
      <c r="B26" s="95"/>
      <c r="C26" s="95"/>
      <c r="D26" s="7"/>
      <c r="E26" s="121"/>
      <c r="F26" s="96"/>
      <c r="G26" s="121"/>
      <c r="H26" s="96"/>
      <c r="I26" s="121"/>
      <c r="J26" s="96"/>
      <c r="K26" s="121"/>
      <c r="L26" s="96"/>
      <c r="M26" s="121"/>
      <c r="N26" s="96"/>
      <c r="O26" s="121"/>
      <c r="P26" s="96"/>
      <c r="Q26" s="121"/>
      <c r="R26" s="96"/>
      <c r="S26" s="121"/>
      <c r="T26" s="96"/>
      <c r="U26" s="121"/>
      <c r="V26" s="96"/>
      <c r="W26" s="121"/>
      <c r="X26" s="96"/>
      <c r="Y26" s="121"/>
      <c r="Z26" s="96"/>
      <c r="AA26" s="121"/>
      <c r="AB26" s="96"/>
      <c r="AC26" s="121"/>
      <c r="AD26" s="96"/>
      <c r="AE26" s="121"/>
      <c r="AF26" s="96"/>
      <c r="AG26" s="121"/>
      <c r="AH26" s="96"/>
      <c r="AI26" s="121"/>
      <c r="AJ26" s="96"/>
      <c r="AK26" s="121"/>
      <c r="AL26" s="96"/>
      <c r="AM26" s="121"/>
      <c r="AN26" s="96"/>
      <c r="AO26" s="121"/>
      <c r="AP26" s="96"/>
      <c r="AQ26" s="121"/>
      <c r="AR26" s="96"/>
      <c r="AS26" s="121"/>
      <c r="AT26" s="96"/>
      <c r="AU26" s="121"/>
      <c r="AV26" s="96"/>
      <c r="AW26" s="121"/>
      <c r="AX26" s="96"/>
      <c r="AY26" s="121"/>
      <c r="AZ26" s="96"/>
      <c r="BA26" s="121"/>
      <c r="BB26" s="96"/>
      <c r="BC26" s="121"/>
      <c r="BD26" s="96"/>
      <c r="BE26" s="148"/>
      <c r="BF26" s="124"/>
      <c r="BG26" s="123"/>
      <c r="BH26" s="124"/>
      <c r="BI26" s="123"/>
      <c r="BJ26" s="124"/>
      <c r="BK26" s="123"/>
      <c r="BL26" s="124"/>
      <c r="BM26" s="121"/>
      <c r="BN26" s="139"/>
      <c r="BO26" s="134"/>
      <c r="BP26" s="124"/>
      <c r="BQ26" s="123"/>
      <c r="BR26" s="124"/>
      <c r="BS26" s="123"/>
      <c r="BT26" s="124"/>
      <c r="BU26" s="123"/>
      <c r="BV26" s="124"/>
      <c r="BW26" s="121"/>
      <c r="BX26" s="125"/>
    </row>
    <row r="27" spans="1:76" s="53" customFormat="1" ht="22.5" customHeight="1">
      <c r="A27" s="84">
        <v>1</v>
      </c>
      <c r="B27" s="11"/>
      <c r="C27" s="97" t="s">
        <v>31</v>
      </c>
      <c r="D27" s="8"/>
      <c r="E27" s="121">
        <v>1367049</v>
      </c>
      <c r="F27" s="96">
        <f aca="true" t="shared" si="37" ref="F27:F32">IF(E27=0,"-",ROUND(E27/$BM27*100,1))</f>
        <v>8.8</v>
      </c>
      <c r="G27" s="121">
        <v>111578</v>
      </c>
      <c r="H27" s="96">
        <f aca="true" t="shared" si="38" ref="H27:H32">IF(G27=0,"-",ROUND(G27/$BM27*100,1))</f>
        <v>0.7</v>
      </c>
      <c r="I27" s="121">
        <v>4099</v>
      </c>
      <c r="J27" s="96">
        <f aca="true" t="shared" si="39" ref="J27:J32">IF(I27=0,"-",ROUND(I27/$BM27*100,1))</f>
        <v>0</v>
      </c>
      <c r="K27" s="121">
        <v>3074</v>
      </c>
      <c r="L27" s="96">
        <f aca="true" t="shared" si="40" ref="L27:L32">IF(K27=0,"-",ROUND(K27/$BM27*100,1))</f>
        <v>0</v>
      </c>
      <c r="M27" s="121">
        <v>625</v>
      </c>
      <c r="N27" s="96">
        <f aca="true" t="shared" si="41" ref="N27:N32">IF(M27=0,"-",ROUND(M27/$BM27*100,1))</f>
        <v>0</v>
      </c>
      <c r="O27" s="121">
        <v>148052</v>
      </c>
      <c r="P27" s="96">
        <f aca="true" t="shared" si="42" ref="P27:P32">IF(O27=0,"-",ROUND(O27/$BM27*100,1))</f>
        <v>1</v>
      </c>
      <c r="Q27" s="121">
        <v>0</v>
      </c>
      <c r="R27" s="96" t="str">
        <f aca="true" t="shared" si="43" ref="R27:R32">IF(Q27=0,"-",ROUND(Q27/$BM27*100,1))</f>
        <v>-</v>
      </c>
      <c r="S27" s="121">
        <v>0</v>
      </c>
      <c r="T27" s="96" t="str">
        <f aca="true" t="shared" si="44" ref="T27:T32">IF(S27=0,"-",ROUND(S27/$BM27*100,1))</f>
        <v>-</v>
      </c>
      <c r="U27" s="121">
        <v>39109</v>
      </c>
      <c r="V27" s="96">
        <f aca="true" t="shared" si="45" ref="V27:V32">IF(U27=0,"-",ROUND(U27/$BM27*100,1))</f>
        <v>0.3</v>
      </c>
      <c r="W27" s="121">
        <v>3422</v>
      </c>
      <c r="X27" s="96">
        <f aca="true" t="shared" si="46" ref="X27:X32">IF(W27=0,"-",ROUND(W27/$BM27*100,1))</f>
        <v>0</v>
      </c>
      <c r="Y27" s="121">
        <v>8697707</v>
      </c>
      <c r="Z27" s="96">
        <f aca="true" t="shared" si="47" ref="Z27:Z32">IF(Y27=0,"-",ROUND(Y27/$BM27*100,1))</f>
        <v>56.1</v>
      </c>
      <c r="AA27" s="121">
        <v>3051</v>
      </c>
      <c r="AB27" s="96">
        <f aca="true" t="shared" si="48" ref="AB27:AB32">IF(AA27=0,"-",ROUND(AA27/$BM27*100,1))</f>
        <v>0</v>
      </c>
      <c r="AC27" s="121">
        <v>79324</v>
      </c>
      <c r="AD27" s="96">
        <f aca="true" t="shared" si="49" ref="AD27:AD32">IF(AC27=0,"-",ROUND(AC27/$BM27*100,1))</f>
        <v>0.5</v>
      </c>
      <c r="AE27" s="121">
        <v>180469</v>
      </c>
      <c r="AF27" s="96">
        <f aca="true" t="shared" si="50" ref="AF27:AF32">IF(AE27=0,"-",ROUND(AE27/$BM27*100,1))</f>
        <v>1.2</v>
      </c>
      <c r="AG27" s="121">
        <v>30687</v>
      </c>
      <c r="AH27" s="96">
        <f aca="true" t="shared" si="51" ref="AH27:AH32">IF(AG27=0,"-",ROUND(AG27/$BM27*100,1))</f>
        <v>0.2</v>
      </c>
      <c r="AI27" s="121">
        <v>1187619</v>
      </c>
      <c r="AJ27" s="96">
        <f aca="true" t="shared" si="52" ref="AJ27:AJ32">IF(AI27=0,"-",ROUND(AI27/$BM27*100,1))</f>
        <v>7.7</v>
      </c>
      <c r="AK27" s="121">
        <v>0</v>
      </c>
      <c r="AL27" s="96" t="str">
        <f aca="true" t="shared" si="53" ref="AL27:AL32">IF(AK27=0,"-",ROUND(AK27/$BM27*100,1))</f>
        <v>-</v>
      </c>
      <c r="AM27" s="121">
        <v>1075609</v>
      </c>
      <c r="AN27" s="96">
        <f aca="true" t="shared" si="54" ref="AN27:AN32">IF(AM27=0,"-",ROUND(AM27/$BM27*100,1))</f>
        <v>6.9</v>
      </c>
      <c r="AO27" s="121">
        <v>17960</v>
      </c>
      <c r="AP27" s="96">
        <f aca="true" t="shared" si="55" ref="AP27:AP32">IF(AO27=0,"-",ROUND(AO27/$BM27*100,1))</f>
        <v>0.1</v>
      </c>
      <c r="AQ27" s="121">
        <v>4863</v>
      </c>
      <c r="AR27" s="96">
        <f aca="true" t="shared" si="56" ref="AR27:AR32">IF(AQ27=0,"-",ROUND(AQ27/$BM27*100,1))</f>
        <v>0</v>
      </c>
      <c r="AS27" s="121">
        <v>50148</v>
      </c>
      <c r="AT27" s="96">
        <f aca="true" t="shared" si="57" ref="AT27:AT32">IF(AS27=0,"-",ROUND(AS27/$BM27*100,1))</f>
        <v>0.3</v>
      </c>
      <c r="AU27" s="121">
        <v>1016719</v>
      </c>
      <c r="AV27" s="96">
        <f aca="true" t="shared" si="58" ref="AV27:AV32">IF(AU27=0,"-",ROUND(AU27/$BM27*100,1))</f>
        <v>6.6</v>
      </c>
      <c r="AW27" s="121">
        <v>231155</v>
      </c>
      <c r="AX27" s="96">
        <f aca="true" t="shared" si="59" ref="AX27:AX32">IF(AW27=0,"-",ROUND(AW27/$BM27*100,1))</f>
        <v>1.5</v>
      </c>
      <c r="AY27" s="121">
        <v>0</v>
      </c>
      <c r="AZ27" s="96" t="str">
        <f aca="true" t="shared" si="60" ref="AZ27:AZ32">IF(AY27=0,"-",ROUND(AY27/$BM27*100,1))</f>
        <v>-</v>
      </c>
      <c r="BA27" s="121">
        <v>854</v>
      </c>
      <c r="BB27" s="96">
        <f aca="true" t="shared" si="61" ref="BB27:BB32">IF(BA27=0,"-",ROUND(BA27/$BM27*100,1))</f>
        <v>0</v>
      </c>
      <c r="BC27" s="121">
        <v>230301</v>
      </c>
      <c r="BD27" s="96">
        <f aca="true" t="shared" si="62" ref="BD27:BD32">IF(BC27=0,"-",ROUND(BC27/$BM27*100,1))</f>
        <v>1.5</v>
      </c>
      <c r="BE27" s="148">
        <v>1244331</v>
      </c>
      <c r="BF27" s="124">
        <f aca="true" t="shared" si="63" ref="BF27:BF32">IF(BE27=0,"-",ROUND(BE27/$BM27*100,1))</f>
        <v>8</v>
      </c>
      <c r="BG27" s="123">
        <v>0</v>
      </c>
      <c r="BH27" s="124" t="str">
        <f aca="true" t="shared" si="64" ref="BH27:BH32">IF(BG27=0,"-",ROUND(BG27/$BM27*100,1))</f>
        <v>-</v>
      </c>
      <c r="BI27" s="123">
        <v>0</v>
      </c>
      <c r="BJ27" s="124" t="str">
        <f aca="true" t="shared" si="65" ref="BJ27:BJ32">IF(BI27=0,"-",ROUND(BI27/$BM27*100,1))</f>
        <v>-</v>
      </c>
      <c r="BK27" s="123">
        <v>508931</v>
      </c>
      <c r="BL27" s="124">
        <f aca="true" t="shared" si="66" ref="BL27:BL32">IF(BK27=0,"-",ROUND(BK27/$BM27*100,1))</f>
        <v>3.3</v>
      </c>
      <c r="BM27" s="121">
        <v>15496650</v>
      </c>
      <c r="BN27" s="139">
        <f aca="true" t="shared" si="67" ref="BN27:BN32">ROUND(BM27/$BM27*100,1)</f>
        <v>100</v>
      </c>
      <c r="BO27" s="134">
        <v>1543065</v>
      </c>
      <c r="BP27" s="124">
        <f aca="true" t="shared" si="68" ref="BP27:BP32">IF(BO27=0,"-",ROUND(BO27/$BM27*100,1))</f>
        <v>10</v>
      </c>
      <c r="BQ27" s="123">
        <v>2795513</v>
      </c>
      <c r="BR27" s="124">
        <f aca="true" t="shared" si="69" ref="BR27:BR32">IF(BQ27=0,"-",ROUND(BQ27/$BM27*100,1))</f>
        <v>18</v>
      </c>
      <c r="BS27" s="123">
        <v>1835039</v>
      </c>
      <c r="BT27" s="124">
        <f aca="true" t="shared" si="70" ref="BT27:BT32">IF(BS27=0,"-",ROUND(BS27/$BM27*100,1))</f>
        <v>11.8</v>
      </c>
      <c r="BU27" s="123">
        <v>9323033</v>
      </c>
      <c r="BV27" s="124">
        <f aca="true" t="shared" si="71" ref="BV27:BV32">IF(BU27=0,"-",ROUND(BU27/$BM27*100,1))</f>
        <v>60.2</v>
      </c>
      <c r="BW27" s="121">
        <f aca="true" t="shared" si="72" ref="BW27:BW32">E27+AC27+AE27+AG27+AO27+AQ27+AS27+AU27+AW27</f>
        <v>2978374</v>
      </c>
      <c r="BX27" s="125">
        <f aca="true" t="shared" si="73" ref="BX27:BX32">IF(BW27=0,"-",ROUND(BW27/$BM27*100,1))</f>
        <v>19.2</v>
      </c>
    </row>
    <row r="28" spans="1:76" s="53" customFormat="1" ht="22.5" customHeight="1">
      <c r="A28" s="84">
        <v>2</v>
      </c>
      <c r="B28" s="11"/>
      <c r="C28" s="97" t="s">
        <v>32</v>
      </c>
      <c r="D28" s="8"/>
      <c r="E28" s="121">
        <v>1443905</v>
      </c>
      <c r="F28" s="96">
        <f t="shared" si="37"/>
        <v>29.1</v>
      </c>
      <c r="G28" s="121">
        <v>24168</v>
      </c>
      <c r="H28" s="96">
        <f t="shared" si="38"/>
        <v>0.5</v>
      </c>
      <c r="I28" s="121">
        <v>2199</v>
      </c>
      <c r="J28" s="96">
        <f t="shared" si="39"/>
        <v>0</v>
      </c>
      <c r="K28" s="121">
        <v>1652</v>
      </c>
      <c r="L28" s="96">
        <f t="shared" si="40"/>
        <v>0</v>
      </c>
      <c r="M28" s="121">
        <v>338</v>
      </c>
      <c r="N28" s="96">
        <f t="shared" si="41"/>
        <v>0</v>
      </c>
      <c r="O28" s="121">
        <v>61147</v>
      </c>
      <c r="P28" s="96">
        <f t="shared" si="42"/>
        <v>1.2</v>
      </c>
      <c r="Q28" s="121">
        <v>20526</v>
      </c>
      <c r="R28" s="96">
        <f t="shared" si="43"/>
        <v>0.4</v>
      </c>
      <c r="S28" s="121">
        <v>0</v>
      </c>
      <c r="T28" s="96" t="str">
        <f t="shared" si="44"/>
        <v>-</v>
      </c>
      <c r="U28" s="121">
        <v>6165</v>
      </c>
      <c r="V28" s="96">
        <f t="shared" si="45"/>
        <v>0.1</v>
      </c>
      <c r="W28" s="121">
        <v>4186</v>
      </c>
      <c r="X28" s="96">
        <f t="shared" si="46"/>
        <v>0.1</v>
      </c>
      <c r="Y28" s="121">
        <v>432631</v>
      </c>
      <c r="Z28" s="96">
        <f t="shared" si="47"/>
        <v>8.7</v>
      </c>
      <c r="AA28" s="121">
        <v>596</v>
      </c>
      <c r="AB28" s="96">
        <f t="shared" si="48"/>
        <v>0</v>
      </c>
      <c r="AC28" s="121">
        <v>10856</v>
      </c>
      <c r="AD28" s="96">
        <f t="shared" si="49"/>
        <v>0.2</v>
      </c>
      <c r="AE28" s="121">
        <v>121012</v>
      </c>
      <c r="AF28" s="96">
        <f t="shared" si="50"/>
        <v>2.4</v>
      </c>
      <c r="AG28" s="121">
        <v>12386</v>
      </c>
      <c r="AH28" s="96">
        <f t="shared" si="51"/>
        <v>0.2</v>
      </c>
      <c r="AI28" s="121">
        <v>837005</v>
      </c>
      <c r="AJ28" s="96">
        <f t="shared" si="52"/>
        <v>16.9</v>
      </c>
      <c r="AK28" s="121">
        <v>0</v>
      </c>
      <c r="AL28" s="96" t="str">
        <f t="shared" si="53"/>
        <v>-</v>
      </c>
      <c r="AM28" s="121">
        <v>201786</v>
      </c>
      <c r="AN28" s="96">
        <f t="shared" si="54"/>
        <v>4.1</v>
      </c>
      <c r="AO28" s="121">
        <v>84782</v>
      </c>
      <c r="AP28" s="96">
        <f t="shared" si="55"/>
        <v>1.7</v>
      </c>
      <c r="AQ28" s="121">
        <v>310</v>
      </c>
      <c r="AR28" s="96">
        <f t="shared" si="56"/>
        <v>0</v>
      </c>
      <c r="AS28" s="121">
        <v>210715</v>
      </c>
      <c r="AT28" s="96">
        <f t="shared" si="57"/>
        <v>4.2</v>
      </c>
      <c r="AU28" s="121">
        <v>208643</v>
      </c>
      <c r="AV28" s="96">
        <f t="shared" si="58"/>
        <v>4.2</v>
      </c>
      <c r="AW28" s="121">
        <v>576448</v>
      </c>
      <c r="AX28" s="96">
        <f t="shared" si="59"/>
        <v>11.6</v>
      </c>
      <c r="AY28" s="121">
        <v>0</v>
      </c>
      <c r="AZ28" s="96" t="str">
        <f t="shared" si="60"/>
        <v>-</v>
      </c>
      <c r="BA28" s="121">
        <v>344000</v>
      </c>
      <c r="BB28" s="96">
        <f t="shared" si="61"/>
        <v>6.9</v>
      </c>
      <c r="BC28" s="121">
        <v>232448</v>
      </c>
      <c r="BD28" s="96">
        <f t="shared" si="62"/>
        <v>4.7</v>
      </c>
      <c r="BE28" s="148">
        <v>699400</v>
      </c>
      <c r="BF28" s="124">
        <f t="shared" si="63"/>
        <v>14.1</v>
      </c>
      <c r="BG28" s="123">
        <v>8900</v>
      </c>
      <c r="BH28" s="124">
        <f t="shared" si="64"/>
        <v>0.2</v>
      </c>
      <c r="BI28" s="123">
        <v>0</v>
      </c>
      <c r="BJ28" s="124" t="str">
        <f t="shared" si="65"/>
        <v>-</v>
      </c>
      <c r="BK28" s="123">
        <v>267700</v>
      </c>
      <c r="BL28" s="124">
        <f t="shared" si="66"/>
        <v>5.4</v>
      </c>
      <c r="BM28" s="121">
        <v>4960856</v>
      </c>
      <c r="BN28" s="139">
        <f t="shared" si="67"/>
        <v>100</v>
      </c>
      <c r="BO28" s="134">
        <v>1571724</v>
      </c>
      <c r="BP28" s="124">
        <f t="shared" si="68"/>
        <v>31.7</v>
      </c>
      <c r="BQ28" s="123">
        <v>1030076</v>
      </c>
      <c r="BR28" s="124">
        <f t="shared" si="69"/>
        <v>20.8</v>
      </c>
      <c r="BS28" s="123">
        <v>425801</v>
      </c>
      <c r="BT28" s="124">
        <f t="shared" si="70"/>
        <v>8.6</v>
      </c>
      <c r="BU28" s="123">
        <v>1933255</v>
      </c>
      <c r="BV28" s="124">
        <f t="shared" si="71"/>
        <v>39</v>
      </c>
      <c r="BW28" s="121">
        <f t="shared" si="72"/>
        <v>2669057</v>
      </c>
      <c r="BX28" s="125">
        <f t="shared" si="73"/>
        <v>53.8</v>
      </c>
    </row>
    <row r="29" spans="1:76" s="53" customFormat="1" ht="22.5" customHeight="1">
      <c r="A29" s="84">
        <v>3</v>
      </c>
      <c r="B29" s="11"/>
      <c r="C29" s="97" t="s">
        <v>33</v>
      </c>
      <c r="D29" s="8"/>
      <c r="E29" s="121">
        <v>236700</v>
      </c>
      <c r="F29" s="96">
        <f t="shared" si="37"/>
        <v>5.4</v>
      </c>
      <c r="G29" s="121">
        <v>20359</v>
      </c>
      <c r="H29" s="96">
        <f t="shared" si="38"/>
        <v>0.5</v>
      </c>
      <c r="I29" s="121">
        <v>852</v>
      </c>
      <c r="J29" s="96">
        <f t="shared" si="39"/>
        <v>0</v>
      </c>
      <c r="K29" s="121">
        <v>640</v>
      </c>
      <c r="L29" s="96">
        <f t="shared" si="40"/>
        <v>0</v>
      </c>
      <c r="M29" s="121">
        <v>131</v>
      </c>
      <c r="N29" s="96">
        <f t="shared" si="41"/>
        <v>0</v>
      </c>
      <c r="O29" s="121">
        <v>26158</v>
      </c>
      <c r="P29" s="96">
        <f t="shared" si="42"/>
        <v>0.6</v>
      </c>
      <c r="Q29" s="121">
        <v>0</v>
      </c>
      <c r="R29" s="96" t="str">
        <f t="shared" si="43"/>
        <v>-</v>
      </c>
      <c r="S29" s="121">
        <v>0</v>
      </c>
      <c r="T29" s="96" t="str">
        <f t="shared" si="44"/>
        <v>-</v>
      </c>
      <c r="U29" s="121">
        <v>7164</v>
      </c>
      <c r="V29" s="96">
        <f t="shared" si="45"/>
        <v>0.2</v>
      </c>
      <c r="W29" s="121">
        <v>159</v>
      </c>
      <c r="X29" s="96">
        <f t="shared" si="46"/>
        <v>0</v>
      </c>
      <c r="Y29" s="121">
        <v>1726815</v>
      </c>
      <c r="Z29" s="96">
        <f t="shared" si="47"/>
        <v>39.7</v>
      </c>
      <c r="AA29" s="121">
        <v>0</v>
      </c>
      <c r="AB29" s="96" t="str">
        <f t="shared" si="48"/>
        <v>-</v>
      </c>
      <c r="AC29" s="121">
        <v>14625</v>
      </c>
      <c r="AD29" s="96">
        <f t="shared" si="49"/>
        <v>0.3</v>
      </c>
      <c r="AE29" s="121">
        <v>36227</v>
      </c>
      <c r="AF29" s="96">
        <f t="shared" si="50"/>
        <v>0.8</v>
      </c>
      <c r="AG29" s="121">
        <v>3783</v>
      </c>
      <c r="AH29" s="96">
        <f t="shared" si="51"/>
        <v>0.1</v>
      </c>
      <c r="AI29" s="121">
        <v>174193</v>
      </c>
      <c r="AJ29" s="96">
        <f t="shared" si="52"/>
        <v>4</v>
      </c>
      <c r="AK29" s="121">
        <v>0</v>
      </c>
      <c r="AL29" s="96" t="str">
        <f t="shared" si="53"/>
        <v>-</v>
      </c>
      <c r="AM29" s="121">
        <v>1422209</v>
      </c>
      <c r="AN29" s="96">
        <f t="shared" si="54"/>
        <v>32.7</v>
      </c>
      <c r="AO29" s="121">
        <v>1850</v>
      </c>
      <c r="AP29" s="96">
        <f t="shared" si="55"/>
        <v>0</v>
      </c>
      <c r="AQ29" s="121">
        <v>385</v>
      </c>
      <c r="AR29" s="96">
        <f t="shared" si="56"/>
        <v>0</v>
      </c>
      <c r="AS29" s="121">
        <v>318755</v>
      </c>
      <c r="AT29" s="96">
        <f t="shared" si="57"/>
        <v>7.3</v>
      </c>
      <c r="AU29" s="121">
        <v>110317</v>
      </c>
      <c r="AV29" s="96">
        <f t="shared" si="58"/>
        <v>2.5</v>
      </c>
      <c r="AW29" s="121">
        <v>135505</v>
      </c>
      <c r="AX29" s="96">
        <f t="shared" si="59"/>
        <v>3.1</v>
      </c>
      <c r="AY29" s="121">
        <v>0</v>
      </c>
      <c r="AZ29" s="96" t="str">
        <f t="shared" si="60"/>
        <v>-</v>
      </c>
      <c r="BA29" s="121">
        <v>614</v>
      </c>
      <c r="BB29" s="96">
        <f t="shared" si="61"/>
        <v>0</v>
      </c>
      <c r="BC29" s="121">
        <v>134891</v>
      </c>
      <c r="BD29" s="96">
        <f t="shared" si="62"/>
        <v>3.1</v>
      </c>
      <c r="BE29" s="148">
        <v>109000</v>
      </c>
      <c r="BF29" s="124">
        <f t="shared" si="63"/>
        <v>2.5</v>
      </c>
      <c r="BG29" s="123">
        <v>0</v>
      </c>
      <c r="BH29" s="124" t="str">
        <f t="shared" si="64"/>
        <v>-</v>
      </c>
      <c r="BI29" s="123">
        <v>0</v>
      </c>
      <c r="BJ29" s="124" t="str">
        <f t="shared" si="65"/>
        <v>-</v>
      </c>
      <c r="BK29" s="123">
        <v>96500</v>
      </c>
      <c r="BL29" s="124">
        <f t="shared" si="66"/>
        <v>2.2</v>
      </c>
      <c r="BM29" s="121">
        <v>4345827</v>
      </c>
      <c r="BN29" s="139">
        <f t="shared" si="67"/>
        <v>100</v>
      </c>
      <c r="BO29" s="134">
        <v>1512130</v>
      </c>
      <c r="BP29" s="124">
        <f t="shared" si="68"/>
        <v>34.8</v>
      </c>
      <c r="BQ29" s="123">
        <v>640627</v>
      </c>
      <c r="BR29" s="124">
        <f t="shared" si="69"/>
        <v>14.7</v>
      </c>
      <c r="BS29" s="123">
        <v>359788</v>
      </c>
      <c r="BT29" s="124">
        <f t="shared" si="70"/>
        <v>8.3</v>
      </c>
      <c r="BU29" s="123">
        <v>1833282</v>
      </c>
      <c r="BV29" s="124">
        <f t="shared" si="71"/>
        <v>42.2</v>
      </c>
      <c r="BW29" s="121">
        <f t="shared" si="72"/>
        <v>858147</v>
      </c>
      <c r="BX29" s="125">
        <f t="shared" si="73"/>
        <v>19.7</v>
      </c>
    </row>
    <row r="30" spans="1:76" s="53" customFormat="1" ht="22.5" customHeight="1">
      <c r="A30" s="84">
        <v>4</v>
      </c>
      <c r="B30" s="11"/>
      <c r="C30" s="97" t="s">
        <v>0</v>
      </c>
      <c r="D30" s="8"/>
      <c r="E30" s="121">
        <v>1706341</v>
      </c>
      <c r="F30" s="96">
        <f t="shared" si="37"/>
        <v>30.3</v>
      </c>
      <c r="G30" s="121">
        <v>62598</v>
      </c>
      <c r="H30" s="96">
        <f t="shared" si="38"/>
        <v>1.1</v>
      </c>
      <c r="I30" s="121">
        <v>5060</v>
      </c>
      <c r="J30" s="96">
        <f t="shared" si="39"/>
        <v>0.1</v>
      </c>
      <c r="K30" s="121">
        <v>3792</v>
      </c>
      <c r="L30" s="96">
        <f t="shared" si="40"/>
        <v>0.1</v>
      </c>
      <c r="M30" s="121">
        <v>768</v>
      </c>
      <c r="N30" s="96">
        <f t="shared" si="41"/>
        <v>0</v>
      </c>
      <c r="O30" s="121">
        <v>121775</v>
      </c>
      <c r="P30" s="96">
        <f t="shared" si="42"/>
        <v>2.2</v>
      </c>
      <c r="Q30" s="121">
        <v>0</v>
      </c>
      <c r="R30" s="96" t="str">
        <f t="shared" si="43"/>
        <v>-</v>
      </c>
      <c r="S30" s="121">
        <v>0</v>
      </c>
      <c r="T30" s="96" t="str">
        <f t="shared" si="44"/>
        <v>-</v>
      </c>
      <c r="U30" s="121">
        <v>21832</v>
      </c>
      <c r="V30" s="96">
        <f t="shared" si="45"/>
        <v>0.4</v>
      </c>
      <c r="W30" s="121">
        <v>9172</v>
      </c>
      <c r="X30" s="96">
        <f t="shared" si="46"/>
        <v>0.2</v>
      </c>
      <c r="Y30" s="121">
        <v>1944935</v>
      </c>
      <c r="Z30" s="96">
        <f t="shared" si="47"/>
        <v>34.5</v>
      </c>
      <c r="AA30" s="121">
        <v>1683</v>
      </c>
      <c r="AB30" s="96">
        <f t="shared" si="48"/>
        <v>0</v>
      </c>
      <c r="AC30" s="121">
        <v>77259</v>
      </c>
      <c r="AD30" s="96">
        <f t="shared" si="49"/>
        <v>1.4</v>
      </c>
      <c r="AE30" s="121">
        <v>66554</v>
      </c>
      <c r="AF30" s="96">
        <f t="shared" si="50"/>
        <v>1.2</v>
      </c>
      <c r="AG30" s="121">
        <v>8320</v>
      </c>
      <c r="AH30" s="96">
        <f t="shared" si="51"/>
        <v>0.1</v>
      </c>
      <c r="AI30" s="121">
        <v>400654</v>
      </c>
      <c r="AJ30" s="96">
        <f t="shared" si="52"/>
        <v>7.1</v>
      </c>
      <c r="AK30" s="121">
        <v>0</v>
      </c>
      <c r="AL30" s="96" t="str">
        <f t="shared" si="53"/>
        <v>-</v>
      </c>
      <c r="AM30" s="121">
        <v>396834</v>
      </c>
      <c r="AN30" s="96">
        <f t="shared" si="54"/>
        <v>7</v>
      </c>
      <c r="AO30" s="121">
        <v>3996</v>
      </c>
      <c r="AP30" s="96">
        <f t="shared" si="55"/>
        <v>0.1</v>
      </c>
      <c r="AQ30" s="121">
        <v>3200</v>
      </c>
      <c r="AR30" s="96">
        <f t="shared" si="56"/>
        <v>0.1</v>
      </c>
      <c r="AS30" s="121">
        <v>600</v>
      </c>
      <c r="AT30" s="96">
        <f t="shared" si="57"/>
        <v>0</v>
      </c>
      <c r="AU30" s="121">
        <v>260851</v>
      </c>
      <c r="AV30" s="96">
        <f t="shared" si="58"/>
        <v>4.6</v>
      </c>
      <c r="AW30" s="121">
        <v>98067</v>
      </c>
      <c r="AX30" s="96">
        <f t="shared" si="59"/>
        <v>1.7</v>
      </c>
      <c r="AY30" s="121">
        <v>0</v>
      </c>
      <c r="AZ30" s="96" t="str">
        <f t="shared" si="60"/>
        <v>-</v>
      </c>
      <c r="BA30" s="121">
        <v>1347</v>
      </c>
      <c r="BB30" s="96">
        <f t="shared" si="61"/>
        <v>0</v>
      </c>
      <c r="BC30" s="121">
        <v>96720</v>
      </c>
      <c r="BD30" s="96">
        <f t="shared" si="62"/>
        <v>1.7</v>
      </c>
      <c r="BE30" s="148">
        <v>442000</v>
      </c>
      <c r="BF30" s="124">
        <f t="shared" si="63"/>
        <v>7.8</v>
      </c>
      <c r="BG30" s="123">
        <v>117500</v>
      </c>
      <c r="BH30" s="124">
        <f t="shared" si="64"/>
        <v>2.1</v>
      </c>
      <c r="BI30" s="123">
        <v>0</v>
      </c>
      <c r="BJ30" s="124" t="str">
        <f t="shared" si="65"/>
        <v>-</v>
      </c>
      <c r="BK30" s="123">
        <v>301000</v>
      </c>
      <c r="BL30" s="124">
        <f t="shared" si="66"/>
        <v>5.3</v>
      </c>
      <c r="BM30" s="121">
        <v>5636291</v>
      </c>
      <c r="BN30" s="139">
        <f t="shared" si="67"/>
        <v>100</v>
      </c>
      <c r="BO30" s="134">
        <v>367565</v>
      </c>
      <c r="BP30" s="124">
        <f t="shared" si="68"/>
        <v>6.5</v>
      </c>
      <c r="BQ30" s="123">
        <v>802827</v>
      </c>
      <c r="BR30" s="124">
        <f t="shared" si="69"/>
        <v>14.2</v>
      </c>
      <c r="BS30" s="123">
        <v>844722</v>
      </c>
      <c r="BT30" s="124">
        <f t="shared" si="70"/>
        <v>15</v>
      </c>
      <c r="BU30" s="123">
        <v>3621177</v>
      </c>
      <c r="BV30" s="124">
        <f t="shared" si="71"/>
        <v>64.2</v>
      </c>
      <c r="BW30" s="121">
        <f t="shared" si="72"/>
        <v>2225188</v>
      </c>
      <c r="BX30" s="125">
        <f t="shared" si="73"/>
        <v>39.5</v>
      </c>
    </row>
    <row r="31" spans="1:76" s="53" customFormat="1" ht="22.5" customHeight="1">
      <c r="A31" s="84">
        <v>5</v>
      </c>
      <c r="B31" s="11"/>
      <c r="C31" s="97" t="s">
        <v>34</v>
      </c>
      <c r="D31" s="8"/>
      <c r="E31" s="121">
        <v>1311981</v>
      </c>
      <c r="F31" s="96">
        <f t="shared" si="37"/>
        <v>25.9</v>
      </c>
      <c r="G31" s="121">
        <v>46743</v>
      </c>
      <c r="H31" s="96">
        <f t="shared" si="38"/>
        <v>0.9</v>
      </c>
      <c r="I31" s="121">
        <v>3850</v>
      </c>
      <c r="J31" s="96">
        <f t="shared" si="39"/>
        <v>0.1</v>
      </c>
      <c r="K31" s="121">
        <v>2890</v>
      </c>
      <c r="L31" s="96">
        <f t="shared" si="40"/>
        <v>0.1</v>
      </c>
      <c r="M31" s="121">
        <v>588</v>
      </c>
      <c r="N31" s="96">
        <f t="shared" si="41"/>
        <v>0</v>
      </c>
      <c r="O31" s="121">
        <v>108004</v>
      </c>
      <c r="P31" s="96">
        <f t="shared" si="42"/>
        <v>2.1</v>
      </c>
      <c r="Q31" s="121">
        <v>0</v>
      </c>
      <c r="R31" s="96" t="str">
        <f t="shared" si="43"/>
        <v>-</v>
      </c>
      <c r="S31" s="121">
        <v>0</v>
      </c>
      <c r="T31" s="96" t="str">
        <f t="shared" si="44"/>
        <v>-</v>
      </c>
      <c r="U31" s="121">
        <v>15415</v>
      </c>
      <c r="V31" s="96">
        <f t="shared" si="45"/>
        <v>0.3</v>
      </c>
      <c r="W31" s="121">
        <v>5624</v>
      </c>
      <c r="X31" s="96">
        <f t="shared" si="46"/>
        <v>0.1</v>
      </c>
      <c r="Y31" s="121">
        <v>1977598</v>
      </c>
      <c r="Z31" s="96">
        <f t="shared" si="47"/>
        <v>39</v>
      </c>
      <c r="AA31" s="121">
        <v>1145</v>
      </c>
      <c r="AB31" s="96">
        <f t="shared" si="48"/>
        <v>0</v>
      </c>
      <c r="AC31" s="121">
        <v>27991</v>
      </c>
      <c r="AD31" s="96">
        <f t="shared" si="49"/>
        <v>0.6</v>
      </c>
      <c r="AE31" s="121">
        <v>86666</v>
      </c>
      <c r="AF31" s="96">
        <f t="shared" si="50"/>
        <v>1.7</v>
      </c>
      <c r="AG31" s="121">
        <v>6825</v>
      </c>
      <c r="AH31" s="96">
        <f t="shared" si="51"/>
        <v>0.1</v>
      </c>
      <c r="AI31" s="121">
        <v>329957</v>
      </c>
      <c r="AJ31" s="96">
        <f t="shared" si="52"/>
        <v>6.5</v>
      </c>
      <c r="AK31" s="121">
        <v>0</v>
      </c>
      <c r="AL31" s="96" t="str">
        <f t="shared" si="53"/>
        <v>-</v>
      </c>
      <c r="AM31" s="121">
        <v>354106</v>
      </c>
      <c r="AN31" s="96">
        <f t="shared" si="54"/>
        <v>7</v>
      </c>
      <c r="AO31" s="121">
        <v>1889</v>
      </c>
      <c r="AP31" s="96">
        <f t="shared" si="55"/>
        <v>0</v>
      </c>
      <c r="AQ31" s="121">
        <v>1715</v>
      </c>
      <c r="AR31" s="96">
        <f t="shared" si="56"/>
        <v>0</v>
      </c>
      <c r="AS31" s="121">
        <v>151747</v>
      </c>
      <c r="AT31" s="96">
        <f t="shared" si="57"/>
        <v>3</v>
      </c>
      <c r="AU31" s="121">
        <v>184049</v>
      </c>
      <c r="AV31" s="96">
        <f t="shared" si="58"/>
        <v>3.6</v>
      </c>
      <c r="AW31" s="121">
        <v>68616</v>
      </c>
      <c r="AX31" s="96">
        <f t="shared" si="59"/>
        <v>1.4</v>
      </c>
      <c r="AY31" s="121">
        <v>0</v>
      </c>
      <c r="AZ31" s="96" t="str">
        <f t="shared" si="60"/>
        <v>-</v>
      </c>
      <c r="BA31" s="121">
        <v>0</v>
      </c>
      <c r="BB31" s="96" t="str">
        <f t="shared" si="61"/>
        <v>-</v>
      </c>
      <c r="BC31" s="121">
        <v>68616</v>
      </c>
      <c r="BD31" s="96">
        <f t="shared" si="62"/>
        <v>1.4</v>
      </c>
      <c r="BE31" s="148">
        <v>378622</v>
      </c>
      <c r="BF31" s="124">
        <f t="shared" si="63"/>
        <v>7.5</v>
      </c>
      <c r="BG31" s="123">
        <v>0</v>
      </c>
      <c r="BH31" s="124" t="str">
        <f t="shared" si="64"/>
        <v>-</v>
      </c>
      <c r="BI31" s="123">
        <v>0</v>
      </c>
      <c r="BJ31" s="124" t="str">
        <f t="shared" si="65"/>
        <v>-</v>
      </c>
      <c r="BK31" s="123">
        <v>243222</v>
      </c>
      <c r="BL31" s="124">
        <f t="shared" si="66"/>
        <v>4.8</v>
      </c>
      <c r="BM31" s="121">
        <v>5066021</v>
      </c>
      <c r="BN31" s="139">
        <f t="shared" si="67"/>
        <v>100</v>
      </c>
      <c r="BO31" s="134">
        <v>324893</v>
      </c>
      <c r="BP31" s="124">
        <f t="shared" si="68"/>
        <v>6.4</v>
      </c>
      <c r="BQ31" s="123">
        <v>744296</v>
      </c>
      <c r="BR31" s="124">
        <f t="shared" si="69"/>
        <v>14.7</v>
      </c>
      <c r="BS31" s="123">
        <v>679287</v>
      </c>
      <c r="BT31" s="124">
        <f t="shared" si="70"/>
        <v>13.4</v>
      </c>
      <c r="BU31" s="123">
        <v>3317545</v>
      </c>
      <c r="BV31" s="124">
        <f t="shared" si="71"/>
        <v>65.5</v>
      </c>
      <c r="BW31" s="121">
        <f t="shared" si="72"/>
        <v>1841479</v>
      </c>
      <c r="BX31" s="125">
        <f t="shared" si="73"/>
        <v>36.3</v>
      </c>
    </row>
    <row r="32" spans="1:76" s="53" customFormat="1" ht="22.5" customHeight="1">
      <c r="A32" s="84">
        <v>6</v>
      </c>
      <c r="B32" s="11"/>
      <c r="C32" s="97" t="s">
        <v>35</v>
      </c>
      <c r="D32" s="8"/>
      <c r="E32" s="121">
        <v>308450</v>
      </c>
      <c r="F32" s="96">
        <f t="shared" si="37"/>
        <v>9.6</v>
      </c>
      <c r="G32" s="121">
        <v>34564</v>
      </c>
      <c r="H32" s="96">
        <f t="shared" si="38"/>
        <v>1.1</v>
      </c>
      <c r="I32" s="121">
        <v>771</v>
      </c>
      <c r="J32" s="96">
        <f t="shared" si="39"/>
        <v>0</v>
      </c>
      <c r="K32" s="121">
        <v>578</v>
      </c>
      <c r="L32" s="96">
        <f t="shared" si="40"/>
        <v>0</v>
      </c>
      <c r="M32" s="121">
        <v>117</v>
      </c>
      <c r="N32" s="96">
        <f t="shared" si="41"/>
        <v>0</v>
      </c>
      <c r="O32" s="121">
        <v>29269</v>
      </c>
      <c r="P32" s="96">
        <f t="shared" si="42"/>
        <v>0.9</v>
      </c>
      <c r="Q32" s="121">
        <v>0</v>
      </c>
      <c r="R32" s="96" t="str">
        <f t="shared" si="43"/>
        <v>-</v>
      </c>
      <c r="S32" s="121">
        <v>0</v>
      </c>
      <c r="T32" s="96" t="str">
        <f t="shared" si="44"/>
        <v>-</v>
      </c>
      <c r="U32" s="121">
        <v>12113</v>
      </c>
      <c r="V32" s="96">
        <f t="shared" si="45"/>
        <v>0.4</v>
      </c>
      <c r="W32" s="121">
        <v>451</v>
      </c>
      <c r="X32" s="96">
        <f t="shared" si="46"/>
        <v>0</v>
      </c>
      <c r="Y32" s="121">
        <v>1655695</v>
      </c>
      <c r="Z32" s="96">
        <f t="shared" si="47"/>
        <v>51.3</v>
      </c>
      <c r="AA32" s="121">
        <v>976</v>
      </c>
      <c r="AB32" s="96">
        <f t="shared" si="48"/>
        <v>0</v>
      </c>
      <c r="AC32" s="121">
        <v>15880</v>
      </c>
      <c r="AD32" s="96">
        <f t="shared" si="49"/>
        <v>0.5</v>
      </c>
      <c r="AE32" s="121">
        <v>56034</v>
      </c>
      <c r="AF32" s="96">
        <f t="shared" si="50"/>
        <v>1.7</v>
      </c>
      <c r="AG32" s="121">
        <v>10348</v>
      </c>
      <c r="AH32" s="96">
        <f t="shared" si="51"/>
        <v>0.3</v>
      </c>
      <c r="AI32" s="121">
        <v>256906</v>
      </c>
      <c r="AJ32" s="96">
        <f t="shared" si="52"/>
        <v>8</v>
      </c>
      <c r="AK32" s="121">
        <v>0</v>
      </c>
      <c r="AL32" s="96" t="str">
        <f t="shared" si="53"/>
        <v>-</v>
      </c>
      <c r="AM32" s="121">
        <v>177917</v>
      </c>
      <c r="AN32" s="96">
        <f t="shared" si="54"/>
        <v>5.5</v>
      </c>
      <c r="AO32" s="121">
        <v>15478</v>
      </c>
      <c r="AP32" s="96">
        <f t="shared" si="55"/>
        <v>0.5</v>
      </c>
      <c r="AQ32" s="121">
        <v>375</v>
      </c>
      <c r="AR32" s="96">
        <f t="shared" si="56"/>
        <v>0</v>
      </c>
      <c r="AS32" s="121">
        <v>533</v>
      </c>
      <c r="AT32" s="96">
        <f t="shared" si="57"/>
        <v>0</v>
      </c>
      <c r="AU32" s="121">
        <v>345042</v>
      </c>
      <c r="AV32" s="96">
        <f t="shared" si="58"/>
        <v>10.7</v>
      </c>
      <c r="AW32" s="121">
        <v>41127</v>
      </c>
      <c r="AX32" s="96">
        <f t="shared" si="59"/>
        <v>1.3</v>
      </c>
      <c r="AY32" s="121">
        <v>0</v>
      </c>
      <c r="AZ32" s="96" t="str">
        <f t="shared" si="60"/>
        <v>-</v>
      </c>
      <c r="BA32" s="121">
        <v>6700</v>
      </c>
      <c r="BB32" s="96">
        <f t="shared" si="61"/>
        <v>0.2</v>
      </c>
      <c r="BC32" s="121">
        <v>34427</v>
      </c>
      <c r="BD32" s="96">
        <f t="shared" si="62"/>
        <v>1.1</v>
      </c>
      <c r="BE32" s="148">
        <v>267000</v>
      </c>
      <c r="BF32" s="124">
        <f t="shared" si="63"/>
        <v>8.3</v>
      </c>
      <c r="BG32" s="123">
        <v>0</v>
      </c>
      <c r="BH32" s="124" t="str">
        <f t="shared" si="64"/>
        <v>-</v>
      </c>
      <c r="BI32" s="123">
        <v>0</v>
      </c>
      <c r="BJ32" s="124" t="str">
        <f t="shared" si="65"/>
        <v>-</v>
      </c>
      <c r="BK32" s="123">
        <v>0</v>
      </c>
      <c r="BL32" s="124" t="str">
        <f t="shared" si="66"/>
        <v>-</v>
      </c>
      <c r="BM32" s="121">
        <v>3229624</v>
      </c>
      <c r="BN32" s="139">
        <f t="shared" si="67"/>
        <v>100</v>
      </c>
      <c r="BO32" s="134">
        <v>542208</v>
      </c>
      <c r="BP32" s="124">
        <f t="shared" si="68"/>
        <v>16.8</v>
      </c>
      <c r="BQ32" s="123">
        <v>476760</v>
      </c>
      <c r="BR32" s="124">
        <f t="shared" si="69"/>
        <v>14.8</v>
      </c>
      <c r="BS32" s="123">
        <v>289997</v>
      </c>
      <c r="BT32" s="124">
        <f t="shared" si="70"/>
        <v>9</v>
      </c>
      <c r="BU32" s="123">
        <v>1920659</v>
      </c>
      <c r="BV32" s="124">
        <f t="shared" si="71"/>
        <v>59.5</v>
      </c>
      <c r="BW32" s="121">
        <f t="shared" si="72"/>
        <v>793267</v>
      </c>
      <c r="BX32" s="125">
        <f t="shared" si="73"/>
        <v>24.6</v>
      </c>
    </row>
    <row r="33" spans="1:76" s="11" customFormat="1" ht="17.25" customHeight="1">
      <c r="A33" s="84"/>
      <c r="C33" s="97"/>
      <c r="D33" s="8"/>
      <c r="E33" s="121"/>
      <c r="F33" s="96"/>
      <c r="G33" s="121"/>
      <c r="H33" s="96"/>
      <c r="I33" s="121"/>
      <c r="J33" s="96"/>
      <c r="K33" s="121"/>
      <c r="L33" s="96"/>
      <c r="M33" s="121"/>
      <c r="N33" s="96"/>
      <c r="O33" s="121"/>
      <c r="P33" s="96"/>
      <c r="Q33" s="121"/>
      <c r="R33" s="96"/>
      <c r="S33" s="121"/>
      <c r="T33" s="96"/>
      <c r="U33" s="121"/>
      <c r="V33" s="96"/>
      <c r="W33" s="121"/>
      <c r="X33" s="96"/>
      <c r="Y33" s="121"/>
      <c r="Z33" s="96"/>
      <c r="AA33" s="121"/>
      <c r="AB33" s="96"/>
      <c r="AC33" s="121"/>
      <c r="AD33" s="96"/>
      <c r="AE33" s="121"/>
      <c r="AF33" s="96"/>
      <c r="AG33" s="121"/>
      <c r="AH33" s="96"/>
      <c r="AI33" s="121"/>
      <c r="AJ33" s="96"/>
      <c r="AK33" s="121"/>
      <c r="AL33" s="96"/>
      <c r="AM33" s="121"/>
      <c r="AN33" s="96"/>
      <c r="AO33" s="121"/>
      <c r="AP33" s="96"/>
      <c r="AQ33" s="121"/>
      <c r="AR33" s="96"/>
      <c r="AS33" s="121"/>
      <c r="AT33" s="96"/>
      <c r="AU33" s="121"/>
      <c r="AV33" s="96"/>
      <c r="AW33" s="121"/>
      <c r="AX33" s="96"/>
      <c r="AY33" s="121"/>
      <c r="AZ33" s="96"/>
      <c r="BA33" s="121"/>
      <c r="BB33" s="96"/>
      <c r="BC33" s="121"/>
      <c r="BD33" s="96"/>
      <c r="BE33" s="148"/>
      <c r="BF33" s="124"/>
      <c r="BG33" s="123"/>
      <c r="BH33" s="124"/>
      <c r="BI33" s="123"/>
      <c r="BJ33" s="124"/>
      <c r="BK33" s="123"/>
      <c r="BL33" s="124"/>
      <c r="BM33" s="121"/>
      <c r="BN33" s="139"/>
      <c r="BO33" s="134"/>
      <c r="BP33" s="124"/>
      <c r="BQ33" s="123"/>
      <c r="BR33" s="124"/>
      <c r="BS33" s="123"/>
      <c r="BT33" s="124"/>
      <c r="BU33" s="123"/>
      <c r="BV33" s="124"/>
      <c r="BW33" s="121"/>
      <c r="BX33" s="125"/>
    </row>
    <row r="34" spans="1:76" s="53" customFormat="1" ht="17.25" customHeight="1">
      <c r="A34" s="94" t="s">
        <v>38</v>
      </c>
      <c r="B34" s="95"/>
      <c r="C34" s="95"/>
      <c r="D34" s="7"/>
      <c r="E34" s="121">
        <f>SUM(E27:E32)</f>
        <v>6374426</v>
      </c>
      <c r="F34" s="96">
        <f>IF(E34=0,"-",ROUND(E34/$BM34*100,1))</f>
        <v>16.5</v>
      </c>
      <c r="G34" s="121">
        <f>SUM(G27:G32)</f>
        <v>300010</v>
      </c>
      <c r="H34" s="96">
        <f>IF(G34=0,"-",ROUND(G34/$BM34*100,1))</f>
        <v>0.8</v>
      </c>
      <c r="I34" s="121">
        <f>SUM(I27:I32)</f>
        <v>16831</v>
      </c>
      <c r="J34" s="96">
        <f>IF(I34=0,"-",ROUND(I34/$BM34*100,1))</f>
        <v>0</v>
      </c>
      <c r="K34" s="121">
        <f>SUM(K27:K32)</f>
        <v>12626</v>
      </c>
      <c r="L34" s="96">
        <f>IF(K34=0,"-",ROUND(K34/$BM34*100,1))</f>
        <v>0</v>
      </c>
      <c r="M34" s="121">
        <f>SUM(M27:M32)</f>
        <v>2567</v>
      </c>
      <c r="N34" s="96">
        <f>IF(M34=0,"-",ROUND(M34/$BM34*100,1))</f>
        <v>0</v>
      </c>
      <c r="O34" s="121">
        <f>SUM(O27:O32)</f>
        <v>494405</v>
      </c>
      <c r="P34" s="96">
        <f>IF(O34=0,"-",ROUND(O34/$BM34*100,1))</f>
        <v>1.3</v>
      </c>
      <c r="Q34" s="121">
        <f>SUM(Q27:Q32)</f>
        <v>20526</v>
      </c>
      <c r="R34" s="96">
        <f>IF(Q34=0,"-",ROUND(Q34/$BM34*100,1))</f>
        <v>0.1</v>
      </c>
      <c r="S34" s="121">
        <f>SUM(S27:S32)</f>
        <v>0</v>
      </c>
      <c r="T34" s="96" t="str">
        <f>IF(S34=0,"-",ROUND(S34/$BM34*100,1))</f>
        <v>-</v>
      </c>
      <c r="U34" s="121">
        <f>SUM(U27:U32)</f>
        <v>101798</v>
      </c>
      <c r="V34" s="96">
        <f>IF(U34=0,"-",ROUND(U34/$BM34*100,1))</f>
        <v>0.3</v>
      </c>
      <c r="W34" s="121">
        <f>SUM(W27:W32)</f>
        <v>23014</v>
      </c>
      <c r="X34" s="96">
        <f>IF(W34=0,"-",ROUND(W34/$BM34*100,1))</f>
        <v>0.1</v>
      </c>
      <c r="Y34" s="121">
        <f>SUM(Y27:Y32)</f>
        <v>16435381</v>
      </c>
      <c r="Z34" s="96">
        <f>IF(Y34=0,"-",ROUND(Y34/$BM34*100,1))</f>
        <v>42.4</v>
      </c>
      <c r="AA34" s="121">
        <f>SUM(AA27:AA32)</f>
        <v>7451</v>
      </c>
      <c r="AB34" s="96">
        <f>IF(AA34=0,"-",ROUND(AA34/$BM34*100,1))</f>
        <v>0</v>
      </c>
      <c r="AC34" s="121">
        <f>SUM(AC27:AC32)</f>
        <v>225935</v>
      </c>
      <c r="AD34" s="96">
        <f>IF(AC34=0,"-",ROUND(AC34/$BM34*100,1))</f>
        <v>0.6</v>
      </c>
      <c r="AE34" s="121">
        <f>SUM(AE27:AE32)</f>
        <v>546962</v>
      </c>
      <c r="AF34" s="96">
        <f>IF(AE34=0,"-",ROUND(AE34/$BM34*100,1))</f>
        <v>1.4</v>
      </c>
      <c r="AG34" s="121">
        <f>SUM(AG27:AG32)</f>
        <v>72349</v>
      </c>
      <c r="AH34" s="96">
        <f>IF(AG34=0,"-",ROUND(AG34/$BM34*100,1))</f>
        <v>0.2</v>
      </c>
      <c r="AI34" s="121">
        <f>SUM(AI27:AI32)</f>
        <v>3186334</v>
      </c>
      <c r="AJ34" s="96">
        <f>IF(AI34=0,"-",ROUND(AI34/$BM34*100,1))</f>
        <v>8.2</v>
      </c>
      <c r="AK34" s="121">
        <f>SUM(AK27:AK32)</f>
        <v>0</v>
      </c>
      <c r="AL34" s="96" t="str">
        <f>IF(AK34=0,"-",ROUND(AK34/$BM34*100,1))</f>
        <v>-</v>
      </c>
      <c r="AM34" s="121">
        <f>SUM(AM27:AM32)</f>
        <v>3628461</v>
      </c>
      <c r="AN34" s="96">
        <f>IF(AM34=0,"-",ROUND(AM34/$BM34*100,1))</f>
        <v>9.4</v>
      </c>
      <c r="AO34" s="121">
        <f>SUM(AO27:AO32)</f>
        <v>125955</v>
      </c>
      <c r="AP34" s="96">
        <f>IF(AO34=0,"-",ROUND(AO34/$BM34*100,1))</f>
        <v>0.3</v>
      </c>
      <c r="AQ34" s="121">
        <f>SUM(AQ27:AQ32)</f>
        <v>10848</v>
      </c>
      <c r="AR34" s="96">
        <f>IF(AQ34=0,"-",ROUND(AQ34/$BM34*100,1))</f>
        <v>0</v>
      </c>
      <c r="AS34" s="121">
        <f>SUM(AS27:AS32)</f>
        <v>732498</v>
      </c>
      <c r="AT34" s="96">
        <f>IF(AS34=0,"-",ROUND(AS34/$BM34*100,1))</f>
        <v>1.9</v>
      </c>
      <c r="AU34" s="121">
        <f>SUM(AU27:AU32)</f>
        <v>2125621</v>
      </c>
      <c r="AV34" s="96">
        <f>IF(AU34=0,"-",ROUND(AU34/$BM34*100,1))</f>
        <v>5.5</v>
      </c>
      <c r="AW34" s="121">
        <f>SUM(AW27:AW32)</f>
        <v>1150918</v>
      </c>
      <c r="AX34" s="96">
        <f>IF(AW34=0,"-",ROUND(AW34/$BM34*100,1))</f>
        <v>3</v>
      </c>
      <c r="AY34" s="121">
        <f>SUM(AY27:AY32)</f>
        <v>0</v>
      </c>
      <c r="AZ34" s="96" t="str">
        <f>IF(AY34=0,"-",ROUND(AY34/$BM34*100,1))</f>
        <v>-</v>
      </c>
      <c r="BA34" s="121">
        <f>SUM(BA27:BA32)</f>
        <v>353515</v>
      </c>
      <c r="BB34" s="96">
        <f>IF(BA34=0,"-",ROUND(BA34/$BM34*100,1))</f>
        <v>0.9</v>
      </c>
      <c r="BC34" s="121">
        <f>SUM(BC27:BC32)</f>
        <v>797403</v>
      </c>
      <c r="BD34" s="96">
        <f>IF(BC34=0,"-",ROUND(BC34/$BM34*100,1))</f>
        <v>2.1</v>
      </c>
      <c r="BE34" s="148">
        <f>SUM(BE27:BE32)</f>
        <v>3140353</v>
      </c>
      <c r="BF34" s="124">
        <f>IF(BE34=0,"-",ROUND(BE34/$BM34*100,1))</f>
        <v>8.1</v>
      </c>
      <c r="BG34" s="123">
        <f>SUM(BG27:BG32)</f>
        <v>126400</v>
      </c>
      <c r="BH34" s="124">
        <f>IF(BG34=0,"-",ROUND(BG34/$BM34*100,1))</f>
        <v>0.3</v>
      </c>
      <c r="BI34" s="123">
        <f>SUM(BI27:BI32)</f>
        <v>0</v>
      </c>
      <c r="BJ34" s="124" t="str">
        <f>IF(BI34=0,"-",ROUND(BI34/$BM34*100,1))</f>
        <v>-</v>
      </c>
      <c r="BK34" s="123">
        <f>SUM(BK27:BK32)</f>
        <v>1417353</v>
      </c>
      <c r="BL34" s="124">
        <f>IF(BK34=0,"-",ROUND(BK34/$BM34*100,1))</f>
        <v>3.7</v>
      </c>
      <c r="BM34" s="121">
        <f>SUM(BM27:BM32)</f>
        <v>38735269</v>
      </c>
      <c r="BN34" s="139">
        <f>ROUND(BM34/$BM34*100,1)</f>
        <v>100</v>
      </c>
      <c r="BO34" s="134">
        <f>SUM(BO27:BO32)</f>
        <v>5861585</v>
      </c>
      <c r="BP34" s="124">
        <f>IF(BO34=0,"-",ROUND(BO34/$BM34*100,1))</f>
        <v>15.1</v>
      </c>
      <c r="BQ34" s="123">
        <f>SUM(BQ27:BQ32)</f>
        <v>6490099</v>
      </c>
      <c r="BR34" s="124">
        <f>IF(BQ34=0,"-",ROUND(BQ34/$BM34*100,1))</f>
        <v>16.8</v>
      </c>
      <c r="BS34" s="123">
        <f>SUM(BS27:BS32)</f>
        <v>4434634</v>
      </c>
      <c r="BT34" s="124">
        <f>IF(BS34=0,"-",ROUND(BS34/$BM34*100,1))</f>
        <v>11.4</v>
      </c>
      <c r="BU34" s="123">
        <f>SUM(BU27:BU32)</f>
        <v>21948951</v>
      </c>
      <c r="BV34" s="124">
        <f>IF(BU34=0,"-",ROUND(BU34/$BM34*100,1))</f>
        <v>56.7</v>
      </c>
      <c r="BW34" s="121">
        <f>SUM(BW27:BW32)</f>
        <v>11365512</v>
      </c>
      <c r="BX34" s="125">
        <f>IF(BW34=0,"-",ROUND(BW34/$BM34*100,1))</f>
        <v>29.3</v>
      </c>
    </row>
    <row r="35" spans="1:76" s="14" customFormat="1" ht="17.25" customHeight="1" thickBot="1">
      <c r="A35" s="98"/>
      <c r="B35" s="99"/>
      <c r="C35" s="99"/>
      <c r="D35" s="10"/>
      <c r="E35" s="66"/>
      <c r="F35" s="67"/>
      <c r="G35" s="66"/>
      <c r="H35" s="68"/>
      <c r="I35" s="66"/>
      <c r="J35" s="68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66"/>
      <c r="X35" s="67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66"/>
      <c r="AL35" s="68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8"/>
      <c r="AY35" s="66"/>
      <c r="AZ35" s="68"/>
      <c r="BA35" s="66"/>
      <c r="BB35" s="67"/>
      <c r="BC35" s="66"/>
      <c r="BD35" s="67"/>
      <c r="BE35" s="149"/>
      <c r="BF35" s="71"/>
      <c r="BG35" s="70"/>
      <c r="BH35" s="71"/>
      <c r="BI35" s="70"/>
      <c r="BJ35" s="71"/>
      <c r="BK35" s="70"/>
      <c r="BL35" s="71"/>
      <c r="BM35" s="66"/>
      <c r="BN35" s="141"/>
      <c r="BO35" s="135"/>
      <c r="BP35" s="71"/>
      <c r="BQ35" s="70"/>
      <c r="BR35" s="71"/>
      <c r="BS35" s="70"/>
      <c r="BT35" s="71"/>
      <c r="BU35" s="70"/>
      <c r="BV35" s="71"/>
      <c r="BW35" s="66"/>
      <c r="BX35" s="69"/>
    </row>
    <row r="36" spans="3:76" s="75" customFormat="1" ht="18" customHeight="1" hidden="1">
      <c r="C36" s="75" t="s">
        <v>48</v>
      </c>
      <c r="E36" s="100">
        <v>5</v>
      </c>
      <c r="F36" s="100"/>
      <c r="G36" s="100">
        <v>5</v>
      </c>
      <c r="H36" s="100"/>
      <c r="I36" s="100">
        <v>5</v>
      </c>
      <c r="J36" s="100"/>
      <c r="K36" s="100">
        <v>5</v>
      </c>
      <c r="L36" s="100"/>
      <c r="M36" s="100">
        <v>5</v>
      </c>
      <c r="N36" s="100"/>
      <c r="O36" s="100">
        <v>5</v>
      </c>
      <c r="P36" s="100"/>
      <c r="Q36" s="100">
        <v>5</v>
      </c>
      <c r="R36" s="100"/>
      <c r="S36" s="100">
        <v>5</v>
      </c>
      <c r="T36" s="100"/>
      <c r="U36" s="100">
        <v>5</v>
      </c>
      <c r="V36" s="100"/>
      <c r="W36" s="100">
        <v>5</v>
      </c>
      <c r="X36" s="100"/>
      <c r="Y36" s="100">
        <v>5</v>
      </c>
      <c r="Z36" s="100"/>
      <c r="AA36" s="100">
        <v>5</v>
      </c>
      <c r="AB36" s="100"/>
      <c r="AC36" s="100">
        <v>5</v>
      </c>
      <c r="AD36" s="100"/>
      <c r="AE36" s="100">
        <v>5</v>
      </c>
      <c r="AF36" s="100"/>
      <c r="AG36" s="100">
        <v>5</v>
      </c>
      <c r="AH36" s="100"/>
      <c r="AI36" s="100">
        <v>5</v>
      </c>
      <c r="AJ36" s="100"/>
      <c r="AK36" s="100">
        <v>5</v>
      </c>
      <c r="AL36" s="100"/>
      <c r="AM36" s="100">
        <v>5</v>
      </c>
      <c r="AN36" s="100"/>
      <c r="AO36" s="100">
        <v>5</v>
      </c>
      <c r="AP36" s="100"/>
      <c r="AQ36" s="100">
        <v>5</v>
      </c>
      <c r="AR36" s="100"/>
      <c r="AS36" s="100">
        <v>5</v>
      </c>
      <c r="AT36" s="100"/>
      <c r="AU36" s="100">
        <v>5</v>
      </c>
      <c r="AV36" s="100"/>
      <c r="AW36" s="100">
        <v>5</v>
      </c>
      <c r="AX36" s="100"/>
      <c r="AY36" s="100">
        <v>5</v>
      </c>
      <c r="AZ36" s="100"/>
      <c r="BA36" s="100">
        <v>5</v>
      </c>
      <c r="BB36" s="100"/>
      <c r="BC36" s="100">
        <v>5</v>
      </c>
      <c r="BD36" s="100"/>
      <c r="BE36" s="150">
        <v>5</v>
      </c>
      <c r="BF36" s="100"/>
      <c r="BG36" s="100">
        <v>5</v>
      </c>
      <c r="BH36" s="100"/>
      <c r="BI36" s="100">
        <v>5</v>
      </c>
      <c r="BJ36" s="100"/>
      <c r="BK36" s="100">
        <v>5</v>
      </c>
      <c r="BL36" s="100"/>
      <c r="BM36" s="100">
        <v>5</v>
      </c>
      <c r="BN36" s="100"/>
      <c r="BO36" s="100">
        <v>5</v>
      </c>
      <c r="BP36" s="100"/>
      <c r="BQ36" s="100">
        <v>5</v>
      </c>
      <c r="BR36" s="100"/>
      <c r="BS36" s="100">
        <v>5</v>
      </c>
      <c r="BT36" s="100"/>
      <c r="BU36" s="100">
        <v>5</v>
      </c>
      <c r="BV36" s="101"/>
      <c r="BW36" s="101" t="s">
        <v>39</v>
      </c>
      <c r="BX36" s="101"/>
    </row>
    <row r="37" spans="3:73" s="75" customFormat="1" ht="18" customHeight="1" hidden="1">
      <c r="C37" s="75" t="s">
        <v>49</v>
      </c>
      <c r="E37" s="100">
        <v>1</v>
      </c>
      <c r="G37" s="75">
        <v>2</v>
      </c>
      <c r="I37" s="75">
        <v>3</v>
      </c>
      <c r="K37" s="75">
        <v>4</v>
      </c>
      <c r="M37" s="75">
        <v>5</v>
      </c>
      <c r="O37" s="75">
        <v>6</v>
      </c>
      <c r="Q37" s="75">
        <v>7</v>
      </c>
      <c r="S37" s="75">
        <v>8</v>
      </c>
      <c r="U37" s="75">
        <v>9</v>
      </c>
      <c r="W37" s="75">
        <v>10</v>
      </c>
      <c r="Y37" s="75">
        <v>11</v>
      </c>
      <c r="AA37" s="75">
        <v>12</v>
      </c>
      <c r="AC37" s="75">
        <v>13</v>
      </c>
      <c r="AE37" s="75">
        <v>14</v>
      </c>
      <c r="AG37" s="75">
        <v>15</v>
      </c>
      <c r="AI37" s="75">
        <v>16</v>
      </c>
      <c r="AK37" s="75">
        <v>17</v>
      </c>
      <c r="AL37" s="102"/>
      <c r="AM37" s="75">
        <v>18</v>
      </c>
      <c r="AO37" s="75">
        <v>19</v>
      </c>
      <c r="AQ37" s="75">
        <v>20</v>
      </c>
      <c r="AS37" s="75">
        <v>21</v>
      </c>
      <c r="AU37" s="75">
        <v>22</v>
      </c>
      <c r="AW37" s="75">
        <v>23</v>
      </c>
      <c r="AY37" s="75">
        <v>24</v>
      </c>
      <c r="BA37" s="75">
        <v>25</v>
      </c>
      <c r="BC37" s="75">
        <v>26</v>
      </c>
      <c r="BE37" s="119">
        <v>27</v>
      </c>
      <c r="BG37" s="75">
        <v>28</v>
      </c>
      <c r="BI37" s="75">
        <v>29</v>
      </c>
      <c r="BK37" s="75">
        <v>30</v>
      </c>
      <c r="BM37" s="100">
        <v>31</v>
      </c>
      <c r="BO37" s="75">
        <v>31</v>
      </c>
      <c r="BQ37" s="75">
        <v>31</v>
      </c>
      <c r="BS37" s="75">
        <v>31</v>
      </c>
      <c r="BU37" s="75">
        <v>31</v>
      </c>
    </row>
    <row r="38" spans="3:73" s="75" customFormat="1" ht="18" customHeight="1" hidden="1">
      <c r="C38" s="75" t="s">
        <v>50</v>
      </c>
      <c r="E38" s="100">
        <v>1</v>
      </c>
      <c r="G38" s="75">
        <v>1</v>
      </c>
      <c r="I38" s="75">
        <v>1</v>
      </c>
      <c r="K38" s="75">
        <v>1</v>
      </c>
      <c r="M38" s="75">
        <v>1</v>
      </c>
      <c r="O38" s="75">
        <v>1</v>
      </c>
      <c r="Q38" s="75">
        <v>1</v>
      </c>
      <c r="S38" s="75">
        <v>1</v>
      </c>
      <c r="U38" s="75">
        <v>1</v>
      </c>
      <c r="W38" s="75">
        <v>1</v>
      </c>
      <c r="Y38" s="75">
        <v>1</v>
      </c>
      <c r="AA38" s="75">
        <v>1</v>
      </c>
      <c r="AC38" s="75">
        <v>1</v>
      </c>
      <c r="AE38" s="75">
        <v>1</v>
      </c>
      <c r="AG38" s="75">
        <v>1</v>
      </c>
      <c r="AI38" s="75">
        <v>1</v>
      </c>
      <c r="AK38" s="75">
        <v>1</v>
      </c>
      <c r="AM38" s="75">
        <v>1</v>
      </c>
      <c r="AO38" s="75">
        <v>1</v>
      </c>
      <c r="AQ38" s="75">
        <v>1</v>
      </c>
      <c r="AS38" s="75">
        <v>1</v>
      </c>
      <c r="AU38" s="75">
        <v>1</v>
      </c>
      <c r="AW38" s="75">
        <v>1</v>
      </c>
      <c r="AY38" s="75">
        <v>1</v>
      </c>
      <c r="BA38" s="75">
        <v>1</v>
      </c>
      <c r="BC38" s="75">
        <v>1</v>
      </c>
      <c r="BE38" s="119">
        <v>1</v>
      </c>
      <c r="BG38" s="75">
        <v>1</v>
      </c>
      <c r="BI38" s="75">
        <v>1</v>
      </c>
      <c r="BK38" s="75">
        <v>1</v>
      </c>
      <c r="BM38" s="100">
        <v>1</v>
      </c>
      <c r="BO38" s="75">
        <v>2</v>
      </c>
      <c r="BQ38" s="75">
        <v>3</v>
      </c>
      <c r="BS38" s="75">
        <v>4</v>
      </c>
      <c r="BU38" s="75">
        <v>5</v>
      </c>
    </row>
  </sheetData>
  <sheetProtection/>
  <mergeCells count="40">
    <mergeCell ref="BS4:BV4"/>
    <mergeCell ref="BU5:BV5"/>
    <mergeCell ref="S4:T4"/>
    <mergeCell ref="BE4:BF4"/>
    <mergeCell ref="Y4:Z4"/>
    <mergeCell ref="AG4:AH4"/>
    <mergeCell ref="AI4:AJ4"/>
    <mergeCell ref="BG4:BH4"/>
    <mergeCell ref="BC4:BD4"/>
    <mergeCell ref="AW4:AX4"/>
    <mergeCell ref="E4:F4"/>
    <mergeCell ref="G4:H4"/>
    <mergeCell ref="I4:J4"/>
    <mergeCell ref="K4:L4"/>
    <mergeCell ref="BW5:BX5"/>
    <mergeCell ref="BW3:BX4"/>
    <mergeCell ref="AM4:AN4"/>
    <mergeCell ref="AO4:AP4"/>
    <mergeCell ref="AQ4:AR4"/>
    <mergeCell ref="AS4:AT4"/>
    <mergeCell ref="M4:N4"/>
    <mergeCell ref="O4:P4"/>
    <mergeCell ref="Q4:R4"/>
    <mergeCell ref="BA4:BB4"/>
    <mergeCell ref="AK4:AL4"/>
    <mergeCell ref="U4:V4"/>
    <mergeCell ref="W4:X4"/>
    <mergeCell ref="AA4:AB4"/>
    <mergeCell ref="AC4:AD4"/>
    <mergeCell ref="AE4:AF4"/>
    <mergeCell ref="AK3:AL3"/>
    <mergeCell ref="BS5:BT5"/>
    <mergeCell ref="BK4:BL4"/>
    <mergeCell ref="BO5:BP5"/>
    <mergeCell ref="BQ5:BR5"/>
    <mergeCell ref="BI4:BJ4"/>
    <mergeCell ref="AY4:AZ4"/>
    <mergeCell ref="AU4:AV4"/>
    <mergeCell ref="AY3:BD3"/>
    <mergeCell ref="BO3:BV3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5" manualBreakCount="5">
    <brk id="10" max="34" man="1"/>
    <brk id="46" max="34" man="1"/>
    <brk id="50" max="34" man="1"/>
    <brk id="66" max="34" man="1"/>
    <brk id="7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8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1" sqref="A1"/>
    </sheetView>
  </sheetViews>
  <sheetFormatPr defaultColWidth="8.796875" defaultRowHeight="17.25" customHeight="1"/>
  <cols>
    <col min="1" max="1" width="2.59765625" style="1" customWidth="1"/>
    <col min="2" max="2" width="0.8984375" style="1" customWidth="1"/>
    <col min="3" max="3" width="14.3984375" style="1" customWidth="1"/>
    <col min="4" max="4" width="0.8984375" style="1" customWidth="1"/>
    <col min="5" max="5" width="13.09765625" style="64" customWidth="1"/>
    <col min="6" max="6" width="5.59765625" style="64" customWidth="1"/>
    <col min="7" max="7" width="13.09765625" style="64" customWidth="1"/>
    <col min="8" max="8" width="5.59765625" style="64" customWidth="1"/>
    <col min="9" max="9" width="13.09765625" style="64" customWidth="1"/>
    <col min="10" max="10" width="5.59765625" style="64" customWidth="1"/>
    <col min="11" max="11" width="13.09765625" style="64" customWidth="1"/>
    <col min="12" max="12" width="5.59765625" style="64" customWidth="1"/>
    <col min="13" max="13" width="13.09765625" style="64" customWidth="1"/>
    <col min="14" max="14" width="5.59765625" style="64" customWidth="1"/>
    <col min="15" max="15" width="13.09765625" style="64" customWidth="1"/>
    <col min="16" max="16" width="5.59765625" style="64" customWidth="1"/>
    <col min="17" max="17" width="13.09765625" style="64" customWidth="1"/>
    <col min="18" max="18" width="5.59765625" style="64" customWidth="1"/>
    <col min="19" max="19" width="13.09765625" style="64" customWidth="1"/>
    <col min="20" max="20" width="5.59765625" style="64" customWidth="1"/>
    <col min="21" max="21" width="13.09765625" style="64" customWidth="1"/>
    <col min="22" max="22" width="5.59765625" style="64" customWidth="1"/>
    <col min="23" max="23" width="13.09765625" style="64" customWidth="1"/>
    <col min="24" max="24" width="5.59765625" style="64" customWidth="1"/>
    <col min="25" max="25" width="13.09765625" style="64" customWidth="1"/>
    <col min="26" max="26" width="5.59765625" style="64" customWidth="1"/>
    <col min="27" max="27" width="13.09765625" style="64" customWidth="1"/>
    <col min="28" max="28" width="5.59765625" style="64" customWidth="1"/>
    <col min="29" max="29" width="13.09765625" style="3" customWidth="1"/>
    <col min="30" max="30" width="5.59765625" style="3" customWidth="1"/>
    <col min="31" max="31" width="13.09765625" style="3" customWidth="1"/>
    <col min="32" max="32" width="5.59765625" style="3" customWidth="1"/>
    <col min="33" max="33" width="13.09765625" style="3" customWidth="1"/>
    <col min="34" max="34" width="5.59765625" style="3" customWidth="1"/>
    <col min="35" max="35" width="13.09765625" style="3" customWidth="1"/>
    <col min="36" max="36" width="5.59765625" style="3" customWidth="1"/>
    <col min="37" max="37" width="13.09765625" style="64" customWidth="1"/>
    <col min="38" max="38" width="5.59765625" style="64" customWidth="1"/>
    <col min="39" max="39" width="13.09765625" style="64" customWidth="1"/>
    <col min="40" max="40" width="5.59765625" style="64" customWidth="1"/>
    <col min="41" max="41" width="13.09765625" style="64" customWidth="1"/>
    <col min="42" max="42" width="5.59765625" style="64" customWidth="1"/>
    <col min="43" max="43" width="13.09765625" style="64" customWidth="1"/>
    <col min="44" max="44" width="5.59765625" style="64" customWidth="1"/>
    <col min="45" max="45" width="15.09765625" style="64" customWidth="1"/>
    <col min="46" max="46" width="9" style="64" customWidth="1"/>
    <col min="47" max="47" width="9.19921875" style="64" bestFit="1" customWidth="1"/>
    <col min="48" max="48" width="10.69921875" style="3" bestFit="1" customWidth="1"/>
    <col min="49" max="16384" width="9" style="3" customWidth="1"/>
  </cols>
  <sheetData>
    <row r="1" spans="1:47" s="1" customFormat="1" ht="29.25" customHeight="1">
      <c r="A1" s="6"/>
      <c r="B1" s="6"/>
      <c r="C1" s="6"/>
      <c r="E1" s="103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1" customFormat="1" ht="23.25" customHeight="1" thickBot="1">
      <c r="A2" s="6"/>
      <c r="B2" s="6"/>
      <c r="C2" s="6"/>
      <c r="E2" s="103" t="s">
        <v>80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43" t="s">
        <v>47</v>
      </c>
      <c r="AT2" s="2"/>
      <c r="AU2" s="2"/>
    </row>
    <row r="3" spans="1:47" s="56" customFormat="1" ht="16.5" customHeight="1">
      <c r="A3" s="104"/>
      <c r="B3" s="21"/>
      <c r="C3" s="105"/>
      <c r="D3" s="20"/>
      <c r="E3" s="24"/>
      <c r="F3" s="23"/>
      <c r="G3" s="22"/>
      <c r="H3" s="23"/>
      <c r="I3" s="22"/>
      <c r="J3" s="23"/>
      <c r="K3" s="22"/>
      <c r="L3" s="23"/>
      <c r="M3" s="22"/>
      <c r="N3" s="23"/>
      <c r="O3" s="22"/>
      <c r="P3" s="23"/>
      <c r="Q3" s="22"/>
      <c r="R3" s="23"/>
      <c r="S3" s="22"/>
      <c r="T3" s="23"/>
      <c r="U3" s="24"/>
      <c r="V3" s="23"/>
      <c r="W3" s="22"/>
      <c r="X3" s="23"/>
      <c r="Y3" s="22"/>
      <c r="Z3" s="23"/>
      <c r="AA3" s="22"/>
      <c r="AB3" s="23"/>
      <c r="AC3" s="24"/>
      <c r="AD3" s="23"/>
      <c r="AE3" s="22"/>
      <c r="AF3" s="23"/>
      <c r="AG3" s="22"/>
      <c r="AH3" s="23"/>
      <c r="AI3" s="151" t="s">
        <v>82</v>
      </c>
      <c r="AJ3" s="152"/>
      <c r="AK3" s="24"/>
      <c r="AL3" s="23"/>
      <c r="AM3" s="22"/>
      <c r="AN3" s="24"/>
      <c r="AO3" s="25"/>
      <c r="AP3" s="25"/>
      <c r="AQ3" s="25"/>
      <c r="AR3" s="26"/>
      <c r="AS3" s="144"/>
      <c r="AT3" s="55"/>
      <c r="AU3" s="55"/>
    </row>
    <row r="4" spans="1:47" s="56" customFormat="1" ht="16.5" customHeight="1">
      <c r="A4" s="82"/>
      <c r="B4" s="13"/>
      <c r="C4" s="83" t="s">
        <v>1</v>
      </c>
      <c r="D4" s="15"/>
      <c r="E4" s="156" t="s">
        <v>54</v>
      </c>
      <c r="F4" s="189"/>
      <c r="G4" s="170" t="s">
        <v>55</v>
      </c>
      <c r="H4" s="190"/>
      <c r="I4" s="170" t="s">
        <v>56</v>
      </c>
      <c r="J4" s="178"/>
      <c r="K4" s="170" t="s">
        <v>57</v>
      </c>
      <c r="L4" s="178"/>
      <c r="M4" s="170" t="s">
        <v>77</v>
      </c>
      <c r="N4" s="178"/>
      <c r="O4" s="170" t="s">
        <v>59</v>
      </c>
      <c r="P4" s="178"/>
      <c r="Q4" s="170" t="s">
        <v>60</v>
      </c>
      <c r="R4" s="178"/>
      <c r="S4" s="170" t="s">
        <v>61</v>
      </c>
      <c r="T4" s="178"/>
      <c r="U4" s="182" t="s">
        <v>62</v>
      </c>
      <c r="V4" s="178"/>
      <c r="W4" s="170" t="s">
        <v>78</v>
      </c>
      <c r="X4" s="178"/>
      <c r="Y4" s="170" t="s">
        <v>64</v>
      </c>
      <c r="Z4" s="186"/>
      <c r="AA4" s="170" t="s">
        <v>65</v>
      </c>
      <c r="AB4" s="178"/>
      <c r="AC4" s="182" t="s">
        <v>66</v>
      </c>
      <c r="AD4" s="178"/>
      <c r="AE4" s="156" t="s">
        <v>67</v>
      </c>
      <c r="AF4" s="157"/>
      <c r="AG4" s="156" t="s">
        <v>68</v>
      </c>
      <c r="AH4" s="157"/>
      <c r="AI4" s="165" t="s">
        <v>44</v>
      </c>
      <c r="AJ4" s="164"/>
      <c r="AK4" s="170" t="s">
        <v>71</v>
      </c>
      <c r="AL4" s="178"/>
      <c r="AM4" s="156" t="s">
        <v>75</v>
      </c>
      <c r="AN4" s="157"/>
      <c r="AO4" s="153" t="s">
        <v>45</v>
      </c>
      <c r="AP4" s="154"/>
      <c r="AQ4" s="153" t="s">
        <v>46</v>
      </c>
      <c r="AR4" s="154"/>
      <c r="AS4" s="145" t="s">
        <v>79</v>
      </c>
      <c r="AT4" s="55"/>
      <c r="AU4" s="55"/>
    </row>
    <row r="5" spans="1:47" s="56" customFormat="1" ht="16.5" customHeight="1">
      <c r="A5" s="82"/>
      <c r="B5" s="13"/>
      <c r="C5" s="13"/>
      <c r="D5" s="15"/>
      <c r="E5" s="179" t="s">
        <v>81</v>
      </c>
      <c r="F5" s="33" t="s">
        <v>2</v>
      </c>
      <c r="G5" s="179" t="s">
        <v>81</v>
      </c>
      <c r="H5" s="33" t="s">
        <v>2</v>
      </c>
      <c r="I5" s="179" t="s">
        <v>81</v>
      </c>
      <c r="J5" s="33" t="s">
        <v>2</v>
      </c>
      <c r="K5" s="179" t="s">
        <v>81</v>
      </c>
      <c r="L5" s="33" t="s">
        <v>2</v>
      </c>
      <c r="M5" s="179" t="s">
        <v>81</v>
      </c>
      <c r="N5" s="33" t="s">
        <v>2</v>
      </c>
      <c r="O5" s="179" t="s">
        <v>81</v>
      </c>
      <c r="P5" s="33" t="s">
        <v>2</v>
      </c>
      <c r="Q5" s="179" t="s">
        <v>81</v>
      </c>
      <c r="R5" s="33" t="s">
        <v>2</v>
      </c>
      <c r="S5" s="179" t="s">
        <v>81</v>
      </c>
      <c r="T5" s="33" t="s">
        <v>2</v>
      </c>
      <c r="U5" s="179" t="s">
        <v>81</v>
      </c>
      <c r="V5" s="33" t="s">
        <v>2</v>
      </c>
      <c r="W5" s="179" t="s">
        <v>81</v>
      </c>
      <c r="X5" s="33" t="s">
        <v>2</v>
      </c>
      <c r="Y5" s="179" t="s">
        <v>81</v>
      </c>
      <c r="Z5" s="33" t="s">
        <v>2</v>
      </c>
      <c r="AA5" s="179" t="s">
        <v>81</v>
      </c>
      <c r="AB5" s="33" t="s">
        <v>2</v>
      </c>
      <c r="AC5" s="179" t="s">
        <v>81</v>
      </c>
      <c r="AD5" s="33" t="s">
        <v>2</v>
      </c>
      <c r="AE5" s="179" t="s">
        <v>81</v>
      </c>
      <c r="AF5" s="33" t="s">
        <v>2</v>
      </c>
      <c r="AG5" s="179" t="s">
        <v>81</v>
      </c>
      <c r="AH5" s="33" t="s">
        <v>2</v>
      </c>
      <c r="AI5" s="179" t="s">
        <v>81</v>
      </c>
      <c r="AJ5" s="33" t="s">
        <v>2</v>
      </c>
      <c r="AK5" s="179" t="s">
        <v>81</v>
      </c>
      <c r="AL5" s="33" t="s">
        <v>2</v>
      </c>
      <c r="AM5" s="179" t="s">
        <v>81</v>
      </c>
      <c r="AN5" s="33" t="s">
        <v>2</v>
      </c>
      <c r="AO5" s="179" t="s">
        <v>81</v>
      </c>
      <c r="AP5" s="33" t="s">
        <v>2</v>
      </c>
      <c r="AQ5" s="179" t="s">
        <v>81</v>
      </c>
      <c r="AR5" s="33" t="s">
        <v>2</v>
      </c>
      <c r="AS5" s="183" t="s">
        <v>81</v>
      </c>
      <c r="AT5" s="55"/>
      <c r="AU5" s="55"/>
    </row>
    <row r="6" spans="1:47" s="56" customFormat="1" ht="16.5" customHeight="1">
      <c r="A6" s="187" t="s">
        <v>37</v>
      </c>
      <c r="B6" s="188"/>
      <c r="C6" s="188"/>
      <c r="D6" s="15"/>
      <c r="E6" s="180"/>
      <c r="F6" s="37"/>
      <c r="G6" s="180"/>
      <c r="H6" s="37"/>
      <c r="I6" s="180"/>
      <c r="J6" s="37"/>
      <c r="K6" s="180"/>
      <c r="L6" s="37"/>
      <c r="M6" s="180"/>
      <c r="N6" s="37"/>
      <c r="O6" s="180"/>
      <c r="P6" s="37"/>
      <c r="Q6" s="180"/>
      <c r="R6" s="37"/>
      <c r="S6" s="180"/>
      <c r="T6" s="37"/>
      <c r="U6" s="180"/>
      <c r="V6" s="37"/>
      <c r="W6" s="180"/>
      <c r="X6" s="37"/>
      <c r="Y6" s="180"/>
      <c r="Z6" s="37"/>
      <c r="AA6" s="180"/>
      <c r="AB6" s="37"/>
      <c r="AC6" s="180"/>
      <c r="AD6" s="37"/>
      <c r="AE6" s="180"/>
      <c r="AF6" s="37"/>
      <c r="AG6" s="180"/>
      <c r="AH6" s="37"/>
      <c r="AI6" s="180"/>
      <c r="AJ6" s="37"/>
      <c r="AK6" s="180"/>
      <c r="AL6" s="37"/>
      <c r="AM6" s="180"/>
      <c r="AN6" s="37"/>
      <c r="AO6" s="180"/>
      <c r="AP6" s="37"/>
      <c r="AQ6" s="180"/>
      <c r="AR6" s="37"/>
      <c r="AS6" s="184"/>
      <c r="AT6" s="55"/>
      <c r="AU6" s="55"/>
    </row>
    <row r="7" spans="1:47" s="56" customFormat="1" ht="16.5" customHeight="1">
      <c r="A7" s="106"/>
      <c r="B7" s="107"/>
      <c r="C7" s="48"/>
      <c r="D7" s="57"/>
      <c r="E7" s="181"/>
      <c r="F7" s="43" t="s">
        <v>3</v>
      </c>
      <c r="G7" s="181"/>
      <c r="H7" s="43" t="s">
        <v>3</v>
      </c>
      <c r="I7" s="181"/>
      <c r="J7" s="43" t="s">
        <v>3</v>
      </c>
      <c r="K7" s="181"/>
      <c r="L7" s="43" t="s">
        <v>3</v>
      </c>
      <c r="M7" s="181"/>
      <c r="N7" s="43" t="s">
        <v>3</v>
      </c>
      <c r="O7" s="181"/>
      <c r="P7" s="43" t="s">
        <v>3</v>
      </c>
      <c r="Q7" s="181"/>
      <c r="R7" s="43" t="s">
        <v>3</v>
      </c>
      <c r="S7" s="181"/>
      <c r="T7" s="43" t="s">
        <v>3</v>
      </c>
      <c r="U7" s="181"/>
      <c r="V7" s="43" t="s">
        <v>3</v>
      </c>
      <c r="W7" s="181"/>
      <c r="X7" s="43" t="s">
        <v>3</v>
      </c>
      <c r="Y7" s="181"/>
      <c r="Z7" s="43" t="s">
        <v>3</v>
      </c>
      <c r="AA7" s="181"/>
      <c r="AB7" s="43" t="s">
        <v>3</v>
      </c>
      <c r="AC7" s="181"/>
      <c r="AD7" s="43" t="s">
        <v>3</v>
      </c>
      <c r="AE7" s="181"/>
      <c r="AF7" s="43" t="s">
        <v>3</v>
      </c>
      <c r="AG7" s="181"/>
      <c r="AH7" s="43" t="s">
        <v>3</v>
      </c>
      <c r="AI7" s="181"/>
      <c r="AJ7" s="43" t="s">
        <v>3</v>
      </c>
      <c r="AK7" s="181"/>
      <c r="AL7" s="43" t="s">
        <v>3</v>
      </c>
      <c r="AM7" s="181"/>
      <c r="AN7" s="43" t="s">
        <v>3</v>
      </c>
      <c r="AO7" s="181"/>
      <c r="AP7" s="43" t="s">
        <v>3</v>
      </c>
      <c r="AQ7" s="181"/>
      <c r="AR7" s="43" t="s">
        <v>3</v>
      </c>
      <c r="AS7" s="185"/>
      <c r="AT7" s="55"/>
      <c r="AU7" s="55"/>
    </row>
    <row r="8" spans="1:55" s="114" customFormat="1" ht="17.25" customHeight="1">
      <c r="A8" s="108"/>
      <c r="B8" s="109"/>
      <c r="C8" s="109"/>
      <c r="D8" s="110"/>
      <c r="E8" s="72"/>
      <c r="F8" s="72"/>
      <c r="G8" s="111"/>
      <c r="H8" s="111"/>
      <c r="I8" s="72"/>
      <c r="J8" s="72"/>
      <c r="K8" s="111"/>
      <c r="L8" s="111"/>
      <c r="M8" s="72"/>
      <c r="N8" s="72"/>
      <c r="O8" s="111"/>
      <c r="P8" s="111"/>
      <c r="Q8" s="72"/>
      <c r="R8" s="72"/>
      <c r="S8" s="111"/>
      <c r="T8" s="111"/>
      <c r="U8" s="72"/>
      <c r="V8" s="72"/>
      <c r="W8" s="111"/>
      <c r="X8" s="111"/>
      <c r="Y8" s="72"/>
      <c r="Z8" s="72"/>
      <c r="AA8" s="111"/>
      <c r="AB8" s="111"/>
      <c r="AC8" s="72"/>
      <c r="AD8" s="72"/>
      <c r="AE8" s="111"/>
      <c r="AF8" s="111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111"/>
      <c r="AR8" s="72"/>
      <c r="AS8" s="38"/>
      <c r="AT8" s="109"/>
      <c r="AU8" s="112"/>
      <c r="AV8" s="109"/>
      <c r="AW8" s="112"/>
      <c r="AX8" s="109"/>
      <c r="AY8" s="112"/>
      <c r="AZ8" s="109"/>
      <c r="BA8" s="112"/>
      <c r="BB8" s="109"/>
      <c r="BC8" s="113"/>
    </row>
    <row r="9" spans="1:47" s="60" customFormat="1" ht="17.25" customHeight="1">
      <c r="A9" s="115" t="s">
        <v>4</v>
      </c>
      <c r="B9" s="116"/>
      <c r="C9" s="116"/>
      <c r="D9" s="58"/>
      <c r="E9" s="65">
        <f>E25+E34</f>
        <v>185280851</v>
      </c>
      <c r="F9" s="73">
        <f>IF(E9=0,"-",ROUND(E9/$AS9*100,1))</f>
        <v>54</v>
      </c>
      <c r="G9" s="65">
        <f>G25+G34</f>
        <v>5277759</v>
      </c>
      <c r="H9" s="73">
        <f>IF(G9=0,"-",ROUND(G9/$AS9*100,1))</f>
        <v>1.5</v>
      </c>
      <c r="I9" s="65">
        <f>I25+I34</f>
        <v>493623</v>
      </c>
      <c r="J9" s="73">
        <f>IF(I9=0,"-",ROUND(I9/$AS9*100,1))</f>
        <v>0.1</v>
      </c>
      <c r="K9" s="65">
        <f>K25+K34</f>
        <v>370726</v>
      </c>
      <c r="L9" s="73">
        <f>IF(K9=0,"-",ROUND(K9/$AS9*100,1))</f>
        <v>0.1</v>
      </c>
      <c r="M9" s="65">
        <f>M25+M34</f>
        <v>75778</v>
      </c>
      <c r="N9" s="120">
        <f>IF(M9=0,"-",ROUND(M9/$AS9*100,1))</f>
        <v>0</v>
      </c>
      <c r="O9" s="65">
        <f>O25+O34</f>
        <v>12875164</v>
      </c>
      <c r="P9" s="120">
        <f>IF(O9=0,"-",ROUND(O9/$AS9*100,1))</f>
        <v>3.7</v>
      </c>
      <c r="Q9" s="65">
        <f>Q25+Q34</f>
        <v>422970</v>
      </c>
      <c r="R9" s="120">
        <f>IF(Q9=0,"-",ROUND(Q9/$AS9*100,1))</f>
        <v>0.1</v>
      </c>
      <c r="S9" s="65">
        <f>S25+S34</f>
        <v>0</v>
      </c>
      <c r="T9" s="120" t="str">
        <f>IF(S9=0,"-",ROUND(S9/$AS9*100,1))</f>
        <v>-</v>
      </c>
      <c r="U9" s="65">
        <f>U25+U34</f>
        <v>1690997</v>
      </c>
      <c r="V9" s="120">
        <f>IF(U9=0,"-",ROUND(U9/$AS9*100,1))</f>
        <v>0.5</v>
      </c>
      <c r="W9" s="65">
        <f>W25+W34</f>
        <v>656949</v>
      </c>
      <c r="X9" s="120">
        <f>IF(W9=0,"-",ROUND(W9/$AS9*100,1))</f>
        <v>0.2</v>
      </c>
      <c r="Y9" s="65">
        <f>Y25+Y34</f>
        <v>132325467</v>
      </c>
      <c r="Z9" s="120">
        <f>IF(Y9=0,"-",ROUND(Y9/$AS9*100,1))</f>
        <v>38.5</v>
      </c>
      <c r="AA9" s="65">
        <f>AA25+AA34</f>
        <v>243262</v>
      </c>
      <c r="AB9" s="120">
        <f>IF(AA9=0,"-",ROUND(AA9/$AS9*100,1))</f>
        <v>0.1</v>
      </c>
      <c r="AC9" s="65">
        <f>AC25+AC34</f>
        <v>421</v>
      </c>
      <c r="AD9" s="120">
        <f>IF(AC9=0,"-",ROUND(AC9/$AS9*100,1))</f>
        <v>0</v>
      </c>
      <c r="AE9" s="65">
        <f>AE25+AE34</f>
        <v>763304</v>
      </c>
      <c r="AF9" s="120">
        <f>IF(AE9=0,"-",ROUND(AE9/$AS9*100,1))</f>
        <v>0.2</v>
      </c>
      <c r="AG9" s="65">
        <f>AG25+AG34</f>
        <v>20591</v>
      </c>
      <c r="AH9" s="120">
        <f>IF(AG9=0,"-",ROUND(AG9/$AS9*100,1))</f>
        <v>0</v>
      </c>
      <c r="AI9" s="65">
        <f>AI25+AI34</f>
        <v>2027517</v>
      </c>
      <c r="AJ9" s="120">
        <f>IF(AI9=0,"-",ROUND(AI9/$AS9*100,1))</f>
        <v>0.6</v>
      </c>
      <c r="AK9" s="65">
        <f>AK25+AK34</f>
        <v>508360</v>
      </c>
      <c r="AL9" s="120">
        <f>IF(AK9=0,"-",ROUND(AK9/$AS9*100,1))</f>
        <v>0.1</v>
      </c>
      <c r="AM9" s="65">
        <f>AM25+AM34</f>
        <v>330184</v>
      </c>
      <c r="AN9" s="120">
        <f>IF(AM9=0,"-",ROUND(AM9/$AS9*100,1))</f>
        <v>0.1</v>
      </c>
      <c r="AO9" s="65">
        <f>AO25+AO34</f>
        <v>73927</v>
      </c>
      <c r="AP9" s="120">
        <f>IF(AO9=0,"-",ROUND(AO9/$AS9*100,1))</f>
        <v>0</v>
      </c>
      <c r="AQ9" s="65">
        <f>AQ25+AQ34</f>
        <v>256257</v>
      </c>
      <c r="AR9" s="120">
        <f>IF(AQ9=0,"-",ROUND(AQ9/$AS9*100,1))</f>
        <v>0.1</v>
      </c>
      <c r="AS9" s="146">
        <f>AS25+AS34</f>
        <v>343363923</v>
      </c>
      <c r="AT9" s="59"/>
      <c r="AU9" s="59"/>
    </row>
    <row r="10" spans="1:47" s="60" customFormat="1" ht="17.25" customHeight="1">
      <c r="A10" s="82"/>
      <c r="B10" s="13"/>
      <c r="C10" s="13"/>
      <c r="D10" s="15"/>
      <c r="E10" s="65"/>
      <c r="F10" s="73"/>
      <c r="G10" s="65"/>
      <c r="H10" s="73"/>
      <c r="I10" s="65"/>
      <c r="J10" s="73"/>
      <c r="K10" s="65"/>
      <c r="L10" s="73"/>
      <c r="M10" s="65"/>
      <c r="N10" s="73"/>
      <c r="O10" s="65"/>
      <c r="P10" s="73"/>
      <c r="Q10" s="65"/>
      <c r="R10" s="73"/>
      <c r="S10" s="65"/>
      <c r="T10" s="73"/>
      <c r="U10" s="65"/>
      <c r="V10" s="73"/>
      <c r="W10" s="65"/>
      <c r="X10" s="73"/>
      <c r="Y10" s="65"/>
      <c r="Z10" s="73"/>
      <c r="AA10" s="65"/>
      <c r="AB10" s="73"/>
      <c r="AC10" s="65"/>
      <c r="AD10" s="73"/>
      <c r="AE10" s="65"/>
      <c r="AF10" s="73"/>
      <c r="AG10" s="65"/>
      <c r="AH10" s="73"/>
      <c r="AI10" s="65"/>
      <c r="AJ10" s="73"/>
      <c r="AK10" s="65"/>
      <c r="AL10" s="73"/>
      <c r="AM10" s="65"/>
      <c r="AN10" s="73"/>
      <c r="AO10" s="65"/>
      <c r="AP10" s="73"/>
      <c r="AQ10" s="65"/>
      <c r="AR10" s="73"/>
      <c r="AS10" s="146"/>
      <c r="AT10" s="59"/>
      <c r="AU10" s="59"/>
    </row>
    <row r="11" spans="1:47" s="60" customFormat="1" ht="23.25" customHeight="1">
      <c r="A11" s="82">
        <v>1</v>
      </c>
      <c r="B11" s="13"/>
      <c r="C11" s="27" t="s">
        <v>18</v>
      </c>
      <c r="D11" s="15"/>
      <c r="E11" s="65">
        <v>32420205</v>
      </c>
      <c r="F11" s="73">
        <f aca="true" t="shared" si="0" ref="F11:F23">IF(E11=0,"-",ROUND(E11/$AS11*100,1))</f>
        <v>50.5</v>
      </c>
      <c r="G11" s="65">
        <v>867901</v>
      </c>
      <c r="H11" s="73">
        <f aca="true" t="shared" si="1" ref="H11:H23">IF(G11=0,"-",ROUND(G11/$AS11*100,1))</f>
        <v>1.4</v>
      </c>
      <c r="I11" s="65">
        <v>93013</v>
      </c>
      <c r="J11" s="73">
        <f aca="true" t="shared" si="2" ref="J11:J23">IF(I11=0,"-",ROUND(I11/$AS11*100,1))</f>
        <v>0.1</v>
      </c>
      <c r="K11" s="65">
        <v>69859</v>
      </c>
      <c r="L11" s="73">
        <f aca="true" t="shared" si="3" ref="L11:L23">IF(K11=0,"-",ROUND(K11/$AS11*100,1))</f>
        <v>0.1</v>
      </c>
      <c r="M11" s="65">
        <v>14282</v>
      </c>
      <c r="N11" s="120">
        <f aca="true" t="shared" si="4" ref="N11:N23">IF(M11=0,"-",ROUND(M11/$AS11*100,1))</f>
        <v>0</v>
      </c>
      <c r="O11" s="65">
        <v>2439358</v>
      </c>
      <c r="P11" s="120">
        <f aca="true" t="shared" si="5" ref="P11:P23">IF(O11=0,"-",ROUND(O11/$AS11*100,1))</f>
        <v>3.8</v>
      </c>
      <c r="Q11" s="65">
        <v>53553</v>
      </c>
      <c r="R11" s="120">
        <f aca="true" t="shared" si="6" ref="R11:R23">IF(Q11=0,"-",ROUND(Q11/$AS11*100,1))</f>
        <v>0.1</v>
      </c>
      <c r="S11" s="65">
        <v>0</v>
      </c>
      <c r="T11" s="120" t="str">
        <f aca="true" t="shared" si="7" ref="T11:T23">IF(S11=0,"-",ROUND(S11/$AS11*100,1))</f>
        <v>-</v>
      </c>
      <c r="U11" s="65">
        <v>293767</v>
      </c>
      <c r="V11" s="120">
        <f aca="true" t="shared" si="8" ref="V11:V23">IF(U11=0,"-",ROUND(U11/$AS11*100,1))</f>
        <v>0.5</v>
      </c>
      <c r="W11" s="65">
        <v>109130</v>
      </c>
      <c r="X11" s="120">
        <f aca="true" t="shared" si="9" ref="X11:X23">IF(W11=0,"-",ROUND(W11/$AS11*100,1))</f>
        <v>0.2</v>
      </c>
      <c r="Y11" s="65">
        <v>27490132</v>
      </c>
      <c r="Z11" s="120">
        <f aca="true" t="shared" si="10" ref="Z11:Z23">IF(Y11=0,"-",ROUND(Y11/$AS11*100,1))</f>
        <v>42.8</v>
      </c>
      <c r="AA11" s="65">
        <v>54821</v>
      </c>
      <c r="AB11" s="120">
        <f aca="true" t="shared" si="11" ref="AB11:AB23">IF(AA11=0,"-",ROUND(AA11/$AS11*100,1))</f>
        <v>0.1</v>
      </c>
      <c r="AC11" s="65">
        <v>0</v>
      </c>
      <c r="AD11" s="120" t="str">
        <f aca="true" t="shared" si="12" ref="AD11:AD23">IF(AC11=0,"-",ROUND(AC11/$AS11*100,1))</f>
        <v>-</v>
      </c>
      <c r="AE11" s="65">
        <v>186736</v>
      </c>
      <c r="AF11" s="120">
        <f aca="true" t="shared" si="13" ref="AF11:AF23">IF(AE11=0,"-",ROUND(AE11/$AS11*100,1))</f>
        <v>0.3</v>
      </c>
      <c r="AG11" s="65">
        <v>0</v>
      </c>
      <c r="AH11" s="120" t="str">
        <f aca="true" t="shared" si="14" ref="AH11:AH23">IF(AG11=0,"-",ROUND(AG11/$AS11*100,1))</f>
        <v>-</v>
      </c>
      <c r="AI11" s="65">
        <v>66703</v>
      </c>
      <c r="AJ11" s="120">
        <f aca="true" t="shared" si="15" ref="AJ11:AJ23">IF(AI11=0,"-",ROUND(AI11/$AS11*100,1))</f>
        <v>0.1</v>
      </c>
      <c r="AK11" s="65">
        <v>96384</v>
      </c>
      <c r="AL11" s="120">
        <f aca="true" t="shared" si="16" ref="AL11:AL23">IF(AK11=0,"-",ROUND(AK11/$AS11*100,1))</f>
        <v>0.1</v>
      </c>
      <c r="AM11" s="65">
        <v>2086</v>
      </c>
      <c r="AN11" s="120">
        <f aca="true" t="shared" si="17" ref="AN11:AN23">IF(AM11=0,"-",ROUND(AM11/$AS11*100,1))</f>
        <v>0</v>
      </c>
      <c r="AO11" s="65">
        <v>0</v>
      </c>
      <c r="AP11" s="120" t="str">
        <f aca="true" t="shared" si="18" ref="AP11:AP23">IF(AO11=0,"-",ROUND(AO11/$AS11*100,1))</f>
        <v>-</v>
      </c>
      <c r="AQ11" s="65">
        <v>2086</v>
      </c>
      <c r="AR11" s="120">
        <f aca="true" t="shared" si="19" ref="AR11:AR23">IF(AQ11=0,"-",ROUND(AQ11/$AS11*100,1))</f>
        <v>0</v>
      </c>
      <c r="AS11" s="146">
        <v>64257930</v>
      </c>
      <c r="AT11" s="59"/>
      <c r="AU11" s="59"/>
    </row>
    <row r="12" spans="1:47" s="60" customFormat="1" ht="23.25" customHeight="1">
      <c r="A12" s="82">
        <v>2</v>
      </c>
      <c r="B12" s="13"/>
      <c r="C12" s="27" t="s">
        <v>19</v>
      </c>
      <c r="D12" s="15"/>
      <c r="E12" s="65">
        <v>22576296</v>
      </c>
      <c r="F12" s="73">
        <f t="shared" si="0"/>
        <v>65.4</v>
      </c>
      <c r="G12" s="65">
        <v>557854</v>
      </c>
      <c r="H12" s="73">
        <f t="shared" si="1"/>
        <v>1.6</v>
      </c>
      <c r="I12" s="65">
        <v>62301</v>
      </c>
      <c r="J12" s="73">
        <f t="shared" si="2"/>
        <v>0.2</v>
      </c>
      <c r="K12" s="65">
        <v>46805</v>
      </c>
      <c r="L12" s="73">
        <f t="shared" si="3"/>
        <v>0.1</v>
      </c>
      <c r="M12" s="65">
        <v>9582</v>
      </c>
      <c r="N12" s="120">
        <f t="shared" si="4"/>
        <v>0</v>
      </c>
      <c r="O12" s="65">
        <v>1552360</v>
      </c>
      <c r="P12" s="120">
        <f t="shared" si="5"/>
        <v>4.5</v>
      </c>
      <c r="Q12" s="65">
        <v>16148</v>
      </c>
      <c r="R12" s="120">
        <f t="shared" si="6"/>
        <v>0</v>
      </c>
      <c r="S12" s="65">
        <v>0</v>
      </c>
      <c r="T12" s="120" t="str">
        <f t="shared" si="7"/>
        <v>-</v>
      </c>
      <c r="U12" s="65">
        <v>146865</v>
      </c>
      <c r="V12" s="120">
        <f t="shared" si="8"/>
        <v>0.4</v>
      </c>
      <c r="W12" s="65">
        <v>73953</v>
      </c>
      <c r="X12" s="120">
        <f t="shared" si="9"/>
        <v>0.2</v>
      </c>
      <c r="Y12" s="65">
        <v>9270241</v>
      </c>
      <c r="Z12" s="120">
        <f t="shared" si="10"/>
        <v>26.9</v>
      </c>
      <c r="AA12" s="65">
        <v>27433</v>
      </c>
      <c r="AB12" s="120">
        <f t="shared" si="11"/>
        <v>0.1</v>
      </c>
      <c r="AC12" s="65">
        <v>0</v>
      </c>
      <c r="AD12" s="120" t="str">
        <f t="shared" si="12"/>
        <v>-</v>
      </c>
      <c r="AE12" s="65">
        <v>68763</v>
      </c>
      <c r="AF12" s="120">
        <f t="shared" si="13"/>
        <v>0.2</v>
      </c>
      <c r="AG12" s="65">
        <v>0</v>
      </c>
      <c r="AH12" s="120" t="str">
        <f t="shared" si="14"/>
        <v>-</v>
      </c>
      <c r="AI12" s="65">
        <v>0</v>
      </c>
      <c r="AJ12" s="120" t="str">
        <f t="shared" si="15"/>
        <v>-</v>
      </c>
      <c r="AK12" s="65">
        <v>88606</v>
      </c>
      <c r="AL12" s="120">
        <f t="shared" si="16"/>
        <v>0.3</v>
      </c>
      <c r="AM12" s="65">
        <v>16013</v>
      </c>
      <c r="AN12" s="120">
        <f t="shared" si="17"/>
        <v>0</v>
      </c>
      <c r="AO12" s="65">
        <v>0</v>
      </c>
      <c r="AP12" s="120" t="str">
        <f t="shared" si="18"/>
        <v>-</v>
      </c>
      <c r="AQ12" s="65">
        <v>16013</v>
      </c>
      <c r="AR12" s="120">
        <f t="shared" si="19"/>
        <v>0</v>
      </c>
      <c r="AS12" s="146">
        <v>34513220</v>
      </c>
      <c r="AT12" s="59"/>
      <c r="AU12" s="59"/>
    </row>
    <row r="13" spans="1:47" s="60" customFormat="1" ht="23.25" customHeight="1">
      <c r="A13" s="82">
        <v>3</v>
      </c>
      <c r="B13" s="13"/>
      <c r="C13" s="27" t="s">
        <v>20</v>
      </c>
      <c r="D13" s="15"/>
      <c r="E13" s="65">
        <v>24290404</v>
      </c>
      <c r="F13" s="73">
        <f t="shared" si="0"/>
        <v>57.1</v>
      </c>
      <c r="G13" s="65">
        <v>620545</v>
      </c>
      <c r="H13" s="73">
        <f t="shared" si="1"/>
        <v>1.5</v>
      </c>
      <c r="I13" s="65">
        <v>70210</v>
      </c>
      <c r="J13" s="73">
        <f t="shared" si="2"/>
        <v>0.2</v>
      </c>
      <c r="K13" s="65">
        <v>52754</v>
      </c>
      <c r="L13" s="73">
        <f t="shared" si="3"/>
        <v>0.1</v>
      </c>
      <c r="M13" s="65">
        <v>10804</v>
      </c>
      <c r="N13" s="120">
        <f t="shared" si="4"/>
        <v>0</v>
      </c>
      <c r="O13" s="65">
        <v>1808666</v>
      </c>
      <c r="P13" s="120">
        <f t="shared" si="5"/>
        <v>4.2</v>
      </c>
      <c r="Q13" s="65">
        <v>62031</v>
      </c>
      <c r="R13" s="120">
        <f t="shared" si="6"/>
        <v>0.1</v>
      </c>
      <c r="S13" s="65">
        <v>0</v>
      </c>
      <c r="T13" s="120" t="str">
        <f t="shared" si="7"/>
        <v>-</v>
      </c>
      <c r="U13" s="65">
        <v>217505</v>
      </c>
      <c r="V13" s="120">
        <f t="shared" si="8"/>
        <v>0.5</v>
      </c>
      <c r="W13" s="65">
        <v>103281</v>
      </c>
      <c r="X13" s="120">
        <f t="shared" si="9"/>
        <v>0.2</v>
      </c>
      <c r="Y13" s="65">
        <v>14860900</v>
      </c>
      <c r="Z13" s="120">
        <f t="shared" si="10"/>
        <v>34.9</v>
      </c>
      <c r="AA13" s="65">
        <v>30640</v>
      </c>
      <c r="AB13" s="120">
        <f t="shared" si="11"/>
        <v>0.1</v>
      </c>
      <c r="AC13" s="65">
        <v>0</v>
      </c>
      <c r="AD13" s="120" t="str">
        <f t="shared" si="12"/>
        <v>-</v>
      </c>
      <c r="AE13" s="65">
        <v>106015</v>
      </c>
      <c r="AF13" s="120">
        <f t="shared" si="13"/>
        <v>0.2</v>
      </c>
      <c r="AG13" s="65">
        <v>20591</v>
      </c>
      <c r="AH13" s="120">
        <f t="shared" si="14"/>
        <v>0</v>
      </c>
      <c r="AI13" s="65">
        <v>27015</v>
      </c>
      <c r="AJ13" s="120">
        <f t="shared" si="15"/>
        <v>0.1</v>
      </c>
      <c r="AK13" s="65">
        <v>76869</v>
      </c>
      <c r="AL13" s="120">
        <f t="shared" si="16"/>
        <v>0.2</v>
      </c>
      <c r="AM13" s="65">
        <v>202896</v>
      </c>
      <c r="AN13" s="120">
        <f t="shared" si="17"/>
        <v>0.5</v>
      </c>
      <c r="AO13" s="65">
        <v>1278</v>
      </c>
      <c r="AP13" s="120">
        <f t="shared" si="18"/>
        <v>0</v>
      </c>
      <c r="AQ13" s="65">
        <v>201618</v>
      </c>
      <c r="AR13" s="120">
        <f t="shared" si="19"/>
        <v>0.5</v>
      </c>
      <c r="AS13" s="146">
        <v>42561126</v>
      </c>
      <c r="AT13" s="59"/>
      <c r="AU13" s="59"/>
    </row>
    <row r="14" spans="1:47" s="60" customFormat="1" ht="23.25" customHeight="1">
      <c r="A14" s="82">
        <v>4</v>
      </c>
      <c r="B14" s="13"/>
      <c r="C14" s="27" t="s">
        <v>21</v>
      </c>
      <c r="D14" s="15"/>
      <c r="E14" s="65">
        <v>5199050</v>
      </c>
      <c r="F14" s="73">
        <f t="shared" si="0"/>
        <v>27</v>
      </c>
      <c r="G14" s="65">
        <v>330944</v>
      </c>
      <c r="H14" s="73">
        <f t="shared" si="1"/>
        <v>1.7</v>
      </c>
      <c r="I14" s="65">
        <v>14302</v>
      </c>
      <c r="J14" s="73">
        <f t="shared" si="2"/>
        <v>0.1</v>
      </c>
      <c r="K14" s="65">
        <v>10738</v>
      </c>
      <c r="L14" s="73">
        <f t="shared" si="3"/>
        <v>0.1</v>
      </c>
      <c r="M14" s="65">
        <v>2192</v>
      </c>
      <c r="N14" s="120">
        <f t="shared" si="4"/>
        <v>0</v>
      </c>
      <c r="O14" s="65">
        <v>467537</v>
      </c>
      <c r="P14" s="120">
        <f t="shared" si="5"/>
        <v>2.4</v>
      </c>
      <c r="Q14" s="65">
        <v>4594</v>
      </c>
      <c r="R14" s="120">
        <f t="shared" si="6"/>
        <v>0</v>
      </c>
      <c r="S14" s="65">
        <v>0</v>
      </c>
      <c r="T14" s="120" t="str">
        <f t="shared" si="7"/>
        <v>-</v>
      </c>
      <c r="U14" s="65">
        <v>113083</v>
      </c>
      <c r="V14" s="120">
        <f t="shared" si="8"/>
        <v>0.6</v>
      </c>
      <c r="W14" s="65">
        <v>14896</v>
      </c>
      <c r="X14" s="120">
        <f t="shared" si="9"/>
        <v>0.1</v>
      </c>
      <c r="Y14" s="65">
        <v>12995726</v>
      </c>
      <c r="Z14" s="120">
        <f t="shared" si="10"/>
        <v>67.5</v>
      </c>
      <c r="AA14" s="65">
        <v>9233</v>
      </c>
      <c r="AB14" s="120">
        <f t="shared" si="11"/>
        <v>0</v>
      </c>
      <c r="AC14" s="65">
        <v>0</v>
      </c>
      <c r="AD14" s="120" t="str">
        <f t="shared" si="12"/>
        <v>-</v>
      </c>
      <c r="AE14" s="65">
        <v>21716</v>
      </c>
      <c r="AF14" s="120">
        <f t="shared" si="13"/>
        <v>0.1</v>
      </c>
      <c r="AG14" s="65">
        <v>0</v>
      </c>
      <c r="AH14" s="120" t="str">
        <f t="shared" si="14"/>
        <v>-</v>
      </c>
      <c r="AI14" s="65">
        <v>7522</v>
      </c>
      <c r="AJ14" s="120">
        <f t="shared" si="15"/>
        <v>0</v>
      </c>
      <c r="AK14" s="65">
        <v>52854</v>
      </c>
      <c r="AL14" s="120">
        <f t="shared" si="16"/>
        <v>0.3</v>
      </c>
      <c r="AM14" s="65">
        <v>4296</v>
      </c>
      <c r="AN14" s="120">
        <f t="shared" si="17"/>
        <v>0</v>
      </c>
      <c r="AO14" s="65">
        <v>0</v>
      </c>
      <c r="AP14" s="120" t="str">
        <f t="shared" si="18"/>
        <v>-</v>
      </c>
      <c r="AQ14" s="65">
        <v>4296</v>
      </c>
      <c r="AR14" s="120">
        <f t="shared" si="19"/>
        <v>0</v>
      </c>
      <c r="AS14" s="146">
        <v>19248683</v>
      </c>
      <c r="AT14" s="59"/>
      <c r="AU14" s="59"/>
    </row>
    <row r="15" spans="1:47" s="60" customFormat="1" ht="23.25" customHeight="1">
      <c r="A15" s="82">
        <v>5</v>
      </c>
      <c r="B15" s="13"/>
      <c r="C15" s="27" t="s">
        <v>22</v>
      </c>
      <c r="D15" s="15"/>
      <c r="E15" s="65">
        <v>15204042</v>
      </c>
      <c r="F15" s="73">
        <f t="shared" si="0"/>
        <v>73.4</v>
      </c>
      <c r="G15" s="65">
        <v>396318</v>
      </c>
      <c r="H15" s="73">
        <f t="shared" si="1"/>
        <v>1.9</v>
      </c>
      <c r="I15" s="65">
        <v>40442</v>
      </c>
      <c r="J15" s="73">
        <f t="shared" si="2"/>
        <v>0.2</v>
      </c>
      <c r="K15" s="65">
        <v>30379</v>
      </c>
      <c r="L15" s="73">
        <f t="shared" si="3"/>
        <v>0.1</v>
      </c>
      <c r="M15" s="65">
        <v>6215</v>
      </c>
      <c r="N15" s="120">
        <f t="shared" si="4"/>
        <v>0</v>
      </c>
      <c r="O15" s="65">
        <v>1045847</v>
      </c>
      <c r="P15" s="120">
        <f t="shared" si="5"/>
        <v>5.1</v>
      </c>
      <c r="Q15" s="65">
        <v>10047</v>
      </c>
      <c r="R15" s="120">
        <f t="shared" si="6"/>
        <v>0</v>
      </c>
      <c r="S15" s="65">
        <v>0</v>
      </c>
      <c r="T15" s="120" t="str">
        <f t="shared" si="7"/>
        <v>-</v>
      </c>
      <c r="U15" s="65">
        <v>109668</v>
      </c>
      <c r="V15" s="120">
        <f t="shared" si="8"/>
        <v>0.5</v>
      </c>
      <c r="W15" s="65">
        <v>68238</v>
      </c>
      <c r="X15" s="120">
        <f t="shared" si="9"/>
        <v>0.3</v>
      </c>
      <c r="Y15" s="65">
        <v>3453187</v>
      </c>
      <c r="Z15" s="120">
        <f t="shared" si="10"/>
        <v>16.7</v>
      </c>
      <c r="AA15" s="65">
        <v>20655</v>
      </c>
      <c r="AB15" s="120">
        <f t="shared" si="11"/>
        <v>0.1</v>
      </c>
      <c r="AC15" s="65">
        <v>0</v>
      </c>
      <c r="AD15" s="120" t="str">
        <f t="shared" si="12"/>
        <v>-</v>
      </c>
      <c r="AE15" s="65">
        <v>91905</v>
      </c>
      <c r="AF15" s="120">
        <f t="shared" si="13"/>
        <v>0.4</v>
      </c>
      <c r="AG15" s="65">
        <v>0</v>
      </c>
      <c r="AH15" s="120" t="str">
        <f t="shared" si="14"/>
        <v>-</v>
      </c>
      <c r="AI15" s="65">
        <v>213944</v>
      </c>
      <c r="AJ15" s="120">
        <f t="shared" si="15"/>
        <v>1</v>
      </c>
      <c r="AK15" s="65">
        <v>10368</v>
      </c>
      <c r="AL15" s="120">
        <f t="shared" si="16"/>
        <v>0.1</v>
      </c>
      <c r="AM15" s="65">
        <v>932</v>
      </c>
      <c r="AN15" s="120">
        <f t="shared" si="17"/>
        <v>0</v>
      </c>
      <c r="AO15" s="65">
        <v>0</v>
      </c>
      <c r="AP15" s="120" t="str">
        <f t="shared" si="18"/>
        <v>-</v>
      </c>
      <c r="AQ15" s="65">
        <v>932</v>
      </c>
      <c r="AR15" s="120">
        <f t="shared" si="19"/>
        <v>0</v>
      </c>
      <c r="AS15" s="146">
        <v>20702187</v>
      </c>
      <c r="AT15" s="59"/>
      <c r="AU15" s="59"/>
    </row>
    <row r="16" spans="1:47" s="60" customFormat="1" ht="23.25" customHeight="1">
      <c r="A16" s="82">
        <v>6</v>
      </c>
      <c r="B16" s="13"/>
      <c r="C16" s="27" t="s">
        <v>23</v>
      </c>
      <c r="D16" s="15"/>
      <c r="E16" s="65">
        <v>8435446</v>
      </c>
      <c r="F16" s="73">
        <f t="shared" si="0"/>
        <v>80.6</v>
      </c>
      <c r="G16" s="65">
        <v>158143</v>
      </c>
      <c r="H16" s="73">
        <f t="shared" si="1"/>
        <v>1.5</v>
      </c>
      <c r="I16" s="65">
        <v>20615</v>
      </c>
      <c r="J16" s="73">
        <f t="shared" si="2"/>
        <v>0.2</v>
      </c>
      <c r="K16" s="65">
        <v>15488</v>
      </c>
      <c r="L16" s="73">
        <f t="shared" si="3"/>
        <v>0.1</v>
      </c>
      <c r="M16" s="65">
        <v>3171</v>
      </c>
      <c r="N16" s="120">
        <f t="shared" si="4"/>
        <v>0</v>
      </c>
      <c r="O16" s="65">
        <v>510737</v>
      </c>
      <c r="P16" s="120">
        <f t="shared" si="5"/>
        <v>4.9</v>
      </c>
      <c r="Q16" s="65">
        <v>10861</v>
      </c>
      <c r="R16" s="120">
        <f t="shared" si="6"/>
        <v>0.1</v>
      </c>
      <c r="S16" s="65">
        <v>0</v>
      </c>
      <c r="T16" s="120" t="str">
        <f t="shared" si="7"/>
        <v>-</v>
      </c>
      <c r="U16" s="65">
        <v>51410</v>
      </c>
      <c r="V16" s="120">
        <f t="shared" si="8"/>
        <v>0.5</v>
      </c>
      <c r="W16" s="65">
        <v>36111</v>
      </c>
      <c r="X16" s="120">
        <f t="shared" si="9"/>
        <v>0.3</v>
      </c>
      <c r="Y16" s="65">
        <v>1078226</v>
      </c>
      <c r="Z16" s="120">
        <f t="shared" si="10"/>
        <v>10.3</v>
      </c>
      <c r="AA16" s="65">
        <v>8822</v>
      </c>
      <c r="AB16" s="120">
        <f t="shared" si="11"/>
        <v>0.1</v>
      </c>
      <c r="AC16" s="65">
        <v>0</v>
      </c>
      <c r="AD16" s="120" t="str">
        <f t="shared" si="12"/>
        <v>-</v>
      </c>
      <c r="AE16" s="65">
        <v>30950</v>
      </c>
      <c r="AF16" s="120">
        <f t="shared" si="13"/>
        <v>0.3</v>
      </c>
      <c r="AG16" s="65">
        <v>0</v>
      </c>
      <c r="AH16" s="120" t="str">
        <f t="shared" si="14"/>
        <v>-</v>
      </c>
      <c r="AI16" s="65">
        <v>0</v>
      </c>
      <c r="AJ16" s="120" t="str">
        <f t="shared" si="15"/>
        <v>-</v>
      </c>
      <c r="AK16" s="65">
        <v>35773</v>
      </c>
      <c r="AL16" s="120">
        <f t="shared" si="16"/>
        <v>0.3</v>
      </c>
      <c r="AM16" s="65">
        <v>65696</v>
      </c>
      <c r="AN16" s="120">
        <f t="shared" si="17"/>
        <v>0.6</v>
      </c>
      <c r="AO16" s="65">
        <v>59200</v>
      </c>
      <c r="AP16" s="120">
        <f t="shared" si="18"/>
        <v>0.6</v>
      </c>
      <c r="AQ16" s="65">
        <v>6496</v>
      </c>
      <c r="AR16" s="120">
        <f t="shared" si="19"/>
        <v>0.1</v>
      </c>
      <c r="AS16" s="146">
        <v>10461449</v>
      </c>
      <c r="AT16" s="59"/>
      <c r="AU16" s="59"/>
    </row>
    <row r="17" spans="1:47" s="60" customFormat="1" ht="23.25" customHeight="1">
      <c r="A17" s="82">
        <v>7</v>
      </c>
      <c r="B17" s="13"/>
      <c r="C17" s="27" t="s">
        <v>24</v>
      </c>
      <c r="D17" s="15"/>
      <c r="E17" s="65">
        <v>17863374</v>
      </c>
      <c r="F17" s="73">
        <f t="shared" si="0"/>
        <v>48.4</v>
      </c>
      <c r="G17" s="65">
        <v>590967</v>
      </c>
      <c r="H17" s="73">
        <f t="shared" si="1"/>
        <v>1.6</v>
      </c>
      <c r="I17" s="65">
        <v>49823</v>
      </c>
      <c r="J17" s="73">
        <f t="shared" si="2"/>
        <v>0.1</v>
      </c>
      <c r="K17" s="65">
        <v>37405</v>
      </c>
      <c r="L17" s="73">
        <f t="shared" si="3"/>
        <v>0.1</v>
      </c>
      <c r="M17" s="65">
        <v>7633</v>
      </c>
      <c r="N17" s="120">
        <f t="shared" si="4"/>
        <v>0</v>
      </c>
      <c r="O17" s="65">
        <v>1224935</v>
      </c>
      <c r="P17" s="120">
        <f t="shared" si="5"/>
        <v>3.3</v>
      </c>
      <c r="Q17" s="65">
        <v>33779</v>
      </c>
      <c r="R17" s="120">
        <f t="shared" si="6"/>
        <v>0.1</v>
      </c>
      <c r="S17" s="65">
        <v>0</v>
      </c>
      <c r="T17" s="120" t="str">
        <f t="shared" si="7"/>
        <v>-</v>
      </c>
      <c r="U17" s="65">
        <v>200174</v>
      </c>
      <c r="V17" s="120">
        <f t="shared" si="8"/>
        <v>0.5</v>
      </c>
      <c r="W17" s="65">
        <v>66502</v>
      </c>
      <c r="X17" s="120">
        <f t="shared" si="9"/>
        <v>0.2</v>
      </c>
      <c r="Y17" s="65">
        <v>14985234</v>
      </c>
      <c r="Z17" s="120">
        <f t="shared" si="10"/>
        <v>40.6</v>
      </c>
      <c r="AA17" s="65">
        <v>24800</v>
      </c>
      <c r="AB17" s="120">
        <f t="shared" si="11"/>
        <v>0.1</v>
      </c>
      <c r="AC17" s="65">
        <v>0</v>
      </c>
      <c r="AD17" s="120" t="str">
        <f t="shared" si="12"/>
        <v>-</v>
      </c>
      <c r="AE17" s="65">
        <v>67051</v>
      </c>
      <c r="AF17" s="120">
        <f t="shared" si="13"/>
        <v>0.2</v>
      </c>
      <c r="AG17" s="65">
        <v>0</v>
      </c>
      <c r="AH17" s="120" t="str">
        <f t="shared" si="14"/>
        <v>-</v>
      </c>
      <c r="AI17" s="65">
        <v>1712333</v>
      </c>
      <c r="AJ17" s="120">
        <f t="shared" si="15"/>
        <v>4.6</v>
      </c>
      <c r="AK17" s="65">
        <v>32904</v>
      </c>
      <c r="AL17" s="120">
        <f t="shared" si="16"/>
        <v>0.1</v>
      </c>
      <c r="AM17" s="65">
        <v>2287</v>
      </c>
      <c r="AN17" s="120">
        <f t="shared" si="17"/>
        <v>0</v>
      </c>
      <c r="AO17" s="65">
        <v>0</v>
      </c>
      <c r="AP17" s="120" t="str">
        <f t="shared" si="18"/>
        <v>-</v>
      </c>
      <c r="AQ17" s="65">
        <v>2287</v>
      </c>
      <c r="AR17" s="120">
        <f t="shared" si="19"/>
        <v>0</v>
      </c>
      <c r="AS17" s="146">
        <v>36899201</v>
      </c>
      <c r="AT17" s="59"/>
      <c r="AU17" s="59"/>
    </row>
    <row r="18" spans="1:47" s="60" customFormat="1" ht="23.25" customHeight="1">
      <c r="A18" s="82">
        <v>8</v>
      </c>
      <c r="B18" s="13"/>
      <c r="C18" s="27" t="s">
        <v>25</v>
      </c>
      <c r="D18" s="15"/>
      <c r="E18" s="65">
        <v>7713566</v>
      </c>
      <c r="F18" s="73">
        <f t="shared" si="0"/>
        <v>65.6</v>
      </c>
      <c r="G18" s="65">
        <v>162437</v>
      </c>
      <c r="H18" s="73">
        <f t="shared" si="1"/>
        <v>1.4</v>
      </c>
      <c r="I18" s="65">
        <v>19657</v>
      </c>
      <c r="J18" s="73">
        <f t="shared" si="2"/>
        <v>0.2</v>
      </c>
      <c r="K18" s="65">
        <v>14744</v>
      </c>
      <c r="L18" s="73">
        <f t="shared" si="3"/>
        <v>0.1</v>
      </c>
      <c r="M18" s="65">
        <v>2999</v>
      </c>
      <c r="N18" s="120">
        <f t="shared" si="4"/>
        <v>0</v>
      </c>
      <c r="O18" s="65">
        <v>438339</v>
      </c>
      <c r="P18" s="120">
        <f t="shared" si="5"/>
        <v>3.7</v>
      </c>
      <c r="Q18" s="65">
        <v>7248</v>
      </c>
      <c r="R18" s="120">
        <f t="shared" si="6"/>
        <v>0.1</v>
      </c>
      <c r="S18" s="65">
        <v>0</v>
      </c>
      <c r="T18" s="120" t="str">
        <f t="shared" si="7"/>
        <v>-</v>
      </c>
      <c r="U18" s="65">
        <v>53972</v>
      </c>
      <c r="V18" s="120">
        <f t="shared" si="8"/>
        <v>0.5</v>
      </c>
      <c r="W18" s="65">
        <v>29432</v>
      </c>
      <c r="X18" s="120">
        <f t="shared" si="9"/>
        <v>0.3</v>
      </c>
      <c r="Y18" s="65">
        <v>3243377</v>
      </c>
      <c r="Z18" s="120">
        <f t="shared" si="10"/>
        <v>27.6</v>
      </c>
      <c r="AA18" s="65">
        <v>7579</v>
      </c>
      <c r="AB18" s="120">
        <f t="shared" si="11"/>
        <v>0.1</v>
      </c>
      <c r="AC18" s="65">
        <v>0</v>
      </c>
      <c r="AD18" s="120" t="str">
        <f t="shared" si="12"/>
        <v>-</v>
      </c>
      <c r="AE18" s="65">
        <v>25238</v>
      </c>
      <c r="AF18" s="120">
        <f t="shared" si="13"/>
        <v>0.2</v>
      </c>
      <c r="AG18" s="65">
        <v>0</v>
      </c>
      <c r="AH18" s="120" t="str">
        <f t="shared" si="14"/>
        <v>-</v>
      </c>
      <c r="AI18" s="65">
        <v>0</v>
      </c>
      <c r="AJ18" s="120" t="str">
        <f t="shared" si="15"/>
        <v>-</v>
      </c>
      <c r="AK18" s="65">
        <v>10161</v>
      </c>
      <c r="AL18" s="120">
        <f t="shared" si="16"/>
        <v>0.1</v>
      </c>
      <c r="AM18" s="65">
        <v>25958</v>
      </c>
      <c r="AN18" s="120">
        <f t="shared" si="17"/>
        <v>0.2</v>
      </c>
      <c r="AO18" s="65">
        <v>9472</v>
      </c>
      <c r="AP18" s="120">
        <f t="shared" si="18"/>
        <v>0.1</v>
      </c>
      <c r="AQ18" s="65">
        <v>16486</v>
      </c>
      <c r="AR18" s="120">
        <f t="shared" si="19"/>
        <v>0.1</v>
      </c>
      <c r="AS18" s="146">
        <v>11754707</v>
      </c>
      <c r="AT18" s="59"/>
      <c r="AU18" s="59"/>
    </row>
    <row r="19" spans="1:47" s="60" customFormat="1" ht="23.25" customHeight="1">
      <c r="A19" s="82">
        <v>9</v>
      </c>
      <c r="B19" s="13"/>
      <c r="C19" s="27" t="s">
        <v>26</v>
      </c>
      <c r="D19" s="15"/>
      <c r="E19" s="65">
        <v>3701192</v>
      </c>
      <c r="F19" s="73">
        <f t="shared" si="0"/>
        <v>29.2</v>
      </c>
      <c r="G19" s="65">
        <v>203726</v>
      </c>
      <c r="H19" s="73">
        <f t="shared" si="1"/>
        <v>1.6</v>
      </c>
      <c r="I19" s="65">
        <v>10011</v>
      </c>
      <c r="J19" s="73">
        <f t="shared" si="2"/>
        <v>0.1</v>
      </c>
      <c r="K19" s="65">
        <v>7516</v>
      </c>
      <c r="L19" s="73">
        <f t="shared" si="3"/>
        <v>0.1</v>
      </c>
      <c r="M19" s="65">
        <v>1534</v>
      </c>
      <c r="N19" s="120">
        <f t="shared" si="4"/>
        <v>0</v>
      </c>
      <c r="O19" s="65">
        <v>329049</v>
      </c>
      <c r="P19" s="120">
        <f t="shared" si="5"/>
        <v>2.6</v>
      </c>
      <c r="Q19" s="65">
        <v>8872</v>
      </c>
      <c r="R19" s="120">
        <f t="shared" si="6"/>
        <v>0.1</v>
      </c>
      <c r="S19" s="65">
        <v>0</v>
      </c>
      <c r="T19" s="120" t="str">
        <f t="shared" si="7"/>
        <v>-</v>
      </c>
      <c r="U19" s="65">
        <v>71408</v>
      </c>
      <c r="V19" s="120">
        <f t="shared" si="8"/>
        <v>0.6</v>
      </c>
      <c r="W19" s="65">
        <v>8971</v>
      </c>
      <c r="X19" s="120">
        <f t="shared" si="9"/>
        <v>0.1</v>
      </c>
      <c r="Y19" s="65">
        <v>8311203</v>
      </c>
      <c r="Z19" s="120">
        <f t="shared" si="10"/>
        <v>65.5</v>
      </c>
      <c r="AA19" s="65">
        <v>4697</v>
      </c>
      <c r="AB19" s="120">
        <f t="shared" si="11"/>
        <v>0</v>
      </c>
      <c r="AC19" s="65">
        <v>0</v>
      </c>
      <c r="AD19" s="120" t="str">
        <f t="shared" si="12"/>
        <v>-</v>
      </c>
      <c r="AE19" s="65">
        <v>14488</v>
      </c>
      <c r="AF19" s="120">
        <f t="shared" si="13"/>
        <v>0.1</v>
      </c>
      <c r="AG19" s="65">
        <v>0</v>
      </c>
      <c r="AH19" s="120" t="str">
        <f t="shared" si="14"/>
        <v>-</v>
      </c>
      <c r="AI19" s="65">
        <v>0</v>
      </c>
      <c r="AJ19" s="120" t="str">
        <f t="shared" si="15"/>
        <v>-</v>
      </c>
      <c r="AK19" s="65">
        <v>17571</v>
      </c>
      <c r="AL19" s="120">
        <f t="shared" si="16"/>
        <v>0.1</v>
      </c>
      <c r="AM19" s="65">
        <v>731</v>
      </c>
      <c r="AN19" s="120">
        <f t="shared" si="17"/>
        <v>0</v>
      </c>
      <c r="AO19" s="65">
        <v>0</v>
      </c>
      <c r="AP19" s="120" t="str">
        <f t="shared" si="18"/>
        <v>-</v>
      </c>
      <c r="AQ19" s="65">
        <v>731</v>
      </c>
      <c r="AR19" s="120">
        <f t="shared" si="19"/>
        <v>0</v>
      </c>
      <c r="AS19" s="146">
        <v>12690969</v>
      </c>
      <c r="AT19" s="59"/>
      <c r="AU19" s="59"/>
    </row>
    <row r="20" spans="1:47" s="60" customFormat="1" ht="23.25" customHeight="1">
      <c r="A20" s="82">
        <v>10</v>
      </c>
      <c r="B20" s="13"/>
      <c r="C20" s="27" t="s">
        <v>27</v>
      </c>
      <c r="D20" s="15"/>
      <c r="E20" s="65">
        <v>4525366</v>
      </c>
      <c r="F20" s="73">
        <f t="shared" si="0"/>
        <v>48.6</v>
      </c>
      <c r="G20" s="65">
        <v>128010</v>
      </c>
      <c r="H20" s="73">
        <f t="shared" si="1"/>
        <v>1.4</v>
      </c>
      <c r="I20" s="65">
        <v>11099</v>
      </c>
      <c r="J20" s="73">
        <f t="shared" si="2"/>
        <v>0.1</v>
      </c>
      <c r="K20" s="65">
        <v>8331</v>
      </c>
      <c r="L20" s="73">
        <f t="shared" si="3"/>
        <v>0.1</v>
      </c>
      <c r="M20" s="65">
        <v>1699</v>
      </c>
      <c r="N20" s="120">
        <f t="shared" si="4"/>
        <v>0</v>
      </c>
      <c r="O20" s="65">
        <v>311965</v>
      </c>
      <c r="P20" s="120">
        <f t="shared" si="5"/>
        <v>3.3</v>
      </c>
      <c r="Q20" s="65">
        <v>23049</v>
      </c>
      <c r="R20" s="120">
        <f t="shared" si="6"/>
        <v>0.2</v>
      </c>
      <c r="S20" s="65">
        <v>0</v>
      </c>
      <c r="T20" s="120" t="str">
        <f t="shared" si="7"/>
        <v>-</v>
      </c>
      <c r="U20" s="65">
        <v>44868</v>
      </c>
      <c r="V20" s="120">
        <f t="shared" si="8"/>
        <v>0.5</v>
      </c>
      <c r="W20" s="65">
        <v>12271</v>
      </c>
      <c r="X20" s="120">
        <f t="shared" si="9"/>
        <v>0.1</v>
      </c>
      <c r="Y20" s="65">
        <v>4218776</v>
      </c>
      <c r="Z20" s="120">
        <f t="shared" si="10"/>
        <v>45.3</v>
      </c>
      <c r="AA20" s="65">
        <v>5244</v>
      </c>
      <c r="AB20" s="120">
        <f t="shared" si="11"/>
        <v>0.1</v>
      </c>
      <c r="AC20" s="65">
        <v>0</v>
      </c>
      <c r="AD20" s="120" t="str">
        <f t="shared" si="12"/>
        <v>-</v>
      </c>
      <c r="AE20" s="65">
        <v>12826</v>
      </c>
      <c r="AF20" s="120">
        <f t="shared" si="13"/>
        <v>0.1</v>
      </c>
      <c r="AG20" s="65">
        <v>0</v>
      </c>
      <c r="AH20" s="120" t="str">
        <f t="shared" si="14"/>
        <v>-</v>
      </c>
      <c r="AI20" s="65">
        <v>0</v>
      </c>
      <c r="AJ20" s="120" t="str">
        <f t="shared" si="15"/>
        <v>-</v>
      </c>
      <c r="AK20" s="65">
        <v>9504</v>
      </c>
      <c r="AL20" s="120">
        <f t="shared" si="16"/>
        <v>0.1</v>
      </c>
      <c r="AM20" s="65">
        <v>3235</v>
      </c>
      <c r="AN20" s="120">
        <f t="shared" si="17"/>
        <v>0</v>
      </c>
      <c r="AO20" s="65">
        <v>2600</v>
      </c>
      <c r="AP20" s="120">
        <f t="shared" si="18"/>
        <v>0</v>
      </c>
      <c r="AQ20" s="65">
        <v>635</v>
      </c>
      <c r="AR20" s="120">
        <f t="shared" si="19"/>
        <v>0</v>
      </c>
      <c r="AS20" s="146">
        <v>9316243</v>
      </c>
      <c r="AT20" s="59"/>
      <c r="AU20" s="59"/>
    </row>
    <row r="21" spans="1:47" s="60" customFormat="1" ht="23.25" customHeight="1">
      <c r="A21" s="82">
        <v>11</v>
      </c>
      <c r="B21" s="13"/>
      <c r="C21" s="27" t="s">
        <v>28</v>
      </c>
      <c r="D21" s="15"/>
      <c r="E21" s="65">
        <v>3222798</v>
      </c>
      <c r="F21" s="73">
        <f t="shared" si="0"/>
        <v>32</v>
      </c>
      <c r="G21" s="65">
        <v>163129</v>
      </c>
      <c r="H21" s="73">
        <f t="shared" si="1"/>
        <v>1.6</v>
      </c>
      <c r="I21" s="65">
        <v>7699</v>
      </c>
      <c r="J21" s="73">
        <f t="shared" si="2"/>
        <v>0.1</v>
      </c>
      <c r="K21" s="65">
        <v>5779</v>
      </c>
      <c r="L21" s="73">
        <f t="shared" si="3"/>
        <v>0.1</v>
      </c>
      <c r="M21" s="65">
        <v>1178</v>
      </c>
      <c r="N21" s="120">
        <f t="shared" si="4"/>
        <v>0</v>
      </c>
      <c r="O21" s="65">
        <v>252641</v>
      </c>
      <c r="P21" s="120">
        <f t="shared" si="5"/>
        <v>2.5</v>
      </c>
      <c r="Q21" s="65">
        <v>33598</v>
      </c>
      <c r="R21" s="120">
        <f t="shared" si="6"/>
        <v>0.3</v>
      </c>
      <c r="S21" s="65">
        <v>0</v>
      </c>
      <c r="T21" s="120" t="str">
        <f t="shared" si="7"/>
        <v>-</v>
      </c>
      <c r="U21" s="65">
        <v>57178</v>
      </c>
      <c r="V21" s="120">
        <f t="shared" si="8"/>
        <v>0.6</v>
      </c>
      <c r="W21" s="65">
        <v>7235</v>
      </c>
      <c r="X21" s="120">
        <f t="shared" si="9"/>
        <v>0.1</v>
      </c>
      <c r="Y21" s="65">
        <v>6287093</v>
      </c>
      <c r="Z21" s="120">
        <f t="shared" si="10"/>
        <v>62.5</v>
      </c>
      <c r="AA21" s="65">
        <v>5730</v>
      </c>
      <c r="AB21" s="120">
        <f t="shared" si="11"/>
        <v>0.1</v>
      </c>
      <c r="AC21" s="65">
        <v>0</v>
      </c>
      <c r="AD21" s="120" t="str">
        <f t="shared" si="12"/>
        <v>-</v>
      </c>
      <c r="AE21" s="65">
        <v>13158</v>
      </c>
      <c r="AF21" s="120">
        <f t="shared" si="13"/>
        <v>0.1</v>
      </c>
      <c r="AG21" s="65">
        <v>0</v>
      </c>
      <c r="AH21" s="120" t="str">
        <f t="shared" si="14"/>
        <v>-</v>
      </c>
      <c r="AI21" s="65">
        <v>0</v>
      </c>
      <c r="AJ21" s="120" t="str">
        <f t="shared" si="15"/>
        <v>-</v>
      </c>
      <c r="AK21" s="65">
        <v>8699</v>
      </c>
      <c r="AL21" s="120">
        <f t="shared" si="16"/>
        <v>0.1</v>
      </c>
      <c r="AM21" s="65">
        <v>244</v>
      </c>
      <c r="AN21" s="120">
        <f t="shared" si="17"/>
        <v>0</v>
      </c>
      <c r="AO21" s="65">
        <v>0</v>
      </c>
      <c r="AP21" s="120" t="str">
        <f t="shared" si="18"/>
        <v>-</v>
      </c>
      <c r="AQ21" s="65">
        <v>244</v>
      </c>
      <c r="AR21" s="120">
        <f t="shared" si="19"/>
        <v>0</v>
      </c>
      <c r="AS21" s="146">
        <v>10066159</v>
      </c>
      <c r="AT21" s="59"/>
      <c r="AU21" s="59"/>
    </row>
    <row r="22" spans="1:47" s="60" customFormat="1" ht="23.25" customHeight="1">
      <c r="A22" s="82">
        <v>12</v>
      </c>
      <c r="B22" s="13"/>
      <c r="C22" s="27" t="s">
        <v>29</v>
      </c>
      <c r="D22" s="15"/>
      <c r="E22" s="65">
        <v>24440048</v>
      </c>
      <c r="F22" s="73">
        <f t="shared" si="0"/>
        <v>71.2</v>
      </c>
      <c r="G22" s="65">
        <v>590440</v>
      </c>
      <c r="H22" s="73">
        <f t="shared" si="1"/>
        <v>1.7</v>
      </c>
      <c r="I22" s="65">
        <v>56586</v>
      </c>
      <c r="J22" s="73">
        <f t="shared" si="2"/>
        <v>0.2</v>
      </c>
      <c r="K22" s="65">
        <v>42503</v>
      </c>
      <c r="L22" s="73">
        <f t="shared" si="3"/>
        <v>0.1</v>
      </c>
      <c r="M22" s="65">
        <v>8692</v>
      </c>
      <c r="N22" s="120">
        <f t="shared" si="4"/>
        <v>0</v>
      </c>
      <c r="O22" s="65">
        <v>1451681</v>
      </c>
      <c r="P22" s="120">
        <f t="shared" si="5"/>
        <v>4.2</v>
      </c>
      <c r="Q22" s="65">
        <v>68528</v>
      </c>
      <c r="R22" s="120">
        <f t="shared" si="6"/>
        <v>0.2</v>
      </c>
      <c r="S22" s="65">
        <v>0</v>
      </c>
      <c r="T22" s="120" t="str">
        <f t="shared" si="7"/>
        <v>-</v>
      </c>
      <c r="U22" s="65">
        <v>164879</v>
      </c>
      <c r="V22" s="120">
        <f t="shared" si="8"/>
        <v>0.5</v>
      </c>
      <c r="W22" s="65">
        <v>75110</v>
      </c>
      <c r="X22" s="120">
        <f t="shared" si="9"/>
        <v>0.2</v>
      </c>
      <c r="Y22" s="65">
        <v>7259384</v>
      </c>
      <c r="Z22" s="120">
        <f t="shared" si="10"/>
        <v>21.1</v>
      </c>
      <c r="AA22" s="65">
        <v>27634</v>
      </c>
      <c r="AB22" s="120">
        <f t="shared" si="11"/>
        <v>0.1</v>
      </c>
      <c r="AC22" s="65">
        <v>0</v>
      </c>
      <c r="AD22" s="120" t="str">
        <f t="shared" si="12"/>
        <v>-</v>
      </c>
      <c r="AE22" s="65">
        <v>90249</v>
      </c>
      <c r="AF22" s="120">
        <f t="shared" si="13"/>
        <v>0.3</v>
      </c>
      <c r="AG22" s="65">
        <v>0</v>
      </c>
      <c r="AH22" s="120" t="str">
        <f t="shared" si="14"/>
        <v>-</v>
      </c>
      <c r="AI22" s="65">
        <v>0</v>
      </c>
      <c r="AJ22" s="120" t="str">
        <f t="shared" si="15"/>
        <v>-</v>
      </c>
      <c r="AK22" s="65">
        <v>52152</v>
      </c>
      <c r="AL22" s="120">
        <f t="shared" si="16"/>
        <v>0.2</v>
      </c>
      <c r="AM22" s="65">
        <v>2132</v>
      </c>
      <c r="AN22" s="120">
        <f t="shared" si="17"/>
        <v>0</v>
      </c>
      <c r="AO22" s="65">
        <v>338</v>
      </c>
      <c r="AP22" s="120">
        <f t="shared" si="18"/>
        <v>0</v>
      </c>
      <c r="AQ22" s="65">
        <v>1794</v>
      </c>
      <c r="AR22" s="120">
        <f t="shared" si="19"/>
        <v>0</v>
      </c>
      <c r="AS22" s="146">
        <v>34330018</v>
      </c>
      <c r="AT22" s="59"/>
      <c r="AU22" s="59"/>
    </row>
    <row r="23" spans="1:47" s="60" customFormat="1" ht="23.25" customHeight="1">
      <c r="A23" s="82">
        <v>13</v>
      </c>
      <c r="B23" s="13"/>
      <c r="C23" s="27" t="s">
        <v>30</v>
      </c>
      <c r="D23" s="15"/>
      <c r="E23" s="65">
        <v>9409276</v>
      </c>
      <c r="F23" s="73">
        <f t="shared" si="0"/>
        <v>64.4</v>
      </c>
      <c r="G23" s="65">
        <v>207335</v>
      </c>
      <c r="H23" s="73">
        <f t="shared" si="1"/>
        <v>1.4</v>
      </c>
      <c r="I23" s="65">
        <v>21034</v>
      </c>
      <c r="J23" s="73">
        <f t="shared" si="2"/>
        <v>0.1</v>
      </c>
      <c r="K23" s="65">
        <v>15799</v>
      </c>
      <c r="L23" s="73">
        <f t="shared" si="3"/>
        <v>0.1</v>
      </c>
      <c r="M23" s="65">
        <v>3230</v>
      </c>
      <c r="N23" s="120">
        <f t="shared" si="4"/>
        <v>0</v>
      </c>
      <c r="O23" s="65">
        <v>547644</v>
      </c>
      <c r="P23" s="120">
        <f t="shared" si="5"/>
        <v>3.7</v>
      </c>
      <c r="Q23" s="65">
        <v>70136</v>
      </c>
      <c r="R23" s="120">
        <f t="shared" si="6"/>
        <v>0.5</v>
      </c>
      <c r="S23" s="65">
        <v>0</v>
      </c>
      <c r="T23" s="120" t="str">
        <f t="shared" si="7"/>
        <v>-</v>
      </c>
      <c r="U23" s="65">
        <v>64422</v>
      </c>
      <c r="V23" s="120">
        <f t="shared" si="8"/>
        <v>0.4</v>
      </c>
      <c r="W23" s="65">
        <v>28805</v>
      </c>
      <c r="X23" s="120">
        <f t="shared" si="9"/>
        <v>0.2</v>
      </c>
      <c r="Y23" s="65">
        <v>4215998</v>
      </c>
      <c r="Z23" s="120">
        <f t="shared" si="10"/>
        <v>28.9</v>
      </c>
      <c r="AA23" s="65">
        <v>8523</v>
      </c>
      <c r="AB23" s="120">
        <f t="shared" si="11"/>
        <v>0.1</v>
      </c>
      <c r="AC23" s="65">
        <v>0</v>
      </c>
      <c r="AD23" s="120" t="str">
        <f t="shared" si="12"/>
        <v>-</v>
      </c>
      <c r="AE23" s="65">
        <v>20359</v>
      </c>
      <c r="AF23" s="120">
        <f t="shared" si="13"/>
        <v>0.1</v>
      </c>
      <c r="AG23" s="65">
        <v>0</v>
      </c>
      <c r="AH23" s="120" t="str">
        <f t="shared" si="14"/>
        <v>-</v>
      </c>
      <c r="AI23" s="65">
        <v>0</v>
      </c>
      <c r="AJ23" s="120" t="str">
        <f t="shared" si="15"/>
        <v>-</v>
      </c>
      <c r="AK23" s="65">
        <v>0</v>
      </c>
      <c r="AL23" s="120" t="str">
        <f t="shared" si="16"/>
        <v>-</v>
      </c>
      <c r="AM23" s="65">
        <v>519</v>
      </c>
      <c r="AN23" s="120">
        <f t="shared" si="17"/>
        <v>0</v>
      </c>
      <c r="AO23" s="65">
        <v>0</v>
      </c>
      <c r="AP23" s="120" t="str">
        <f t="shared" si="18"/>
        <v>-</v>
      </c>
      <c r="AQ23" s="65">
        <v>519</v>
      </c>
      <c r="AR23" s="120">
        <f t="shared" si="19"/>
        <v>0</v>
      </c>
      <c r="AS23" s="146">
        <v>14613080</v>
      </c>
      <c r="AT23" s="59"/>
      <c r="AU23" s="59"/>
    </row>
    <row r="24" spans="1:47" s="60" customFormat="1" ht="17.25" customHeight="1">
      <c r="A24" s="82"/>
      <c r="B24" s="13"/>
      <c r="C24" s="27"/>
      <c r="D24" s="15"/>
      <c r="E24" s="65"/>
      <c r="F24" s="73"/>
      <c r="G24" s="65"/>
      <c r="H24" s="73"/>
      <c r="I24" s="65"/>
      <c r="J24" s="73"/>
      <c r="K24" s="65"/>
      <c r="L24" s="73"/>
      <c r="M24" s="65"/>
      <c r="N24" s="73"/>
      <c r="O24" s="65"/>
      <c r="P24" s="73"/>
      <c r="Q24" s="65"/>
      <c r="R24" s="73"/>
      <c r="S24" s="65"/>
      <c r="T24" s="73"/>
      <c r="U24" s="65"/>
      <c r="V24" s="73"/>
      <c r="W24" s="65"/>
      <c r="X24" s="73"/>
      <c r="Y24" s="65"/>
      <c r="Z24" s="73"/>
      <c r="AA24" s="65"/>
      <c r="AB24" s="73"/>
      <c r="AC24" s="65"/>
      <c r="AD24" s="73"/>
      <c r="AE24" s="65"/>
      <c r="AF24" s="73"/>
      <c r="AG24" s="65"/>
      <c r="AH24" s="73"/>
      <c r="AI24" s="65"/>
      <c r="AJ24" s="73"/>
      <c r="AK24" s="65"/>
      <c r="AL24" s="73"/>
      <c r="AM24" s="65"/>
      <c r="AN24" s="73"/>
      <c r="AO24" s="65"/>
      <c r="AP24" s="73"/>
      <c r="AQ24" s="65"/>
      <c r="AR24" s="73"/>
      <c r="AS24" s="146"/>
      <c r="AT24" s="59"/>
      <c r="AU24" s="59"/>
    </row>
    <row r="25" spans="1:47" s="60" customFormat="1" ht="17.25" customHeight="1">
      <c r="A25" s="115" t="s">
        <v>5</v>
      </c>
      <c r="B25" s="116"/>
      <c r="C25" s="116"/>
      <c r="D25" s="58"/>
      <c r="E25" s="65">
        <f>SUM(E11:E23)</f>
        <v>179001063</v>
      </c>
      <c r="F25" s="73">
        <f>IF(E25=0,"-",ROUND(E25/$AS25*100,1))</f>
        <v>55.7</v>
      </c>
      <c r="G25" s="65">
        <f>SUM(G11:G23)</f>
        <v>4977749</v>
      </c>
      <c r="H25" s="73">
        <f>IF(G25=0,"-",ROUND(G25/$AS25*100,1))</f>
        <v>1.5</v>
      </c>
      <c r="I25" s="65">
        <f>SUM(I11:I23)</f>
        <v>476792</v>
      </c>
      <c r="J25" s="73">
        <f>IF(I25=0,"-",ROUND(I25/$AS25*100,1))</f>
        <v>0.1</v>
      </c>
      <c r="K25" s="65">
        <f>SUM(K11:K23)</f>
        <v>358100</v>
      </c>
      <c r="L25" s="73">
        <f>IF(K25=0,"-",ROUND(K25/$AS25*100,1))</f>
        <v>0.1</v>
      </c>
      <c r="M25" s="65">
        <f>SUM(M11:M23)</f>
        <v>73211</v>
      </c>
      <c r="N25" s="120">
        <f>IF(M25=0,"-",ROUND(M25/$AS25*100,1))</f>
        <v>0</v>
      </c>
      <c r="O25" s="65">
        <f>SUM(O11:O23)</f>
        <v>12380759</v>
      </c>
      <c r="P25" s="120">
        <f>IF(O25=0,"-",ROUND(O25/$AS25*100,1))</f>
        <v>3.9</v>
      </c>
      <c r="Q25" s="65">
        <f>SUM(Q11:Q23)</f>
        <v>402444</v>
      </c>
      <c r="R25" s="120">
        <f>IF(Q25=0,"-",ROUND(Q25/$AS25*100,1))</f>
        <v>0.1</v>
      </c>
      <c r="S25" s="65">
        <f>SUM(S11:S23)</f>
        <v>0</v>
      </c>
      <c r="T25" s="120" t="str">
        <f>IF(S25=0,"-",ROUND(S25/$AS25*100,1))</f>
        <v>-</v>
      </c>
      <c r="U25" s="65">
        <f>SUM(U11:U23)</f>
        <v>1589199</v>
      </c>
      <c r="V25" s="120">
        <f>IF(U25=0,"-",ROUND(U25/$AS25*100,1))</f>
        <v>0.5</v>
      </c>
      <c r="W25" s="65">
        <f>SUM(W11:W23)</f>
        <v>633935</v>
      </c>
      <c r="X25" s="120">
        <f>IF(W25=0,"-",ROUND(W25/$AS25*100,1))</f>
        <v>0.2</v>
      </c>
      <c r="Y25" s="65">
        <f>SUM(Y11:Y23)</f>
        <v>117669477</v>
      </c>
      <c r="Z25" s="120">
        <f>IF(Y25=0,"-",ROUND(Y25/$AS25*100,1))</f>
        <v>36.6</v>
      </c>
      <c r="AA25" s="65">
        <f>SUM(AA11:AA23)</f>
        <v>235811</v>
      </c>
      <c r="AB25" s="120">
        <f>IF(AA25=0,"-",ROUND(AA25/$AS25*100,1))</f>
        <v>0.1</v>
      </c>
      <c r="AC25" s="65">
        <f>SUM(AC11:AC23)</f>
        <v>0</v>
      </c>
      <c r="AD25" s="120" t="str">
        <f>IF(AC25=0,"-",ROUND(AC25/$AS25*100,1))</f>
        <v>-</v>
      </c>
      <c r="AE25" s="65">
        <f>SUM(AE11:AE23)</f>
        <v>749454</v>
      </c>
      <c r="AF25" s="120">
        <f>IF(AE25=0,"-",ROUND(AE25/$AS25*100,1))</f>
        <v>0.2</v>
      </c>
      <c r="AG25" s="65">
        <f>SUM(AG11:AG23)</f>
        <v>20591</v>
      </c>
      <c r="AH25" s="120">
        <f>IF(AG25=0,"-",ROUND(AG25/$AS25*100,1))</f>
        <v>0</v>
      </c>
      <c r="AI25" s="65">
        <f>SUM(AI11:AI23)</f>
        <v>2027517</v>
      </c>
      <c r="AJ25" s="120">
        <f>IF(AI25=0,"-",ROUND(AI25/$AS25*100,1))</f>
        <v>0.6</v>
      </c>
      <c r="AK25" s="65">
        <f>SUM(AK11:AK23)</f>
        <v>491845</v>
      </c>
      <c r="AL25" s="120">
        <f>IF(AK25=0,"-",ROUND(AK25/$AS25*100,1))</f>
        <v>0.2</v>
      </c>
      <c r="AM25" s="65">
        <f>SUM(AM11:AM23)</f>
        <v>327025</v>
      </c>
      <c r="AN25" s="73">
        <f>ROUND(AM25/$AS25*100,1)</f>
        <v>0.1</v>
      </c>
      <c r="AO25" s="65">
        <f>SUM(AO11:AO23)</f>
        <v>72888</v>
      </c>
      <c r="AP25" s="120">
        <f>IF(AO25=0,"-",ROUND(AO25/$AS25*100,1))</f>
        <v>0</v>
      </c>
      <c r="AQ25" s="65">
        <f>SUM(AQ11:AQ23)</f>
        <v>254137</v>
      </c>
      <c r="AR25" s="120">
        <f>IF(AQ25=0,"-",ROUND(AQ25/$AS25*100,1))</f>
        <v>0.1</v>
      </c>
      <c r="AS25" s="146">
        <f>SUM(AS11:AS23)</f>
        <v>321414972</v>
      </c>
      <c r="AT25" s="59"/>
      <c r="AU25" s="59"/>
    </row>
    <row r="26" spans="1:47" s="60" customFormat="1" ht="17.25" customHeight="1">
      <c r="A26" s="115"/>
      <c r="B26" s="116"/>
      <c r="C26" s="116"/>
      <c r="D26" s="58"/>
      <c r="E26" s="65"/>
      <c r="F26" s="73"/>
      <c r="G26" s="65"/>
      <c r="H26" s="73"/>
      <c r="I26" s="65"/>
      <c r="J26" s="73"/>
      <c r="K26" s="65"/>
      <c r="L26" s="73"/>
      <c r="M26" s="65"/>
      <c r="N26" s="73"/>
      <c r="O26" s="65"/>
      <c r="P26" s="73"/>
      <c r="Q26" s="65"/>
      <c r="R26" s="73"/>
      <c r="S26" s="65"/>
      <c r="T26" s="73"/>
      <c r="U26" s="65"/>
      <c r="V26" s="73"/>
      <c r="W26" s="65"/>
      <c r="X26" s="73"/>
      <c r="Y26" s="65"/>
      <c r="Z26" s="73"/>
      <c r="AA26" s="65"/>
      <c r="AB26" s="73"/>
      <c r="AC26" s="65"/>
      <c r="AD26" s="73"/>
      <c r="AE26" s="65"/>
      <c r="AF26" s="73"/>
      <c r="AG26" s="65"/>
      <c r="AH26" s="73"/>
      <c r="AI26" s="65"/>
      <c r="AJ26" s="73"/>
      <c r="AK26" s="65"/>
      <c r="AL26" s="73"/>
      <c r="AM26" s="65"/>
      <c r="AN26" s="73"/>
      <c r="AO26" s="65"/>
      <c r="AP26" s="73"/>
      <c r="AQ26" s="65"/>
      <c r="AR26" s="73"/>
      <c r="AS26" s="146"/>
      <c r="AT26" s="59"/>
      <c r="AU26" s="59"/>
    </row>
    <row r="27" spans="1:47" s="60" customFormat="1" ht="23.25" customHeight="1">
      <c r="A27" s="82">
        <v>1</v>
      </c>
      <c r="B27" s="13"/>
      <c r="C27" s="27" t="s">
        <v>31</v>
      </c>
      <c r="D27" s="15"/>
      <c r="E27" s="65">
        <v>1367049</v>
      </c>
      <c r="F27" s="73">
        <f aca="true" t="shared" si="20" ref="F27:F32">IF(E27=0,"-",ROUND(E27/$AS27*100,1))</f>
        <v>14.7</v>
      </c>
      <c r="G27" s="65">
        <v>111578</v>
      </c>
      <c r="H27" s="73">
        <f aca="true" t="shared" si="21" ref="H27:H32">IF(G27=0,"-",ROUND(G27/$AS27*100,1))</f>
        <v>1.2</v>
      </c>
      <c r="I27" s="65">
        <v>4099</v>
      </c>
      <c r="J27" s="73">
        <f aca="true" t="shared" si="22" ref="J27:J32">IF(I27=0,"-",ROUND(I27/$AS27*100,1))</f>
        <v>0</v>
      </c>
      <c r="K27" s="65">
        <v>3074</v>
      </c>
      <c r="L27" s="120">
        <f aca="true" t="shared" si="23" ref="L27:L32">IF(K27=0,"-",ROUND(K27/$AS27*100,1))</f>
        <v>0</v>
      </c>
      <c r="M27" s="65">
        <v>625</v>
      </c>
      <c r="N27" s="120">
        <f aca="true" t="shared" si="24" ref="N27:N32">IF(M27=0,"-",ROUND(M27/$AS27*100,1))</f>
        <v>0</v>
      </c>
      <c r="O27" s="65">
        <v>148052</v>
      </c>
      <c r="P27" s="120">
        <f aca="true" t="shared" si="25" ref="P27:P32">IF(O27=0,"-",ROUND(O27/$AS27*100,1))</f>
        <v>1.6</v>
      </c>
      <c r="Q27" s="65">
        <v>0</v>
      </c>
      <c r="R27" s="120" t="str">
        <f aca="true" t="shared" si="26" ref="R27:R32">IF(Q27=0,"-",ROUND(Q27/$AS27*100,1))</f>
        <v>-</v>
      </c>
      <c r="S27" s="65">
        <v>0</v>
      </c>
      <c r="T27" s="120" t="str">
        <f aca="true" t="shared" si="27" ref="T27:T32">IF(S27=0,"-",ROUND(S27/$AS27*100,1))</f>
        <v>-</v>
      </c>
      <c r="U27" s="65">
        <v>39109</v>
      </c>
      <c r="V27" s="120">
        <f aca="true" t="shared" si="28" ref="V27:V32">IF(U27=0,"-",ROUND(U27/$AS27*100,1))</f>
        <v>0.4</v>
      </c>
      <c r="W27" s="65">
        <v>3422</v>
      </c>
      <c r="X27" s="120">
        <f aca="true" t="shared" si="29" ref="X27:X32">IF(W27=0,"-",ROUND(W27/$AS27*100,1))</f>
        <v>0</v>
      </c>
      <c r="Y27" s="65">
        <v>7635055</v>
      </c>
      <c r="Z27" s="120">
        <f aca="true" t="shared" si="30" ref="Z27:Z32">IF(Y27=0,"-",ROUND(Y27/$AS27*100,1))</f>
        <v>81.9</v>
      </c>
      <c r="AA27" s="65">
        <v>3051</v>
      </c>
      <c r="AB27" s="120">
        <f aca="true" t="shared" si="31" ref="AB27:AB32">IF(AA27=0,"-",ROUND(AA27/$AS27*100,1))</f>
        <v>0</v>
      </c>
      <c r="AC27" s="65">
        <v>421</v>
      </c>
      <c r="AD27" s="120">
        <f aca="true" t="shared" si="32" ref="AD27:AD32">IF(AC27=0,"-",ROUND(AC27/$AS27*100,1))</f>
        <v>0</v>
      </c>
      <c r="AE27" s="65">
        <v>6773</v>
      </c>
      <c r="AF27" s="120">
        <f aca="true" t="shared" si="33" ref="AF27:AF32">IF(AE27=0,"-",ROUND(AE27/$AS27*100,1))</f>
        <v>0.1</v>
      </c>
      <c r="AG27" s="65">
        <v>0</v>
      </c>
      <c r="AH27" s="120" t="str">
        <f aca="true" t="shared" si="34" ref="AH27:AH32">IF(AG27=0,"-",ROUND(AG27/$AS27*100,1))</f>
        <v>-</v>
      </c>
      <c r="AI27" s="65">
        <v>0</v>
      </c>
      <c r="AJ27" s="120" t="str">
        <f aca="true" t="shared" si="35" ref="AJ27:AJ32">IF(AI27=0,"-",ROUND(AI27/$AS27*100,1))</f>
        <v>-</v>
      </c>
      <c r="AK27" s="65">
        <v>0</v>
      </c>
      <c r="AL27" s="120" t="str">
        <f aca="true" t="shared" si="36" ref="AL27:AL32">IF(AK27=0,"-",ROUND(AK27/$AS27*100,1))</f>
        <v>-</v>
      </c>
      <c r="AM27" s="65">
        <v>725</v>
      </c>
      <c r="AN27" s="120">
        <f aca="true" t="shared" si="37" ref="AN27:AN32">IF(AM27=0,"-",ROUND(AM27/$AS27*100,1))</f>
        <v>0</v>
      </c>
      <c r="AO27" s="65">
        <v>0</v>
      </c>
      <c r="AP27" s="120" t="str">
        <f aca="true" t="shared" si="38" ref="AP27:AP32">IF(AO27=0,"-",ROUND(AO27/$AS27*100,1))</f>
        <v>-</v>
      </c>
      <c r="AQ27" s="65">
        <v>725</v>
      </c>
      <c r="AR27" s="120">
        <f aca="true" t="shared" si="39" ref="AR27:AR32">IF(AQ27=0,"-",ROUND(AQ27/$AS27*100,1))</f>
        <v>0</v>
      </c>
      <c r="AS27" s="146">
        <v>9323033</v>
      </c>
      <c r="AT27" s="59"/>
      <c r="AU27" s="59"/>
    </row>
    <row r="28" spans="1:47" s="60" customFormat="1" ht="23.25" customHeight="1">
      <c r="A28" s="82">
        <v>2</v>
      </c>
      <c r="B28" s="13"/>
      <c r="C28" s="27" t="s">
        <v>32</v>
      </c>
      <c r="D28" s="15"/>
      <c r="E28" s="65">
        <v>1443905</v>
      </c>
      <c r="F28" s="73">
        <f t="shared" si="20"/>
        <v>74.7</v>
      </c>
      <c r="G28" s="65">
        <v>24168</v>
      </c>
      <c r="H28" s="73">
        <f t="shared" si="21"/>
        <v>1.3</v>
      </c>
      <c r="I28" s="65">
        <v>2199</v>
      </c>
      <c r="J28" s="73">
        <f t="shared" si="22"/>
        <v>0.1</v>
      </c>
      <c r="K28" s="65">
        <v>1652</v>
      </c>
      <c r="L28" s="120">
        <f t="shared" si="23"/>
        <v>0.1</v>
      </c>
      <c r="M28" s="65">
        <v>338</v>
      </c>
      <c r="N28" s="120">
        <f t="shared" si="24"/>
        <v>0</v>
      </c>
      <c r="O28" s="65">
        <v>61147</v>
      </c>
      <c r="P28" s="120">
        <f t="shared" si="25"/>
        <v>3.2</v>
      </c>
      <c r="Q28" s="65">
        <v>20526</v>
      </c>
      <c r="R28" s="120">
        <f t="shared" si="26"/>
        <v>1.1</v>
      </c>
      <c r="S28" s="65">
        <v>0</v>
      </c>
      <c r="T28" s="120" t="str">
        <f t="shared" si="27"/>
        <v>-</v>
      </c>
      <c r="U28" s="65">
        <v>6165</v>
      </c>
      <c r="V28" s="120">
        <f t="shared" si="28"/>
        <v>0.3</v>
      </c>
      <c r="W28" s="65">
        <v>4186</v>
      </c>
      <c r="X28" s="120">
        <f t="shared" si="29"/>
        <v>0.2</v>
      </c>
      <c r="Y28" s="65">
        <v>355421</v>
      </c>
      <c r="Z28" s="120">
        <f t="shared" si="30"/>
        <v>18.4</v>
      </c>
      <c r="AA28" s="65">
        <v>596</v>
      </c>
      <c r="AB28" s="120">
        <f t="shared" si="31"/>
        <v>0</v>
      </c>
      <c r="AC28" s="65">
        <v>0</v>
      </c>
      <c r="AD28" s="120" t="str">
        <f t="shared" si="32"/>
        <v>-</v>
      </c>
      <c r="AE28" s="65">
        <v>1549</v>
      </c>
      <c r="AF28" s="120">
        <f t="shared" si="33"/>
        <v>0.1</v>
      </c>
      <c r="AG28" s="65">
        <v>0</v>
      </c>
      <c r="AH28" s="120" t="str">
        <f t="shared" si="34"/>
        <v>-</v>
      </c>
      <c r="AI28" s="65">
        <v>0</v>
      </c>
      <c r="AJ28" s="120" t="str">
        <f t="shared" si="35"/>
        <v>-</v>
      </c>
      <c r="AK28" s="65">
        <v>11144</v>
      </c>
      <c r="AL28" s="120">
        <f t="shared" si="36"/>
        <v>0.6</v>
      </c>
      <c r="AM28" s="65">
        <v>259</v>
      </c>
      <c r="AN28" s="120">
        <f t="shared" si="37"/>
        <v>0</v>
      </c>
      <c r="AO28" s="65">
        <v>0</v>
      </c>
      <c r="AP28" s="120" t="str">
        <f t="shared" si="38"/>
        <v>-</v>
      </c>
      <c r="AQ28" s="65">
        <v>259</v>
      </c>
      <c r="AR28" s="120">
        <f t="shared" si="39"/>
        <v>0</v>
      </c>
      <c r="AS28" s="146">
        <v>1933255</v>
      </c>
      <c r="AT28" s="59"/>
      <c r="AU28" s="59"/>
    </row>
    <row r="29" spans="1:47" s="60" customFormat="1" ht="23.25" customHeight="1">
      <c r="A29" s="82">
        <v>3</v>
      </c>
      <c r="B29" s="13"/>
      <c r="C29" s="27" t="s">
        <v>33</v>
      </c>
      <c r="D29" s="15"/>
      <c r="E29" s="65">
        <v>236700</v>
      </c>
      <c r="F29" s="73">
        <f t="shared" si="20"/>
        <v>12.9</v>
      </c>
      <c r="G29" s="65">
        <v>20359</v>
      </c>
      <c r="H29" s="73">
        <f t="shared" si="21"/>
        <v>1.1</v>
      </c>
      <c r="I29" s="65">
        <v>852</v>
      </c>
      <c r="J29" s="73">
        <f t="shared" si="22"/>
        <v>0</v>
      </c>
      <c r="K29" s="65">
        <v>640</v>
      </c>
      <c r="L29" s="120">
        <f t="shared" si="23"/>
        <v>0</v>
      </c>
      <c r="M29" s="65">
        <v>131</v>
      </c>
      <c r="N29" s="120">
        <f t="shared" si="24"/>
        <v>0</v>
      </c>
      <c r="O29" s="65">
        <v>26158</v>
      </c>
      <c r="P29" s="120">
        <f t="shared" si="25"/>
        <v>1.4</v>
      </c>
      <c r="Q29" s="65">
        <v>0</v>
      </c>
      <c r="R29" s="120" t="str">
        <f t="shared" si="26"/>
        <v>-</v>
      </c>
      <c r="S29" s="65">
        <v>0</v>
      </c>
      <c r="T29" s="120" t="str">
        <f t="shared" si="27"/>
        <v>-</v>
      </c>
      <c r="U29" s="65">
        <v>7164</v>
      </c>
      <c r="V29" s="120">
        <f t="shared" si="28"/>
        <v>0.4</v>
      </c>
      <c r="W29" s="65">
        <v>159</v>
      </c>
      <c r="X29" s="120">
        <f t="shared" si="29"/>
        <v>0</v>
      </c>
      <c r="Y29" s="65">
        <v>1540905</v>
      </c>
      <c r="Z29" s="120">
        <f t="shared" si="30"/>
        <v>84.1</v>
      </c>
      <c r="AA29" s="65">
        <v>0</v>
      </c>
      <c r="AB29" s="120" t="str">
        <f t="shared" si="31"/>
        <v>-</v>
      </c>
      <c r="AC29" s="65">
        <v>0</v>
      </c>
      <c r="AD29" s="120" t="str">
        <f t="shared" si="32"/>
        <v>-</v>
      </c>
      <c r="AE29" s="65">
        <v>0</v>
      </c>
      <c r="AF29" s="120" t="str">
        <f t="shared" si="33"/>
        <v>-</v>
      </c>
      <c r="AG29" s="65">
        <v>0</v>
      </c>
      <c r="AH29" s="120" t="str">
        <f t="shared" si="34"/>
        <v>-</v>
      </c>
      <c r="AI29" s="65">
        <v>0</v>
      </c>
      <c r="AJ29" s="120" t="str">
        <f t="shared" si="35"/>
        <v>-</v>
      </c>
      <c r="AK29" s="65">
        <v>0</v>
      </c>
      <c r="AL29" s="120" t="str">
        <f t="shared" si="36"/>
        <v>-</v>
      </c>
      <c r="AM29" s="65">
        <v>214</v>
      </c>
      <c r="AN29" s="120">
        <f t="shared" si="37"/>
        <v>0</v>
      </c>
      <c r="AO29" s="65">
        <v>0</v>
      </c>
      <c r="AP29" s="120" t="str">
        <f t="shared" si="38"/>
        <v>-</v>
      </c>
      <c r="AQ29" s="65">
        <v>214</v>
      </c>
      <c r="AR29" s="120">
        <f t="shared" si="39"/>
        <v>0</v>
      </c>
      <c r="AS29" s="146">
        <v>1833282</v>
      </c>
      <c r="AT29" s="59"/>
      <c r="AU29" s="59"/>
    </row>
    <row r="30" spans="1:47" s="60" customFormat="1" ht="23.25" customHeight="1">
      <c r="A30" s="82">
        <v>4</v>
      </c>
      <c r="B30" s="13"/>
      <c r="C30" s="27" t="s">
        <v>0</v>
      </c>
      <c r="D30" s="15"/>
      <c r="E30" s="65">
        <v>1611703</v>
      </c>
      <c r="F30" s="73">
        <f t="shared" si="20"/>
        <v>44.5</v>
      </c>
      <c r="G30" s="65">
        <v>62598</v>
      </c>
      <c r="H30" s="73">
        <f t="shared" si="21"/>
        <v>1.7</v>
      </c>
      <c r="I30" s="65">
        <v>5060</v>
      </c>
      <c r="J30" s="73">
        <f t="shared" si="22"/>
        <v>0.1</v>
      </c>
      <c r="K30" s="65">
        <v>3792</v>
      </c>
      <c r="L30" s="120">
        <f t="shared" si="23"/>
        <v>0.1</v>
      </c>
      <c r="M30" s="65">
        <v>768</v>
      </c>
      <c r="N30" s="120">
        <f t="shared" si="24"/>
        <v>0</v>
      </c>
      <c r="O30" s="65">
        <v>121775</v>
      </c>
      <c r="P30" s="120">
        <f t="shared" si="25"/>
        <v>3.4</v>
      </c>
      <c r="Q30" s="65">
        <v>0</v>
      </c>
      <c r="R30" s="120" t="str">
        <f t="shared" si="26"/>
        <v>-</v>
      </c>
      <c r="S30" s="65">
        <v>0</v>
      </c>
      <c r="T30" s="120" t="str">
        <f t="shared" si="27"/>
        <v>-</v>
      </c>
      <c r="U30" s="65">
        <v>21832</v>
      </c>
      <c r="V30" s="120">
        <f t="shared" si="28"/>
        <v>0.6</v>
      </c>
      <c r="W30" s="65">
        <v>9172</v>
      </c>
      <c r="X30" s="120">
        <f t="shared" si="29"/>
        <v>0.3</v>
      </c>
      <c r="Y30" s="65">
        <v>1778852</v>
      </c>
      <c r="Z30" s="120">
        <f t="shared" si="30"/>
        <v>49.1</v>
      </c>
      <c r="AA30" s="65">
        <v>1683</v>
      </c>
      <c r="AB30" s="120">
        <f t="shared" si="31"/>
        <v>0</v>
      </c>
      <c r="AC30" s="65">
        <v>0</v>
      </c>
      <c r="AD30" s="120" t="str">
        <f t="shared" si="32"/>
        <v>-</v>
      </c>
      <c r="AE30" s="65">
        <v>2758</v>
      </c>
      <c r="AF30" s="120">
        <f t="shared" si="33"/>
        <v>0.1</v>
      </c>
      <c r="AG30" s="65">
        <v>0</v>
      </c>
      <c r="AH30" s="120" t="str">
        <f t="shared" si="34"/>
        <v>-</v>
      </c>
      <c r="AI30" s="65">
        <v>0</v>
      </c>
      <c r="AJ30" s="120" t="str">
        <f t="shared" si="35"/>
        <v>-</v>
      </c>
      <c r="AK30" s="65">
        <v>0</v>
      </c>
      <c r="AL30" s="120" t="str">
        <f t="shared" si="36"/>
        <v>-</v>
      </c>
      <c r="AM30" s="65">
        <v>1184</v>
      </c>
      <c r="AN30" s="120">
        <f t="shared" si="37"/>
        <v>0</v>
      </c>
      <c r="AO30" s="65">
        <v>1039</v>
      </c>
      <c r="AP30" s="120">
        <f t="shared" si="38"/>
        <v>0</v>
      </c>
      <c r="AQ30" s="65">
        <v>145</v>
      </c>
      <c r="AR30" s="120">
        <f t="shared" si="39"/>
        <v>0</v>
      </c>
      <c r="AS30" s="146">
        <v>3621177</v>
      </c>
      <c r="AT30" s="59"/>
      <c r="AU30" s="59"/>
    </row>
    <row r="31" spans="1:47" s="60" customFormat="1" ht="23.25" customHeight="1">
      <c r="A31" s="82">
        <v>5</v>
      </c>
      <c r="B31" s="13"/>
      <c r="C31" s="27" t="s">
        <v>34</v>
      </c>
      <c r="D31" s="15"/>
      <c r="E31" s="65">
        <v>1311981</v>
      </c>
      <c r="F31" s="73">
        <f t="shared" si="20"/>
        <v>39.5</v>
      </c>
      <c r="G31" s="65">
        <v>46743</v>
      </c>
      <c r="H31" s="73">
        <f t="shared" si="21"/>
        <v>1.4</v>
      </c>
      <c r="I31" s="65">
        <v>3850</v>
      </c>
      <c r="J31" s="73">
        <f t="shared" si="22"/>
        <v>0.1</v>
      </c>
      <c r="K31" s="65">
        <v>2890</v>
      </c>
      <c r="L31" s="120">
        <f t="shared" si="23"/>
        <v>0.1</v>
      </c>
      <c r="M31" s="65">
        <v>588</v>
      </c>
      <c r="N31" s="120">
        <f t="shared" si="24"/>
        <v>0</v>
      </c>
      <c r="O31" s="65">
        <v>108004</v>
      </c>
      <c r="P31" s="120">
        <f t="shared" si="25"/>
        <v>3.3</v>
      </c>
      <c r="Q31" s="65">
        <v>0</v>
      </c>
      <c r="R31" s="120" t="str">
        <f t="shared" si="26"/>
        <v>-</v>
      </c>
      <c r="S31" s="65">
        <v>0</v>
      </c>
      <c r="T31" s="120" t="str">
        <f t="shared" si="27"/>
        <v>-</v>
      </c>
      <c r="U31" s="65">
        <v>15415</v>
      </c>
      <c r="V31" s="120">
        <f t="shared" si="28"/>
        <v>0.5</v>
      </c>
      <c r="W31" s="65">
        <v>5624</v>
      </c>
      <c r="X31" s="120">
        <f t="shared" si="29"/>
        <v>0.2</v>
      </c>
      <c r="Y31" s="65">
        <v>1821150</v>
      </c>
      <c r="Z31" s="120">
        <f t="shared" si="30"/>
        <v>54.9</v>
      </c>
      <c r="AA31" s="65">
        <v>1145</v>
      </c>
      <c r="AB31" s="120">
        <f t="shared" si="31"/>
        <v>0</v>
      </c>
      <c r="AC31" s="65">
        <v>0</v>
      </c>
      <c r="AD31" s="120" t="str">
        <f t="shared" si="32"/>
        <v>-</v>
      </c>
      <c r="AE31" s="65">
        <v>0</v>
      </c>
      <c r="AF31" s="120" t="str">
        <f t="shared" si="33"/>
        <v>-</v>
      </c>
      <c r="AG31" s="65">
        <v>0</v>
      </c>
      <c r="AH31" s="120" t="str">
        <f t="shared" si="34"/>
        <v>-</v>
      </c>
      <c r="AI31" s="65">
        <v>0</v>
      </c>
      <c r="AJ31" s="120" t="str">
        <f t="shared" si="35"/>
        <v>-</v>
      </c>
      <c r="AK31" s="65">
        <v>0</v>
      </c>
      <c r="AL31" s="120" t="str">
        <f t="shared" si="36"/>
        <v>-</v>
      </c>
      <c r="AM31" s="65">
        <v>155</v>
      </c>
      <c r="AN31" s="120">
        <f t="shared" si="37"/>
        <v>0</v>
      </c>
      <c r="AO31" s="65">
        <v>0</v>
      </c>
      <c r="AP31" s="120" t="str">
        <f t="shared" si="38"/>
        <v>-</v>
      </c>
      <c r="AQ31" s="65">
        <v>155</v>
      </c>
      <c r="AR31" s="120">
        <f t="shared" si="39"/>
        <v>0</v>
      </c>
      <c r="AS31" s="146">
        <v>3317545</v>
      </c>
      <c r="AT31" s="59"/>
      <c r="AU31" s="59"/>
    </row>
    <row r="32" spans="1:47" s="60" customFormat="1" ht="23.25" customHeight="1">
      <c r="A32" s="82">
        <v>6</v>
      </c>
      <c r="B32" s="13"/>
      <c r="C32" s="27" t="s">
        <v>35</v>
      </c>
      <c r="D32" s="15"/>
      <c r="E32" s="65">
        <v>308450</v>
      </c>
      <c r="F32" s="73">
        <f t="shared" si="20"/>
        <v>16.1</v>
      </c>
      <c r="G32" s="65">
        <v>34564</v>
      </c>
      <c r="H32" s="73">
        <f t="shared" si="21"/>
        <v>1.8</v>
      </c>
      <c r="I32" s="65">
        <v>771</v>
      </c>
      <c r="J32" s="73">
        <f t="shared" si="22"/>
        <v>0</v>
      </c>
      <c r="K32" s="65">
        <v>578</v>
      </c>
      <c r="L32" s="120">
        <f t="shared" si="23"/>
        <v>0</v>
      </c>
      <c r="M32" s="65">
        <v>117</v>
      </c>
      <c r="N32" s="120">
        <f t="shared" si="24"/>
        <v>0</v>
      </c>
      <c r="O32" s="65">
        <v>29269</v>
      </c>
      <c r="P32" s="120">
        <f t="shared" si="25"/>
        <v>1.5</v>
      </c>
      <c r="Q32" s="65">
        <v>0</v>
      </c>
      <c r="R32" s="120" t="str">
        <f t="shared" si="26"/>
        <v>-</v>
      </c>
      <c r="S32" s="65">
        <v>0</v>
      </c>
      <c r="T32" s="120" t="str">
        <f t="shared" si="27"/>
        <v>-</v>
      </c>
      <c r="U32" s="65">
        <v>12113</v>
      </c>
      <c r="V32" s="120">
        <f t="shared" si="28"/>
        <v>0.6</v>
      </c>
      <c r="W32" s="65">
        <v>451</v>
      </c>
      <c r="X32" s="120">
        <f t="shared" si="29"/>
        <v>0</v>
      </c>
      <c r="Y32" s="65">
        <v>1524607</v>
      </c>
      <c r="Z32" s="120">
        <f t="shared" si="30"/>
        <v>79.4</v>
      </c>
      <c r="AA32" s="65">
        <v>976</v>
      </c>
      <c r="AB32" s="120">
        <f t="shared" si="31"/>
        <v>0.1</v>
      </c>
      <c r="AC32" s="65">
        <v>0</v>
      </c>
      <c r="AD32" s="120" t="str">
        <f t="shared" si="32"/>
        <v>-</v>
      </c>
      <c r="AE32" s="65">
        <v>2770</v>
      </c>
      <c r="AF32" s="120">
        <f t="shared" si="33"/>
        <v>0.1</v>
      </c>
      <c r="AG32" s="65">
        <v>0</v>
      </c>
      <c r="AH32" s="120" t="str">
        <f t="shared" si="34"/>
        <v>-</v>
      </c>
      <c r="AI32" s="65">
        <v>0</v>
      </c>
      <c r="AJ32" s="120" t="str">
        <f t="shared" si="35"/>
        <v>-</v>
      </c>
      <c r="AK32" s="65">
        <v>5371</v>
      </c>
      <c r="AL32" s="120">
        <f t="shared" si="36"/>
        <v>0.3</v>
      </c>
      <c r="AM32" s="65">
        <v>622</v>
      </c>
      <c r="AN32" s="120">
        <f t="shared" si="37"/>
        <v>0</v>
      </c>
      <c r="AO32" s="65">
        <v>0</v>
      </c>
      <c r="AP32" s="120" t="str">
        <f t="shared" si="38"/>
        <v>-</v>
      </c>
      <c r="AQ32" s="65">
        <v>622</v>
      </c>
      <c r="AR32" s="120">
        <f t="shared" si="39"/>
        <v>0</v>
      </c>
      <c r="AS32" s="146">
        <v>1920659</v>
      </c>
      <c r="AT32" s="59"/>
      <c r="AU32" s="59"/>
    </row>
    <row r="33" spans="1:47" s="62" customFormat="1" ht="17.25" customHeight="1">
      <c r="A33" s="82"/>
      <c r="B33" s="13"/>
      <c r="C33" s="27"/>
      <c r="D33" s="15"/>
      <c r="E33" s="65"/>
      <c r="F33" s="73"/>
      <c r="G33" s="65"/>
      <c r="H33" s="73"/>
      <c r="I33" s="65"/>
      <c r="J33" s="73"/>
      <c r="K33" s="65"/>
      <c r="L33" s="73"/>
      <c r="M33" s="65"/>
      <c r="N33" s="73"/>
      <c r="O33" s="65"/>
      <c r="P33" s="73"/>
      <c r="Q33" s="65"/>
      <c r="R33" s="73"/>
      <c r="S33" s="65"/>
      <c r="T33" s="73"/>
      <c r="U33" s="65"/>
      <c r="V33" s="73"/>
      <c r="W33" s="65"/>
      <c r="X33" s="73"/>
      <c r="Y33" s="65"/>
      <c r="Z33" s="73"/>
      <c r="AA33" s="65"/>
      <c r="AB33" s="73"/>
      <c r="AC33" s="65"/>
      <c r="AD33" s="73"/>
      <c r="AE33" s="65"/>
      <c r="AF33" s="73"/>
      <c r="AG33" s="65"/>
      <c r="AH33" s="73"/>
      <c r="AI33" s="65"/>
      <c r="AJ33" s="73"/>
      <c r="AK33" s="65"/>
      <c r="AL33" s="73"/>
      <c r="AM33" s="65"/>
      <c r="AN33" s="73"/>
      <c r="AO33" s="65"/>
      <c r="AP33" s="73"/>
      <c r="AQ33" s="65"/>
      <c r="AR33" s="73"/>
      <c r="AS33" s="146"/>
      <c r="AT33" s="61"/>
      <c r="AU33" s="61"/>
    </row>
    <row r="34" spans="1:47" s="60" customFormat="1" ht="17.25" customHeight="1">
      <c r="A34" s="115" t="s">
        <v>38</v>
      </c>
      <c r="B34" s="116"/>
      <c r="C34" s="116"/>
      <c r="D34" s="58"/>
      <c r="E34" s="65">
        <f>SUM(E27:E32)</f>
        <v>6279788</v>
      </c>
      <c r="F34" s="73">
        <f>IF(E34=0,"-",ROUND(E34/$AS34*100,1))</f>
        <v>28.6</v>
      </c>
      <c r="G34" s="65">
        <f>SUM(G27:G32)</f>
        <v>300010</v>
      </c>
      <c r="H34" s="73">
        <f>IF(G34=0,"-",ROUND(G34/$AS34*100,1))</f>
        <v>1.4</v>
      </c>
      <c r="I34" s="65">
        <f>SUM(I27:I32)</f>
        <v>16831</v>
      </c>
      <c r="J34" s="73">
        <f>IF(I34=0,"-",ROUND(I34/$AS34*100,1))</f>
        <v>0.1</v>
      </c>
      <c r="K34" s="65">
        <f>SUM(K27:K32)</f>
        <v>12626</v>
      </c>
      <c r="L34" s="73">
        <f>IF(K34=0,"-",ROUND(K34/$AS34*100,1))</f>
        <v>0.1</v>
      </c>
      <c r="M34" s="65">
        <f>SUM(M27:M32)</f>
        <v>2567</v>
      </c>
      <c r="N34" s="120">
        <f>IF(M34=0,"-",ROUND(M34/$AS34*100,1))</f>
        <v>0</v>
      </c>
      <c r="O34" s="65">
        <f>SUM(O27:O32)</f>
        <v>494405</v>
      </c>
      <c r="P34" s="120">
        <f>IF(O34=0,"-",ROUND(O34/$AS34*100,1))</f>
        <v>2.3</v>
      </c>
      <c r="Q34" s="65">
        <f>SUM(Q27:Q32)</f>
        <v>20526</v>
      </c>
      <c r="R34" s="120">
        <f>IF(Q34=0,"-",ROUND(Q34/$AS34*100,1))</f>
        <v>0.1</v>
      </c>
      <c r="S34" s="65">
        <f>SUM(S27:S32)</f>
        <v>0</v>
      </c>
      <c r="T34" s="120" t="str">
        <f>IF(S34=0,"-",ROUND(S34/$AS34*100,1))</f>
        <v>-</v>
      </c>
      <c r="U34" s="65">
        <f>SUM(U27:U32)</f>
        <v>101798</v>
      </c>
      <c r="V34" s="120">
        <f>IF(U34=0,"-",ROUND(U34/$AS34*100,1))</f>
        <v>0.5</v>
      </c>
      <c r="W34" s="65">
        <f>SUM(W27:W32)</f>
        <v>23014</v>
      </c>
      <c r="X34" s="120">
        <f>IF(W34=0,"-",ROUND(W34/$AS34*100,1))</f>
        <v>0.1</v>
      </c>
      <c r="Y34" s="65">
        <f>SUM(Y27:Y32)</f>
        <v>14655990</v>
      </c>
      <c r="Z34" s="120">
        <f>IF(Y34=0,"-",ROUND(Y34/$AS34*100,1))</f>
        <v>66.8</v>
      </c>
      <c r="AA34" s="65">
        <f>SUM(AA27:AA32)</f>
        <v>7451</v>
      </c>
      <c r="AB34" s="120">
        <f>IF(AA34=0,"-",ROUND(AA34/$AS34*100,1))</f>
        <v>0</v>
      </c>
      <c r="AC34" s="65">
        <f>SUM(AC27:AC32)</f>
        <v>421</v>
      </c>
      <c r="AD34" s="120">
        <f>IF(AC34=0,"-",ROUND(AC34/$AS34*100,1))</f>
        <v>0</v>
      </c>
      <c r="AE34" s="65">
        <f>SUM(AE27:AE32)</f>
        <v>13850</v>
      </c>
      <c r="AF34" s="120">
        <f>IF(AE34=0,"-",ROUND(AE34/$AS34*100,1))</f>
        <v>0.1</v>
      </c>
      <c r="AG34" s="65">
        <f>SUM(AG27:AG32)</f>
        <v>0</v>
      </c>
      <c r="AH34" s="120" t="str">
        <f>IF(AG34=0,"-",ROUND(AG34/$AS34*100,1))</f>
        <v>-</v>
      </c>
      <c r="AI34" s="65">
        <f>SUM(AI27:AI32)</f>
        <v>0</v>
      </c>
      <c r="AJ34" s="120" t="str">
        <f>IF(AI34=0,"-",ROUND(AI34/$AS34*100,1))</f>
        <v>-</v>
      </c>
      <c r="AK34" s="65">
        <f>SUM(AK27:AK32)</f>
        <v>16515</v>
      </c>
      <c r="AL34" s="120">
        <f>IF(AK34=0,"-",ROUND(AK34/$AS34*100,1))</f>
        <v>0.1</v>
      </c>
      <c r="AM34" s="65">
        <f>SUM(AM27:AM32)</f>
        <v>3159</v>
      </c>
      <c r="AN34" s="120">
        <f>IF(AM34=0,"-",ROUND(AM34/$AS34*100,1))</f>
        <v>0</v>
      </c>
      <c r="AO34" s="65">
        <f>SUM(AO27:AO32)</f>
        <v>1039</v>
      </c>
      <c r="AP34" s="120">
        <f>IF(AO34=0,"-",ROUND(AO34/$AS34*100,1))</f>
        <v>0</v>
      </c>
      <c r="AQ34" s="65">
        <f>SUM(AQ27:AQ32)</f>
        <v>2120</v>
      </c>
      <c r="AR34" s="120">
        <f>IF(AQ34=0,"-",ROUND(AQ34/$AS34*100,1))</f>
        <v>0</v>
      </c>
      <c r="AS34" s="146">
        <f>SUM(AS27:AS32)</f>
        <v>21948951</v>
      </c>
      <c r="AT34" s="59"/>
      <c r="AU34" s="59"/>
    </row>
    <row r="35" spans="1:47" s="60" customFormat="1" ht="17.25" customHeight="1" thickBot="1">
      <c r="A35" s="117"/>
      <c r="B35" s="118"/>
      <c r="C35" s="118"/>
      <c r="D35" s="63"/>
      <c r="E35" s="66"/>
      <c r="F35" s="74"/>
      <c r="G35" s="66"/>
      <c r="H35" s="74"/>
      <c r="I35" s="66"/>
      <c r="J35" s="74"/>
      <c r="K35" s="66"/>
      <c r="L35" s="74"/>
      <c r="M35" s="66"/>
      <c r="N35" s="74"/>
      <c r="O35" s="66"/>
      <c r="P35" s="74"/>
      <c r="Q35" s="66"/>
      <c r="R35" s="74"/>
      <c r="S35" s="66"/>
      <c r="T35" s="74"/>
      <c r="U35" s="66"/>
      <c r="V35" s="74"/>
      <c r="W35" s="66"/>
      <c r="X35" s="74"/>
      <c r="Y35" s="66"/>
      <c r="Z35" s="74"/>
      <c r="AA35" s="66"/>
      <c r="AB35" s="74"/>
      <c r="AC35" s="66"/>
      <c r="AD35" s="74"/>
      <c r="AE35" s="66"/>
      <c r="AF35" s="74"/>
      <c r="AG35" s="66"/>
      <c r="AH35" s="74"/>
      <c r="AI35" s="66"/>
      <c r="AJ35" s="74"/>
      <c r="AK35" s="66"/>
      <c r="AL35" s="74"/>
      <c r="AM35" s="66"/>
      <c r="AN35" s="74"/>
      <c r="AO35" s="66"/>
      <c r="AP35" s="74"/>
      <c r="AQ35" s="66"/>
      <c r="AR35" s="74"/>
      <c r="AS35" s="147"/>
      <c r="AT35" s="59"/>
      <c r="AU35" s="59"/>
    </row>
    <row r="36" spans="3:47" s="75" customFormat="1" ht="17.25" customHeight="1" hidden="1">
      <c r="C36" s="75" t="s">
        <v>48</v>
      </c>
      <c r="E36" s="119">
        <v>5</v>
      </c>
      <c r="F36" s="119"/>
      <c r="G36" s="119">
        <v>5</v>
      </c>
      <c r="H36" s="119"/>
      <c r="I36" s="119">
        <v>5</v>
      </c>
      <c r="J36" s="119"/>
      <c r="K36" s="119">
        <v>5</v>
      </c>
      <c r="L36" s="119"/>
      <c r="M36" s="119">
        <v>5</v>
      </c>
      <c r="N36" s="119"/>
      <c r="O36" s="119">
        <v>5</v>
      </c>
      <c r="P36" s="119"/>
      <c r="Q36" s="119">
        <v>5</v>
      </c>
      <c r="R36" s="119"/>
      <c r="S36" s="119">
        <v>5</v>
      </c>
      <c r="T36" s="119"/>
      <c r="U36" s="119">
        <v>5</v>
      </c>
      <c r="V36" s="119"/>
      <c r="W36" s="119">
        <v>5</v>
      </c>
      <c r="X36" s="119"/>
      <c r="Y36" s="119">
        <v>5</v>
      </c>
      <c r="Z36" s="119"/>
      <c r="AA36" s="119">
        <v>5</v>
      </c>
      <c r="AB36" s="119"/>
      <c r="AC36" s="75">
        <v>5</v>
      </c>
      <c r="AE36" s="75">
        <v>5</v>
      </c>
      <c r="AG36" s="75">
        <v>5</v>
      </c>
      <c r="AI36" s="75">
        <v>5</v>
      </c>
      <c r="AK36" s="119">
        <v>5</v>
      </c>
      <c r="AL36" s="119"/>
      <c r="AM36" s="119">
        <v>5</v>
      </c>
      <c r="AN36" s="119"/>
      <c r="AO36" s="119">
        <v>5</v>
      </c>
      <c r="AP36" s="119"/>
      <c r="AQ36" s="119">
        <v>5</v>
      </c>
      <c r="AR36" s="119"/>
      <c r="AS36" s="119">
        <v>5</v>
      </c>
      <c r="AT36" s="119"/>
      <c r="AU36" s="119"/>
    </row>
    <row r="37" spans="3:47" s="75" customFormat="1" ht="17.25" customHeight="1" hidden="1">
      <c r="C37" s="75" t="s">
        <v>49</v>
      </c>
      <c r="E37" s="119">
        <v>1</v>
      </c>
      <c r="F37" s="119"/>
      <c r="G37" s="119">
        <v>2</v>
      </c>
      <c r="H37" s="119"/>
      <c r="I37" s="119">
        <v>3</v>
      </c>
      <c r="J37" s="119"/>
      <c r="K37" s="119">
        <v>4</v>
      </c>
      <c r="L37" s="119"/>
      <c r="M37" s="119">
        <v>5</v>
      </c>
      <c r="N37" s="119"/>
      <c r="O37" s="119">
        <v>6</v>
      </c>
      <c r="P37" s="119"/>
      <c r="Q37" s="119">
        <v>7</v>
      </c>
      <c r="R37" s="119"/>
      <c r="S37" s="119">
        <v>8</v>
      </c>
      <c r="T37" s="119"/>
      <c r="U37" s="119">
        <v>9</v>
      </c>
      <c r="V37" s="119"/>
      <c r="W37" s="119">
        <v>10</v>
      </c>
      <c r="X37" s="119"/>
      <c r="Y37" s="119">
        <v>11</v>
      </c>
      <c r="Z37" s="119"/>
      <c r="AA37" s="119">
        <v>12</v>
      </c>
      <c r="AB37" s="119"/>
      <c r="AC37" s="75">
        <v>13</v>
      </c>
      <c r="AE37" s="75">
        <v>14</v>
      </c>
      <c r="AG37" s="75">
        <v>15</v>
      </c>
      <c r="AI37" s="75">
        <v>17</v>
      </c>
      <c r="AK37" s="119">
        <v>19</v>
      </c>
      <c r="AL37" s="119"/>
      <c r="AM37" s="119">
        <v>23</v>
      </c>
      <c r="AN37" s="119"/>
      <c r="AO37" s="119">
        <v>25</v>
      </c>
      <c r="AP37" s="119"/>
      <c r="AQ37" s="119">
        <v>26</v>
      </c>
      <c r="AR37" s="119"/>
      <c r="AS37" s="119">
        <v>31</v>
      </c>
      <c r="AT37" s="119"/>
      <c r="AU37" s="119"/>
    </row>
    <row r="38" spans="3:47" s="75" customFormat="1" ht="17.25" customHeight="1" hidden="1">
      <c r="C38" s="75" t="s">
        <v>50</v>
      </c>
      <c r="E38" s="119">
        <v>5</v>
      </c>
      <c r="F38" s="119"/>
      <c r="G38" s="119">
        <v>5</v>
      </c>
      <c r="H38" s="119"/>
      <c r="I38" s="119">
        <v>5</v>
      </c>
      <c r="J38" s="119"/>
      <c r="K38" s="119">
        <v>5</v>
      </c>
      <c r="L38" s="119"/>
      <c r="M38" s="119">
        <v>5</v>
      </c>
      <c r="N38" s="119"/>
      <c r="O38" s="119">
        <v>5</v>
      </c>
      <c r="P38" s="119"/>
      <c r="Q38" s="119">
        <v>5</v>
      </c>
      <c r="R38" s="119"/>
      <c r="S38" s="119">
        <v>5</v>
      </c>
      <c r="T38" s="119"/>
      <c r="U38" s="119">
        <v>5</v>
      </c>
      <c r="V38" s="119"/>
      <c r="W38" s="119">
        <v>5</v>
      </c>
      <c r="X38" s="119"/>
      <c r="Y38" s="119">
        <v>5</v>
      </c>
      <c r="Z38" s="119"/>
      <c r="AA38" s="119">
        <v>5</v>
      </c>
      <c r="AB38" s="119"/>
      <c r="AC38" s="75">
        <v>5</v>
      </c>
      <c r="AE38" s="75">
        <v>5</v>
      </c>
      <c r="AG38" s="75">
        <v>5</v>
      </c>
      <c r="AI38" s="75">
        <v>5</v>
      </c>
      <c r="AK38" s="119">
        <v>5</v>
      </c>
      <c r="AL38" s="119"/>
      <c r="AM38" s="119">
        <v>5</v>
      </c>
      <c r="AN38" s="119"/>
      <c r="AO38" s="119">
        <v>5</v>
      </c>
      <c r="AP38" s="119"/>
      <c r="AQ38" s="119">
        <v>5</v>
      </c>
      <c r="AR38" s="119"/>
      <c r="AS38" s="119">
        <v>5</v>
      </c>
      <c r="AT38" s="119"/>
      <c r="AU38" s="119"/>
    </row>
  </sheetData>
  <sheetProtection/>
  <mergeCells count="43">
    <mergeCell ref="A6:C6"/>
    <mergeCell ref="AK4:AL4"/>
    <mergeCell ref="E4:F4"/>
    <mergeCell ref="G4:H4"/>
    <mergeCell ref="AC4:AD4"/>
    <mergeCell ref="AE4:AF4"/>
    <mergeCell ref="M4:N4"/>
    <mergeCell ref="O4:P4"/>
    <mergeCell ref="Q4:R4"/>
    <mergeCell ref="W4:X4"/>
    <mergeCell ref="Y4:Z4"/>
    <mergeCell ref="E5:E7"/>
    <mergeCell ref="G5:G7"/>
    <mergeCell ref="I5:I7"/>
    <mergeCell ref="K5:K7"/>
    <mergeCell ref="I4:J4"/>
    <mergeCell ref="S4:T4"/>
    <mergeCell ref="W5:W7"/>
    <mergeCell ref="Y5:Y7"/>
    <mergeCell ref="M5:M7"/>
    <mergeCell ref="AC5:AC7"/>
    <mergeCell ref="AE5:AE7"/>
    <mergeCell ref="AG5:AG7"/>
    <mergeCell ref="AI3:AJ3"/>
    <mergeCell ref="AG4:AH4"/>
    <mergeCell ref="AA4:AB4"/>
    <mergeCell ref="AI5:AI7"/>
    <mergeCell ref="AA5:AA7"/>
    <mergeCell ref="AS5:AS7"/>
    <mergeCell ref="AK5:AK7"/>
    <mergeCell ref="AM5:AM7"/>
    <mergeCell ref="AO5:AO7"/>
    <mergeCell ref="AQ5:AQ7"/>
    <mergeCell ref="AI4:AJ4"/>
    <mergeCell ref="AQ4:AR4"/>
    <mergeCell ref="AO4:AP4"/>
    <mergeCell ref="AM4:AN4"/>
    <mergeCell ref="O5:O7"/>
    <mergeCell ref="Q5:Q7"/>
    <mergeCell ref="S5:S7"/>
    <mergeCell ref="U5:U7"/>
    <mergeCell ref="K4:L4"/>
    <mergeCell ref="U4:V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3" manualBreakCount="3">
    <brk id="34" max="34" man="1"/>
    <brk id="38" max="34" man="1"/>
    <brk id="4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酒井　友加</cp:lastModifiedBy>
  <cp:lastPrinted>2013-03-27T11:12:53Z</cp:lastPrinted>
  <dcterms:created xsi:type="dcterms:W3CDTF">2003-12-01T08:10:02Z</dcterms:created>
  <dcterms:modified xsi:type="dcterms:W3CDTF">2014-03-20T01:33:19Z</dcterms:modified>
  <cp:category/>
  <cp:version/>
  <cp:contentType/>
  <cp:contentStatus/>
</cp:coreProperties>
</file>