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95" windowWidth="19065" windowHeight="8040" activeTab="0"/>
  </bookViews>
  <sheets>
    <sheet name="第3-2表" sheetId="1" r:id="rId1"/>
    <sheet name="第3-3表" sheetId="2" r:id="rId2"/>
    <sheet name="第3-４表" sheetId="3" r:id="rId3"/>
    <sheet name="第3-4表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'第3-2表'!$A$1:$AI$31</definedName>
    <definedName name="_xlnm.Print_Area" localSheetId="1">'第3-3表'!$A$1:$AT$29</definedName>
    <definedName name="_xlnm.Print_Area" localSheetId="2">'第3-４表'!$A$1:$AC$28</definedName>
    <definedName name="_xlnm.Print_Area" localSheetId="3">'第3-4表(2)'!$A$1:$X$27</definedName>
    <definedName name="_xlnm.Print_Area" localSheetId="4">'第3-5表'!$A$1:$AM$32</definedName>
    <definedName name="_xlnm.Print_Area" localSheetId="5">'第3-6表'!$A$1:$BG$32</definedName>
    <definedName name="_xlnm.Print_Area" localSheetId="6">'第3-7表'!$A$1:$K$28</definedName>
    <definedName name="_xlnm.Print_Area" localSheetId="7">'第3-8表'!$A$1:$Q$29</definedName>
    <definedName name="_xlnm.Print_Area" localSheetId="8">'第3-9表'!$A$1:$X$28</definedName>
    <definedName name="_xlnm.Print_Titles" localSheetId="0">'第3-2表'!$A:$A</definedName>
    <definedName name="_xlnm.Print_Titles" localSheetId="1">'第3-3表'!$A:$A</definedName>
    <definedName name="_xlnm.Print_Titles" localSheetId="2">'第3-４表'!$A:$A</definedName>
    <definedName name="_xlnm.Print_Titles" localSheetId="3">'第3-4表(2)'!$A:$A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<sst xmlns="http://schemas.openxmlformats.org/spreadsheetml/2006/main" count="1080" uniqueCount="704">
  <si>
    <t>(1)</t>
  </si>
  <si>
    <t>(2)</t>
  </si>
  <si>
    <t>(3)</t>
  </si>
  <si>
    <t>(5)</t>
  </si>
  <si>
    <t>(6)</t>
  </si>
  <si>
    <t>(7)</t>
  </si>
  <si>
    <t>(8)</t>
  </si>
  <si>
    <t>(9)</t>
  </si>
  <si>
    <t>(4)</t>
  </si>
  <si>
    <t>(1)　損　益　勘　定</t>
  </si>
  <si>
    <t>(2)　料金（家庭用）</t>
  </si>
  <si>
    <t>う</t>
  </si>
  <si>
    <t>ち</t>
  </si>
  <si>
    <t>行政区域内</t>
  </si>
  <si>
    <t>計画給水</t>
  </si>
  <si>
    <t>現在給水</t>
  </si>
  <si>
    <t>水利権</t>
  </si>
  <si>
    <t>導水管</t>
  </si>
  <si>
    <t>送水管</t>
  </si>
  <si>
    <t>配水管</t>
  </si>
  <si>
    <t>配水能力</t>
  </si>
  <si>
    <t>年間総</t>
  </si>
  <si>
    <t>一日最大</t>
  </si>
  <si>
    <t>一日平均</t>
  </si>
  <si>
    <t>一日一人</t>
  </si>
  <si>
    <t>有収率</t>
  </si>
  <si>
    <t>ア</t>
  </si>
  <si>
    <t>イ　　</t>
  </si>
  <si>
    <t>ウ</t>
  </si>
  <si>
    <t>現行料金</t>
  </si>
  <si>
    <t>家庭用</t>
  </si>
  <si>
    <t>現在人口</t>
  </si>
  <si>
    <t>人口</t>
  </si>
  <si>
    <t>C/A(%)</t>
  </si>
  <si>
    <t>C/B(%)</t>
  </si>
  <si>
    <t>延　長</t>
  </si>
  <si>
    <t>配水量</t>
  </si>
  <si>
    <t>最大配水</t>
  </si>
  <si>
    <t>平均給水</t>
  </si>
  <si>
    <t>有収水量</t>
  </si>
  <si>
    <t>計</t>
  </si>
  <si>
    <t>原水</t>
  </si>
  <si>
    <t>浄水</t>
  </si>
  <si>
    <t>配水</t>
  </si>
  <si>
    <t>検針</t>
  </si>
  <si>
    <t>集金</t>
  </si>
  <si>
    <t>資本</t>
  </si>
  <si>
    <t>料金体系</t>
  </si>
  <si>
    <t>基本水量</t>
  </si>
  <si>
    <t>超過料金</t>
  </si>
  <si>
    <t>実施</t>
  </si>
  <si>
    <t>全体</t>
  </si>
  <si>
    <t>(A)  (人)</t>
  </si>
  <si>
    <t>(B)  (人)</t>
  </si>
  <si>
    <t>(C)  (人)</t>
  </si>
  <si>
    <t>(千ｍ)</t>
  </si>
  <si>
    <t>量(l)</t>
  </si>
  <si>
    <t>（％）</t>
  </si>
  <si>
    <t>関係</t>
  </si>
  <si>
    <t>勘定</t>
  </si>
  <si>
    <t>(円）</t>
  </si>
  <si>
    <t>年月日</t>
  </si>
  <si>
    <t>下関市</t>
  </si>
  <si>
    <t>口径別</t>
  </si>
  <si>
    <t>宇部市</t>
  </si>
  <si>
    <t>表流水・ダム・伏流水・受水</t>
  </si>
  <si>
    <t>山口市</t>
  </si>
  <si>
    <t>用途別・口径別</t>
  </si>
  <si>
    <t>萩市</t>
  </si>
  <si>
    <t>用途別</t>
  </si>
  <si>
    <t>防府市</t>
  </si>
  <si>
    <t>ダム・地下水</t>
  </si>
  <si>
    <t>下松市</t>
  </si>
  <si>
    <t>岩国市</t>
  </si>
  <si>
    <t>表流水</t>
  </si>
  <si>
    <t>光市</t>
  </si>
  <si>
    <t>伏流水</t>
  </si>
  <si>
    <t>長門市</t>
  </si>
  <si>
    <t>柳井市</t>
  </si>
  <si>
    <t>美祢市</t>
  </si>
  <si>
    <t>伏流水・地下水・受水</t>
  </si>
  <si>
    <t>ダム</t>
  </si>
  <si>
    <t>（１）上水道事業・簡易水道事業</t>
  </si>
  <si>
    <t>　　（上水道事業）</t>
  </si>
  <si>
    <t>項　目</t>
  </si>
  <si>
    <t>(4) 普 及 率</t>
  </si>
  <si>
    <t>(4) 改定率(%)</t>
  </si>
  <si>
    <t>団体名</t>
  </si>
  <si>
    <t>水 源 の 種 類</t>
  </si>
  <si>
    <t>基本料金</t>
  </si>
  <si>
    <r>
      <t>(ｍ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/日)</t>
    </r>
  </si>
  <si>
    <r>
      <t>(ｍ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/日)</t>
    </r>
  </si>
  <si>
    <r>
      <t>(千ｍ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)</t>
    </r>
  </si>
  <si>
    <r>
      <t>(ｍ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）</t>
    </r>
  </si>
  <si>
    <r>
      <t>(円/m</t>
    </r>
    <r>
      <rPr>
        <vertAlign val="superscript"/>
        <sz val="12"/>
        <rFont val="ＭＳゴシック"/>
        <family val="3"/>
      </rPr>
      <t xml:space="preserve">3 </t>
    </r>
    <r>
      <rPr>
        <sz val="12"/>
        <rFont val="ＭＳゴシック"/>
        <family val="3"/>
      </rPr>
      <t>)</t>
    </r>
  </si>
  <si>
    <t>田布施・平生
水道企業団</t>
  </si>
  <si>
    <t>柳井地域
広域水道企業団</t>
  </si>
  <si>
    <t>光地域
広域水道企業団</t>
  </si>
  <si>
    <t>　　（簡易水道事業）</t>
  </si>
  <si>
    <t>　第３－２表　施設及び業務概況</t>
  </si>
  <si>
    <t>周南市</t>
  </si>
  <si>
    <t>表流水・ダム・伏流水・　　　　　地下水・受水</t>
  </si>
  <si>
    <t>山陽小野田市</t>
  </si>
  <si>
    <t>01-01-06</t>
  </si>
  <si>
    <t>01-01-07</t>
  </si>
  <si>
    <t>01-01-08</t>
  </si>
  <si>
    <t>01-01-10</t>
  </si>
  <si>
    <t>01-01-12</t>
  </si>
  <si>
    <t>01-01-13</t>
  </si>
  <si>
    <t>01-01-14</t>
  </si>
  <si>
    <t>01-01-15</t>
  </si>
  <si>
    <t>01-01-21</t>
  </si>
  <si>
    <t>01-01-23</t>
  </si>
  <si>
    <t>01-01-22</t>
  </si>
  <si>
    <t>01-01-24</t>
  </si>
  <si>
    <t>-</t>
  </si>
  <si>
    <t>01-01-41</t>
  </si>
  <si>
    <t>01-01-42</t>
  </si>
  <si>
    <t>01-01-43</t>
  </si>
  <si>
    <t>01-01-44</t>
  </si>
  <si>
    <t>01-01-45</t>
  </si>
  <si>
    <t>01-01-46</t>
  </si>
  <si>
    <t>01-01-47</t>
  </si>
  <si>
    <t>01-01-48</t>
  </si>
  <si>
    <t>01-01-26</t>
  </si>
  <si>
    <t>01-01-27</t>
  </si>
  <si>
    <t>01-01-28</t>
  </si>
  <si>
    <t>01-01-29</t>
  </si>
  <si>
    <t>01-01-32</t>
  </si>
  <si>
    <t>01-01-37</t>
  </si>
  <si>
    <t>01-01-38</t>
  </si>
  <si>
    <t>01-01-39</t>
  </si>
  <si>
    <t>表流水・地下水</t>
  </si>
  <si>
    <t>表流水・ダム・伏流水・
地下水・その他</t>
  </si>
  <si>
    <t>ダム・地下水</t>
  </si>
  <si>
    <t>表流水・伏流水・
地下水・受水</t>
  </si>
  <si>
    <t>口径別</t>
  </si>
  <si>
    <t>口径別</t>
  </si>
  <si>
    <t>当たり料金</t>
  </si>
  <si>
    <r>
      <t>エ　1か月20m</t>
    </r>
    <r>
      <rPr>
        <vertAlign val="superscript"/>
        <sz val="10"/>
        <rFont val="ＭＳゴシック"/>
        <family val="3"/>
      </rPr>
      <t>3</t>
    </r>
  </si>
  <si>
    <r>
      <t>10m</t>
    </r>
    <r>
      <rPr>
        <vertAlign val="superscript"/>
        <sz val="12"/>
        <rFont val="ＭＳゴシック"/>
        <family val="3"/>
      </rPr>
      <t>3</t>
    </r>
    <r>
      <rPr>
        <sz val="12"/>
        <rFont val="ＭＳゴシック"/>
        <family val="3"/>
      </rPr>
      <t>/月</t>
    </r>
  </si>
  <si>
    <t>表流水・ダム・地下水・受水</t>
  </si>
  <si>
    <t>21.04.01</t>
  </si>
  <si>
    <t>表流水・ダム・伏流水・受水</t>
  </si>
  <si>
    <t>（１）上水道事業・簡易水道事業</t>
  </si>
  <si>
    <t>総収益</t>
  </si>
  <si>
    <t>総費用</t>
  </si>
  <si>
    <t>特別損失</t>
  </si>
  <si>
    <t>前年度繰</t>
  </si>
  <si>
    <t>当年度未</t>
  </si>
  <si>
    <t>（Ａ）</t>
  </si>
  <si>
    <t>営業収益</t>
  </si>
  <si>
    <t>営業外収益</t>
  </si>
  <si>
    <t>（Ｄ）</t>
  </si>
  <si>
    <t>営　業　費　用</t>
  </si>
  <si>
    <t>営業外費用</t>
  </si>
  <si>
    <t>経常利益</t>
  </si>
  <si>
    <t>経常損失</t>
  </si>
  <si>
    <t>特別利益</t>
  </si>
  <si>
    <t>純利益</t>
  </si>
  <si>
    <t>純損失</t>
  </si>
  <si>
    <t>越利益剰</t>
  </si>
  <si>
    <t>処分利益</t>
  </si>
  <si>
    <t>経常収益</t>
  </si>
  <si>
    <t>経常費用</t>
  </si>
  <si>
    <t>団体名</t>
  </si>
  <si>
    <t>原水及び浄水費（受水費を含む）</t>
  </si>
  <si>
    <t>（△）</t>
  </si>
  <si>
    <t>余金（又は</t>
  </si>
  <si>
    <t>(B)+(C)+(G)</t>
  </si>
  <si>
    <t>（Ｂ）</t>
  </si>
  <si>
    <t>給水収益</t>
  </si>
  <si>
    <t>その他</t>
  </si>
  <si>
    <t>（Ｃ）</t>
  </si>
  <si>
    <t>雑収益</t>
  </si>
  <si>
    <t>(E)+(F)+(H)</t>
  </si>
  <si>
    <t>（Ｅ）</t>
  </si>
  <si>
    <t>配水及び給水費</t>
  </si>
  <si>
    <t>受託工事費</t>
  </si>
  <si>
    <t>業務費</t>
  </si>
  <si>
    <t>総係費</t>
  </si>
  <si>
    <t>減価償却費</t>
  </si>
  <si>
    <t>資産減耗費</t>
  </si>
  <si>
    <t>その他　　　　営業費用</t>
  </si>
  <si>
    <t>（Ｆ）</t>
  </si>
  <si>
    <t>支払利息</t>
  </si>
  <si>
    <t>企業債取扱諸費</t>
  </si>
  <si>
    <t>繰延勘定
償却</t>
  </si>
  <si>
    <t>その他　　　　営業外費用</t>
  </si>
  <si>
    <t>｛[(B)+(C)]-[(E)+(F)]}</t>
  </si>
  <si>
    <t>（Ｇ）</t>
  </si>
  <si>
    <t>他会計　繰入金</t>
  </si>
  <si>
    <t>（Ｈ）</t>
  </si>
  <si>
    <t>職員
給与費</t>
  </si>
  <si>
    <t>(A)-(D)</t>
  </si>
  <si>
    <t>前年度繰越欠損金）</t>
  </si>
  <si>
    <t>当年度未処理欠損金）</t>
  </si>
  <si>
    <t>(Ｂ)＋(Ｃ)</t>
  </si>
  <si>
    <t>(Ｅ)＋(Ｆ)</t>
  </si>
  <si>
    <t>計</t>
  </si>
  <si>
    <t>　第３－３表　損益計算書の状況</t>
  </si>
  <si>
    <t>剰余金（又は</t>
  </si>
  <si>
    <t>受託工事
収益</t>
  </si>
  <si>
    <t>その他
営業収益</t>
  </si>
  <si>
    <t>他会計
負担金</t>
  </si>
  <si>
    <t>受取利息
及び配当金</t>
  </si>
  <si>
    <t>国庫補助金</t>
  </si>
  <si>
    <t>県補助金</t>
  </si>
  <si>
    <t>他会計
補助金</t>
  </si>
  <si>
    <t>固定資産
売却益</t>
  </si>
  <si>
    <t>-</t>
  </si>
  <si>
    <t>20-01-02</t>
  </si>
  <si>
    <t>20-01-03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</si>
  <si>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</si>
  <si>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</si>
  <si>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</si>
  <si>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</si>
  <si>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</si>
  <si>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</si>
  <si>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</si>
  <si>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</si>
  <si>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</si>
  <si>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</si>
  <si>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</si>
  <si>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</si>
  <si>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</si>
  <si>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</si>
  <si>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</si>
  <si>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</si>
  <si>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</si>
  <si>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</si>
  <si>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</si>
  <si>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</si>
  <si>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</si>
  <si>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</si>
  <si>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</si>
  <si>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</si>
  <si>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</si>
  <si>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</si>
  <si>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</si>
  <si>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</si>
  <si>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</si>
  <si>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</si>
  <si>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</si>
  <si>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</si>
  <si>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</si>
  <si>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</si>
  <si>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</si>
  <si>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</si>
  <si>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</si>
  <si>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</si>
  <si>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</si>
  <si>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団体名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</si>
  <si>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</si>
  <si>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</si>
  <si>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</si>
  <si>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</si>
  <si>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</si>
  <si>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</si>
  <si>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</si>
  <si>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</si>
  <si>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</si>
  <si>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</si>
  <si>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</si>
  <si>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</si>
  <si>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</si>
  <si>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</si>
  <si>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</si>
  <si>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</si>
  <si>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うち資本</t>
  </si>
  <si>
    <t>費用合計</t>
  </si>
  <si>
    <t>広報活動費</t>
  </si>
  <si>
    <t>附帯事業費</t>
  </si>
  <si>
    <t>材料及び不用</t>
  </si>
  <si>
    <t>利息</t>
  </si>
  <si>
    <t>借入金利息</t>
  </si>
  <si>
    <t>費相当額</t>
  </si>
  <si>
    <t>１～１３</t>
  </si>
  <si>
    <t>品売却原価</t>
  </si>
  <si>
    <t>周南市</t>
  </si>
  <si>
    <t>　第３－４表　費用構成の状況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</si>
  <si>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</si>
  <si>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</si>
  <si>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</si>
  <si>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</si>
  <si>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</si>
  <si>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</si>
  <si>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</si>
  <si>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</si>
  <si>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</si>
  <si>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</si>
  <si>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</si>
  <si>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</si>
  <si>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</si>
  <si>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</si>
  <si>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</si>
  <si>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</si>
  <si>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</si>
  <si>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</si>
  <si>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</si>
  <si>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21-01-26</t>
  </si>
  <si>
    <t>21-01-27</t>
  </si>
  <si>
    <t>21-01-28</t>
  </si>
  <si>
    <t>21-01-29</t>
  </si>
  <si>
    <t>21-01-51</t>
  </si>
  <si>
    <t>21-01-54</t>
  </si>
  <si>
    <t>21-01-55</t>
  </si>
  <si>
    <t>21-01-56</t>
  </si>
  <si>
    <t>21-01-57</t>
  </si>
  <si>
    <t>退職</t>
  </si>
  <si>
    <t>法定</t>
  </si>
  <si>
    <t>支払</t>
  </si>
  <si>
    <t>企業債</t>
  </si>
  <si>
    <t>一時</t>
  </si>
  <si>
    <t>減価</t>
  </si>
  <si>
    <t>光熱</t>
  </si>
  <si>
    <t>通信</t>
  </si>
  <si>
    <t>路面</t>
  </si>
  <si>
    <t>うち</t>
  </si>
  <si>
    <t>給与金</t>
  </si>
  <si>
    <t>福利費</t>
  </si>
  <si>
    <t>借入金利息</t>
  </si>
  <si>
    <t>償却費</t>
  </si>
  <si>
    <t>水費</t>
  </si>
  <si>
    <t>運搬費</t>
  </si>
  <si>
    <t>復旧費</t>
  </si>
  <si>
    <t>資本費相当額</t>
  </si>
  <si>
    <t>田布施・平生水道企業団</t>
  </si>
  <si>
    <t>柳井地域広域水道企業団</t>
  </si>
  <si>
    <t>光地域広域水道企業団</t>
  </si>
  <si>
    <t>　第３－４表 費用構成の状況</t>
  </si>
  <si>
    <r>
      <t>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当たりの金額（円・銭））</t>
    </r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</si>
  <si>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</si>
  <si>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</si>
  <si>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</si>
  <si>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</si>
  <si>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</si>
  <si>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</si>
  <si>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</si>
  <si>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１</t>
  </si>
  <si>
    <t>６</t>
  </si>
  <si>
    <t>７</t>
  </si>
  <si>
    <t>前年度同意等債で今年度
収入分</t>
  </si>
  <si>
    <t>へ繰越され</t>
  </si>
  <si>
    <t>他会計からの</t>
  </si>
  <si>
    <t>補てん財</t>
  </si>
  <si>
    <t>固定資産</t>
  </si>
  <si>
    <t>１～１０</t>
  </si>
  <si>
    <t>る支出の</t>
  </si>
  <si>
    <t>(a)-{(b)+(c)}</t>
  </si>
  <si>
    <t>長期借入金</t>
  </si>
  <si>
    <t>他会計への</t>
  </si>
  <si>
    <t>１～５</t>
  </si>
  <si>
    <t>不足額(△)</t>
  </si>
  <si>
    <t>繰越利益剰余</t>
  </si>
  <si>
    <t>当年度利益剰</t>
  </si>
  <si>
    <t>積立金取</t>
  </si>
  <si>
    <t>繰越工事</t>
  </si>
  <si>
    <t>１～７</t>
  </si>
  <si>
    <t>源不足額</t>
  </si>
  <si>
    <t>売却代金</t>
  </si>
  <si>
    <t>県補助金</t>
  </si>
  <si>
    <t>工事負担金</t>
  </si>
  <si>
    <t>財源充当額</t>
  </si>
  <si>
    <t>建設改良費</t>
  </si>
  <si>
    <t>職員給与費</t>
  </si>
  <si>
    <t>建設利息</t>
  </si>
  <si>
    <t>企業債償還金</t>
  </si>
  <si>
    <t>返還額</t>
  </si>
  <si>
    <t>支出金</t>
  </si>
  <si>
    <t>勘定留保資金</t>
  </si>
  <si>
    <t>金処分額</t>
  </si>
  <si>
    <t>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</si>
  <si>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</si>
  <si>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</si>
  <si>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</si>
  <si>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</si>
  <si>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</si>
  <si>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</si>
  <si>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</si>
  <si>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</si>
  <si>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</si>
  <si>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</si>
  <si>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</si>
  <si>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</si>
  <si>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</si>
  <si>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</si>
  <si>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</si>
  <si>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</si>
  <si>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</si>
  <si>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</si>
  <si>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</si>
  <si>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</si>
  <si>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</si>
  <si>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</si>
  <si>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</si>
  <si>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23-01-13</t>
  </si>
  <si>
    <t>23-01-14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</si>
  <si>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</si>
  <si>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</si>
  <si>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</si>
  <si>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</si>
  <si>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</si>
  <si>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</si>
  <si>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</si>
  <si>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</si>
  <si>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23-01-44</t>
  </si>
  <si>
    <t>23-01-46</t>
  </si>
  <si>
    <t>23-01-47</t>
  </si>
  <si>
    <t>23-01-48</t>
  </si>
  <si>
    <t>23-01-49</t>
  </si>
  <si>
    <t>23-01-52</t>
  </si>
  <si>
    <t>　　（簡易水道事業）</t>
  </si>
  <si>
    <t>　第３－５表　資本的収支の状況</t>
  </si>
  <si>
    <t>うち翌年度</t>
  </si>
  <si>
    <t>差　　　引</t>
  </si>
  <si>
    <t>建設改良の</t>
  </si>
  <si>
    <t>他会計
出資金</t>
  </si>
  <si>
    <t>他会計
負担金</t>
  </si>
  <si>
    <t>他会計
借入金</t>
  </si>
  <si>
    <t>他会計
補助金</t>
  </si>
  <si>
    <t>過年度分損益</t>
  </si>
  <si>
    <t>当年度分損益</t>
  </si>
  <si>
    <t>ための企業債</t>
  </si>
  <si>
    <t>23-01-12</t>
  </si>
  <si>
    <t>23-01-15</t>
  </si>
  <si>
    <t>23-01-16</t>
  </si>
  <si>
    <t>23-01-17</t>
  </si>
  <si>
    <t>23-01-18</t>
  </si>
  <si>
    <t>23-01-42</t>
  </si>
  <si>
    <t>23-01-43</t>
  </si>
  <si>
    <t>23-01-45</t>
  </si>
  <si>
    <t>23-01-50</t>
  </si>
  <si>
    <t>23-01-53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</si>
  <si>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</si>
  <si>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</si>
  <si>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</si>
  <si>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</si>
  <si>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</si>
  <si>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</si>
  <si>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</si>
  <si>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</si>
  <si>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</si>
  <si>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</si>
  <si>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</si>
  <si>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</si>
  <si>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</si>
  <si>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</si>
  <si>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</si>
  <si>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</si>
  <si>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</si>
  <si>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減価償却</t>
  </si>
  <si>
    <t>無形固定</t>
  </si>
  <si>
    <t>現金及び</t>
  </si>
  <si>
    <t>短期</t>
  </si>
  <si>
    <t>他会計借入金</t>
  </si>
  <si>
    <t>未払金及び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</si>
  <si>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</si>
  <si>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</si>
  <si>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</si>
  <si>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</si>
  <si>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</si>
  <si>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</si>
  <si>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</si>
  <si>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</si>
  <si>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</si>
  <si>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</si>
  <si>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</si>
  <si>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</si>
  <si>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</si>
  <si>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</si>
  <si>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累計額（△）</t>
  </si>
  <si>
    <t>建設仮勘定</t>
  </si>
  <si>
    <t>投資</t>
  </si>
  <si>
    <t>預金</t>
  </si>
  <si>
    <t>未収金</t>
  </si>
  <si>
    <t>貯蔵品</t>
  </si>
  <si>
    <t>有価証券</t>
  </si>
  <si>
    <t>再建債</t>
  </si>
  <si>
    <t>引当金</t>
  </si>
  <si>
    <t>借入金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</si>
  <si>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</si>
  <si>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</si>
  <si>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</si>
  <si>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</si>
  <si>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</si>
  <si>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</si>
  <si>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</si>
  <si>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</si>
  <si>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</si>
  <si>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</si>
  <si>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</si>
  <si>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</si>
  <si>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</si>
  <si>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</si>
  <si>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</si>
  <si>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</si>
  <si>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</si>
  <si>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</si>
  <si>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</si>
  <si>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</si>
  <si>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</si>
  <si>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</si>
  <si>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</si>
  <si>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</si>
  <si>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</si>
  <si>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</si>
  <si>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</si>
  <si>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</si>
  <si>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</si>
  <si>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</si>
  <si>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</si>
  <si>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</si>
  <si>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</si>
  <si>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</si>
  <si>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</si>
  <si>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</si>
  <si>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</si>
  <si>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</si>
  <si>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</si>
  <si>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</si>
  <si>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</si>
  <si>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</si>
  <si>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</si>
  <si>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</si>
  <si>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</si>
  <si>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</si>
  <si>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</si>
  <si>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</si>
  <si>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</si>
  <si>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</si>
  <si>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</si>
  <si>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</si>
  <si>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</si>
  <si>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</si>
  <si>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</si>
  <si>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</si>
  <si>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</si>
  <si>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</si>
  <si>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</si>
  <si>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</si>
  <si>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</si>
  <si>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</si>
  <si>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</si>
  <si>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</si>
  <si>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</si>
  <si>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</si>
  <si>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</si>
  <si>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</si>
  <si>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</si>
  <si>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</si>
  <si>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</si>
  <si>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</si>
  <si>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</si>
  <si>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</si>
  <si>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</si>
  <si>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</si>
  <si>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</si>
  <si>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</si>
  <si>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</si>
  <si>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</si>
  <si>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流動比率</t>
  </si>
  <si>
    <t>経常収支比率</t>
  </si>
  <si>
    <t>企業債償還元金</t>
  </si>
  <si>
    <t>企業債元利償還金</t>
  </si>
  <si>
    <t xml:space="preserve">  第３－７表　財務分析の状況</t>
  </si>
  <si>
    <t>　　（簡易水道事業）</t>
  </si>
  <si>
    <t>施設利用率</t>
  </si>
  <si>
    <t>最大稼働率</t>
  </si>
  <si>
    <t>負荷率</t>
  </si>
  <si>
    <t>使用効率</t>
  </si>
  <si>
    <t>給水人口</t>
  </si>
  <si>
    <t>給水量</t>
  </si>
  <si>
    <t>供給単価</t>
  </si>
  <si>
    <t>給水原価</t>
  </si>
  <si>
    <t>資本費</t>
  </si>
  <si>
    <t>給与費</t>
  </si>
  <si>
    <t>販売利益</t>
  </si>
  <si>
    <t>損益勘定</t>
  </si>
  <si>
    <t>（人）</t>
  </si>
  <si>
    <t>（千円）</t>
  </si>
  <si>
    <t>（円・銭）</t>
  </si>
  <si>
    <t>職員数</t>
  </si>
  <si>
    <t>原浄配水</t>
  </si>
  <si>
    <t>検針集金</t>
  </si>
  <si>
    <t>　第３－８表　経営分析の状況</t>
  </si>
  <si>
    <r>
      <t>（ｍ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／ｍ）</t>
    </r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</si>
  <si>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／万円)</t>
    </r>
  </si>
  <si>
    <r>
      <t>（ｍ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）</t>
    </r>
  </si>
  <si>
    <t>借　　　　　入　　　　　先</t>
  </si>
  <si>
    <t>利　　　　　　　　率　　　　　　　　別　　　　　　　　内　　　　　　　　訳</t>
  </si>
  <si>
    <t>企業債現在高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</si>
  <si>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</si>
  <si>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</si>
  <si>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</si>
  <si>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</si>
  <si>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</si>
  <si>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</si>
  <si>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</si>
  <si>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</si>
  <si>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</si>
  <si>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</si>
  <si>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</si>
  <si>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</si>
  <si>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</si>
  <si>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</si>
  <si>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</si>
  <si>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</si>
  <si>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</si>
  <si>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</si>
  <si>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</si>
  <si>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</si>
  <si>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</si>
  <si>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</si>
  <si>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柳井地域広域
水道企業団</t>
  </si>
  <si>
    <t>光地域広域
水道企業団</t>
  </si>
  <si>
    <t>　第３－９表　企業債の状況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</si>
  <si>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</si>
  <si>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</si>
  <si>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</si>
  <si>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</si>
  <si>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</si>
  <si>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</si>
  <si>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</si>
  <si>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</si>
  <si>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</si>
  <si>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</si>
  <si>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</si>
  <si>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</si>
  <si>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</si>
  <si>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</si>
  <si>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</si>
  <si>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</si>
  <si>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</si>
  <si>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</si>
  <si>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</si>
  <si>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</si>
  <si>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</si>
  <si>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</si>
  <si>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</si>
  <si>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</si>
  <si>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</si>
  <si>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</si>
  <si>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</si>
  <si>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</si>
  <si>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</si>
  <si>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</si>
  <si>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表流水・ダム・地下水・その他</t>
  </si>
  <si>
    <t>伏流水・地下水</t>
  </si>
  <si>
    <t>23.04.01</t>
  </si>
  <si>
    <t>23.10.01</t>
  </si>
  <si>
    <t>そ の 他</t>
  </si>
  <si>
    <t>企 業 債</t>
  </si>
  <si>
    <t>固定資産</t>
  </si>
  <si>
    <t>国　庫
補助金</t>
  </si>
  <si>
    <t>差　 額</t>
  </si>
  <si>
    <t>純　 計</t>
  </si>
  <si>
    <t>自己資本
構成比率</t>
  </si>
  <si>
    <t>固定資産対
長期資本比率</t>
  </si>
  <si>
    <t>営業収益対
営業費用比率</t>
  </si>
  <si>
    <t>企業債元金償還金
対減価償却額比率</t>
  </si>
  <si>
    <t>田布施・平生水道企業団</t>
  </si>
  <si>
    <t>（単位　千円）</t>
  </si>
  <si>
    <t>（単位　千円）</t>
  </si>
  <si>
    <t>１　政 府 資 金</t>
  </si>
  <si>
    <r>
      <t>2　</t>
    </r>
    <r>
      <rPr>
        <sz val="9"/>
        <rFont val="ＭＳ ゴシック"/>
        <family val="3"/>
      </rPr>
      <t>地方公共団体</t>
    </r>
  </si>
  <si>
    <t>３　市中</t>
  </si>
  <si>
    <t>4　市中
銀行以外</t>
  </si>
  <si>
    <t>５　市場</t>
  </si>
  <si>
    <t>6　共済</t>
  </si>
  <si>
    <t>7　政府
保証付</t>
  </si>
  <si>
    <t>8　交付</t>
  </si>
  <si>
    <t>９</t>
  </si>
  <si>
    <t>１　　施　　　　　　　　　　　　　　　　　設</t>
  </si>
  <si>
    <t>２　　　業　　　　　　　　　　　　　　　務</t>
  </si>
  <si>
    <t>３　　職　　　　　　　　員</t>
  </si>
  <si>
    <t>４　　料　　　　　　　　　　　　金</t>
  </si>
  <si>
    <t>２</t>
  </si>
  <si>
    <t>３</t>
  </si>
  <si>
    <t>４</t>
  </si>
  <si>
    <t>５</t>
  </si>
  <si>
    <t>６</t>
  </si>
  <si>
    <t>７</t>
  </si>
  <si>
    <t>８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</si>
  <si>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</si>
  <si>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</si>
  <si>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</si>
  <si>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</si>
  <si>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</si>
  <si>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</si>
  <si>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</si>
  <si>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</si>
  <si>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</si>
  <si>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</si>
  <si>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１ 　職　員　給　与　費</t>
  </si>
  <si>
    <t>動力費</t>
  </si>
  <si>
    <t>１　 職　員　給　与　費</t>
  </si>
  <si>
    <t>１</t>
  </si>
  <si>
    <t>１</t>
  </si>
  <si>
    <t>５</t>
  </si>
  <si>
    <t>６　職員１人当り</t>
  </si>
  <si>
    <r>
      <t>７　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当り</t>
    </r>
  </si>
  <si>
    <r>
      <t>８　給水量１万ｍ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当り職員数</t>
    </r>
  </si>
  <si>
    <t>１０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</si>
</sst>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ee\.mm\.dd"/>
    <numFmt numFmtId="196" formatCode="_(* #,##0.000_);_(* &quot;△&quot;#,##0.000\ ;_(* &quot;-&quot;_);_(@_)"/>
    <numFmt numFmtId="197" formatCode="_(* #,##0.0000_);_(* &quot;△&quot;#,##0.0000\ ;_(* &quot;-&quot;_);_(@_)"/>
    <numFmt numFmtId="198" formatCode="#,##0_);[Red]\(#,##0\)"/>
    <numFmt numFmtId="199" formatCode="#,##0;&quot;△ &quot;#,##0"/>
    <numFmt numFmtId="200" formatCode="#,##0.0;&quot;△ &quot;#,##0.0"/>
    <numFmt numFmtId="201" formatCode="0.00_);[Red]\(0.00\)"/>
    <numFmt numFmtId="202" formatCode="#,##0.00_ ;[Red]\-#,##0.00\ "/>
    <numFmt numFmtId="203" formatCode="0;&quot;△ &quot;0"/>
    <numFmt numFmtId="204" formatCode="#,##0_ "/>
    <numFmt numFmtId="205" formatCode="#,##0.00;&quot;△ &quot;#,##0.00"/>
    <numFmt numFmtId="206" formatCode="0.0;&quot;△ &quot;0.0"/>
    <numFmt numFmtId="207" formatCode="0.00;&quot;△ &quot;0.00"/>
    <numFmt numFmtId="208" formatCode="\(General\)"/>
    <numFmt numFmtId="209" formatCode="\(#,##0\)"/>
    <numFmt numFmtId="210" formatCode="\(#,##0.0\)"/>
    <numFmt numFmtId="211" formatCode="_(* #,##0._);_(* &quot;△&quot;#,##0.\ ;_(* &quot;-&quot;_);_(@_)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10"/>
      <name val="ＭＳゴシック"/>
      <family val="3"/>
    </font>
    <font>
      <vertAlign val="superscript"/>
      <sz val="12"/>
      <name val="ＭＳ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vertAlign val="superscript"/>
      <sz val="14"/>
      <name val="ＭＳ ゴシック"/>
      <family val="3"/>
    </font>
    <font>
      <vertAlign val="superscript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38" fontId="5" fillId="0" borderId="0" xfId="49" applyFont="1" applyFill="1" applyAlignment="1" quotePrefix="1">
      <alignment horizontal="left"/>
    </xf>
    <xf numFmtId="38" fontId="5" fillId="0" borderId="0" xfId="49" applyFont="1" applyFill="1" applyAlignment="1">
      <alignment/>
    </xf>
    <xf numFmtId="40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178" fontId="5" fillId="0" borderId="0" xfId="49" applyNumberFormat="1" applyFont="1" applyFill="1" applyAlignment="1">
      <alignment/>
    </xf>
    <xf numFmtId="38" fontId="6" fillId="0" borderId="0" xfId="49" applyFont="1" applyFill="1" applyAlignment="1">
      <alignment horizontal="distributed"/>
    </xf>
    <xf numFmtId="38" fontId="5" fillId="0" borderId="0" xfId="49" applyFont="1" applyFill="1" applyAlignment="1">
      <alignment horizontal="left"/>
    </xf>
    <xf numFmtId="38" fontId="6" fillId="0" borderId="0" xfId="49" applyFont="1" applyFill="1" applyAlignment="1">
      <alignment/>
    </xf>
    <xf numFmtId="40" fontId="6" fillId="0" borderId="0" xfId="49" applyNumberFormat="1" applyFont="1" applyFill="1" applyAlignment="1">
      <alignment/>
    </xf>
    <xf numFmtId="38" fontId="6" fillId="0" borderId="0" xfId="49" applyNumberFormat="1" applyFont="1" applyFill="1" applyAlignment="1">
      <alignment/>
    </xf>
    <xf numFmtId="38" fontId="6" fillId="0" borderId="10" xfId="49" applyFont="1" applyFill="1" applyBorder="1" applyAlignment="1">
      <alignment horizontal="distributed" vertical="center"/>
    </xf>
    <xf numFmtId="38" fontId="6" fillId="0" borderId="11" xfId="49" applyFont="1" applyFill="1" applyBorder="1" applyAlignment="1">
      <alignment vertical="center"/>
    </xf>
    <xf numFmtId="38" fontId="6" fillId="0" borderId="11" xfId="49" applyFont="1" applyFill="1" applyBorder="1" applyAlignment="1" quotePrefix="1">
      <alignment horizontal="left" vertical="center"/>
    </xf>
    <xf numFmtId="40" fontId="6" fillId="0" borderId="11" xfId="49" applyNumberFormat="1" applyFont="1" applyFill="1" applyBorder="1" applyAlignment="1">
      <alignment vertical="center"/>
    </xf>
    <xf numFmtId="40" fontId="6" fillId="0" borderId="12" xfId="49" applyNumberFormat="1" applyFont="1" applyFill="1" applyBorder="1" applyAlignment="1">
      <alignment vertical="center"/>
    </xf>
    <xf numFmtId="40" fontId="6" fillId="0" borderId="11" xfId="49" applyNumberFormat="1" applyFont="1" applyFill="1" applyBorder="1" applyAlignment="1" quotePrefix="1">
      <alignment horizontal="left" vertical="center"/>
    </xf>
    <xf numFmtId="38" fontId="6" fillId="0" borderId="11" xfId="49" applyNumberFormat="1" applyFont="1" applyFill="1" applyBorder="1" applyAlignment="1">
      <alignment vertical="center"/>
    </xf>
    <xf numFmtId="38" fontId="6" fillId="0" borderId="13" xfId="49" applyFont="1" applyFill="1" applyBorder="1" applyAlignment="1" quotePrefix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38" fontId="6" fillId="0" borderId="0" xfId="49" applyFont="1" applyFill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 quotePrefix="1">
      <alignment horizontal="center" vertical="center"/>
    </xf>
    <xf numFmtId="38" fontId="6" fillId="0" borderId="17" xfId="49" applyFont="1" applyFill="1" applyBorder="1" applyAlignment="1">
      <alignment horizontal="centerContinuous" vertical="center"/>
    </xf>
    <xf numFmtId="40" fontId="6" fillId="0" borderId="18" xfId="49" applyNumberFormat="1" applyFont="1" applyFill="1" applyBorder="1" applyAlignment="1" quotePrefix="1">
      <alignment horizontal="center" vertical="center"/>
    </xf>
    <xf numFmtId="40" fontId="6" fillId="0" borderId="16" xfId="49" applyNumberFormat="1" applyFont="1" applyFill="1" applyBorder="1" applyAlignment="1" quotePrefix="1">
      <alignment horizontal="center" vertical="center"/>
    </xf>
    <xf numFmtId="38" fontId="6" fillId="0" borderId="16" xfId="49" applyNumberFormat="1" applyFont="1" applyFill="1" applyBorder="1" applyAlignment="1" quotePrefix="1">
      <alignment horizontal="center" vertical="center"/>
    </xf>
    <xf numFmtId="38" fontId="6" fillId="0" borderId="0" xfId="49" applyFont="1" applyFill="1" applyBorder="1" applyAlignment="1" quotePrefix="1">
      <alignment horizontal="center" vertical="center"/>
    </xf>
    <xf numFmtId="38" fontId="6" fillId="0" borderId="19" xfId="49" applyFont="1" applyFill="1" applyBorder="1" applyAlignment="1">
      <alignment vertical="center"/>
    </xf>
    <xf numFmtId="38" fontId="6" fillId="0" borderId="0" xfId="49" applyFont="1" applyFill="1" applyBorder="1" applyAlignment="1" quotePrefix="1">
      <alignment horizontal="left" vertical="center"/>
    </xf>
    <xf numFmtId="38" fontId="6" fillId="0" borderId="0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20" xfId="49" applyFont="1" applyFill="1" applyBorder="1" applyAlignment="1">
      <alignment horizontal="centerContinuous" vertical="center"/>
    </xf>
    <xf numFmtId="38" fontId="6" fillId="0" borderId="21" xfId="49" applyFont="1" applyFill="1" applyBorder="1" applyAlignment="1">
      <alignment horizontal="centerContinuous" vertical="center"/>
    </xf>
    <xf numFmtId="38" fontId="6" fillId="0" borderId="15" xfId="49" applyFont="1" applyFill="1" applyBorder="1" applyAlignment="1">
      <alignment horizontal="distributed" vertical="center"/>
    </xf>
    <xf numFmtId="38" fontId="6" fillId="0" borderId="16" xfId="49" applyFont="1" applyFill="1" applyBorder="1" applyAlignment="1">
      <alignment horizontal="distributed" vertical="center"/>
    </xf>
    <xf numFmtId="38" fontId="6" fillId="0" borderId="16" xfId="49" applyFont="1" applyFill="1" applyBorder="1" applyAlignment="1">
      <alignment horizontal="center" vertical="center"/>
    </xf>
    <xf numFmtId="40" fontId="6" fillId="0" borderId="18" xfId="49" applyNumberFormat="1" applyFont="1" applyFill="1" applyBorder="1" applyAlignment="1">
      <alignment horizontal="center" vertical="center"/>
    </xf>
    <xf numFmtId="40" fontId="6" fillId="0" borderId="16" xfId="49" applyNumberFormat="1" applyFont="1" applyFill="1" applyBorder="1" applyAlignment="1">
      <alignment horizontal="center" vertical="center"/>
    </xf>
    <xf numFmtId="40" fontId="6" fillId="0" borderId="16" xfId="49" applyNumberFormat="1" applyFont="1" applyFill="1" applyBorder="1" applyAlignment="1" quotePrefix="1">
      <alignment horizontal="distributed" vertical="center"/>
    </xf>
    <xf numFmtId="38" fontId="6" fillId="0" borderId="16" xfId="49" applyNumberFormat="1" applyFont="1" applyFill="1" applyBorder="1" applyAlignment="1" quotePrefix="1">
      <alignment horizontal="distributed" vertical="center"/>
    </xf>
    <xf numFmtId="38" fontId="6" fillId="0" borderId="16" xfId="49" applyFont="1" applyFill="1" applyBorder="1" applyAlignment="1" quotePrefix="1">
      <alignment horizontal="distributed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vertical="center" shrinkToFit="1"/>
    </xf>
    <xf numFmtId="38" fontId="6" fillId="0" borderId="16" xfId="49" applyFont="1" applyFill="1" applyBorder="1" applyAlignment="1" quotePrefix="1">
      <alignment vertical="center"/>
    </xf>
    <xf numFmtId="38" fontId="6" fillId="0" borderId="18" xfId="49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38" fontId="8" fillId="0" borderId="16" xfId="49" applyFont="1" applyFill="1" applyBorder="1" applyAlignment="1" quotePrefix="1">
      <alignment vertical="center" shrinkToFit="1"/>
    </xf>
    <xf numFmtId="38" fontId="6" fillId="0" borderId="18" xfId="49" applyFont="1" applyFill="1" applyBorder="1" applyAlignment="1">
      <alignment horizontal="center" vertical="center"/>
    </xf>
    <xf numFmtId="38" fontId="6" fillId="0" borderId="16" xfId="49" applyFont="1" applyFill="1" applyBorder="1" applyAlignment="1" quotePrefix="1">
      <alignment vertical="center" shrinkToFit="1"/>
    </xf>
    <xf numFmtId="38" fontId="6" fillId="0" borderId="26" xfId="49" applyFont="1" applyFill="1" applyBorder="1" applyAlignment="1">
      <alignment horizontal="distributed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17" xfId="49" applyFont="1" applyFill="1" applyBorder="1" applyAlignment="1" quotePrefix="1">
      <alignment horizontal="center" vertical="center"/>
    </xf>
    <xf numFmtId="38" fontId="6" fillId="0" borderId="17" xfId="49" applyFont="1" applyFill="1" applyBorder="1" applyAlignment="1">
      <alignment vertical="center"/>
    </xf>
    <xf numFmtId="40" fontId="6" fillId="0" borderId="27" xfId="49" applyNumberFormat="1" applyFont="1" applyFill="1" applyBorder="1" applyAlignment="1" quotePrefix="1">
      <alignment horizontal="center" vertical="center"/>
    </xf>
    <xf numFmtId="40" fontId="6" fillId="0" borderId="17" xfId="49" applyNumberFormat="1" applyFont="1" applyFill="1" applyBorder="1" applyAlignment="1" quotePrefix="1">
      <alignment horizontal="center" vertical="center"/>
    </xf>
    <xf numFmtId="38" fontId="8" fillId="0" borderId="17" xfId="49" applyFont="1" applyFill="1" applyBorder="1" applyAlignment="1" quotePrefix="1">
      <alignment vertical="center" shrinkToFit="1"/>
    </xf>
    <xf numFmtId="38" fontId="6" fillId="0" borderId="20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27" xfId="49" applyFont="1" applyFill="1" applyBorder="1" applyAlignment="1" quotePrefix="1">
      <alignment horizontal="center" vertical="center"/>
    </xf>
    <xf numFmtId="38" fontId="6" fillId="0" borderId="17" xfId="49" applyFont="1" applyFill="1" applyBorder="1" applyAlignment="1">
      <alignment horizontal="distributed" vertical="center"/>
    </xf>
    <xf numFmtId="38" fontId="6" fillId="0" borderId="21" xfId="49" applyFont="1" applyFill="1" applyBorder="1" applyAlignment="1">
      <alignment vertical="center"/>
    </xf>
    <xf numFmtId="191" fontId="10" fillId="0" borderId="18" xfId="0" applyNumberFormat="1" applyFont="1" applyFill="1" applyBorder="1" applyAlignment="1">
      <alignment vertical="center" shrinkToFit="1"/>
    </xf>
    <xf numFmtId="38" fontId="10" fillId="0" borderId="18" xfId="49" applyFont="1" applyFill="1" applyBorder="1" applyAlignment="1">
      <alignment horizontal="distributed" vertical="center" shrinkToFit="1"/>
    </xf>
    <xf numFmtId="191" fontId="10" fillId="0" borderId="28" xfId="0" applyNumberFormat="1" applyFont="1" applyFill="1" applyBorder="1" applyAlignment="1">
      <alignment vertical="center" shrinkToFit="1"/>
    </xf>
    <xf numFmtId="176" fontId="6" fillId="0" borderId="0" xfId="49" applyNumberFormat="1" applyFont="1" applyFill="1" applyAlignment="1">
      <alignment vertical="center"/>
    </xf>
    <xf numFmtId="193" fontId="10" fillId="0" borderId="18" xfId="0" applyNumberFormat="1" applyFont="1" applyFill="1" applyBorder="1" applyAlignment="1">
      <alignment vertical="center" shrinkToFit="1"/>
    </xf>
    <xf numFmtId="38" fontId="12" fillId="0" borderId="18" xfId="49" applyFont="1" applyFill="1" applyBorder="1" applyAlignment="1">
      <alignment horizontal="distributed" vertical="center" shrinkToFit="1"/>
    </xf>
    <xf numFmtId="194" fontId="10" fillId="0" borderId="18" xfId="0" applyNumberFormat="1" applyFont="1" applyFill="1" applyBorder="1" applyAlignment="1">
      <alignment vertical="center" shrinkToFit="1"/>
    </xf>
    <xf numFmtId="195" fontId="10" fillId="0" borderId="18" xfId="49" applyNumberFormat="1" applyFont="1" applyFill="1" applyBorder="1" applyAlignment="1" quotePrefix="1">
      <alignment horizontal="center" vertical="center" shrinkToFit="1"/>
    </xf>
    <xf numFmtId="193" fontId="10" fillId="0" borderId="25" xfId="0" applyNumberFormat="1" applyFont="1" applyFill="1" applyBorder="1" applyAlignment="1">
      <alignment vertical="center" shrinkToFit="1"/>
    </xf>
    <xf numFmtId="195" fontId="10" fillId="0" borderId="18" xfId="49" applyNumberFormat="1" applyFont="1" applyFill="1" applyBorder="1" applyAlignment="1">
      <alignment horizontal="center" vertical="center" shrinkToFit="1"/>
    </xf>
    <xf numFmtId="38" fontId="10" fillId="0" borderId="18" xfId="49" applyFont="1" applyFill="1" applyBorder="1" applyAlignment="1" quotePrefix="1">
      <alignment horizontal="distributed" vertical="center" shrinkToFit="1"/>
    </xf>
    <xf numFmtId="38" fontId="6" fillId="0" borderId="15" xfId="49" applyFont="1" applyFill="1" applyBorder="1" applyAlignment="1" quotePrefix="1">
      <alignment horizontal="distributed" vertical="center" wrapText="1"/>
    </xf>
    <xf numFmtId="38" fontId="6" fillId="0" borderId="29" xfId="49" applyFont="1" applyFill="1" applyBorder="1" applyAlignment="1">
      <alignment horizontal="distributed" vertical="center"/>
    </xf>
    <xf numFmtId="191" fontId="10" fillId="0" borderId="30" xfId="0" applyNumberFormat="1" applyFont="1" applyFill="1" applyBorder="1" applyAlignment="1">
      <alignment vertical="center" shrinkToFit="1"/>
    </xf>
    <xf numFmtId="193" fontId="10" fillId="0" borderId="30" xfId="0" applyNumberFormat="1" applyFont="1" applyFill="1" applyBorder="1" applyAlignment="1">
      <alignment vertical="center" shrinkToFit="1"/>
    </xf>
    <xf numFmtId="194" fontId="10" fillId="0" borderId="30" xfId="0" applyNumberFormat="1" applyFont="1" applyFill="1" applyBorder="1" applyAlignment="1">
      <alignment vertical="center" shrinkToFit="1"/>
    </xf>
    <xf numFmtId="193" fontId="10" fillId="0" borderId="31" xfId="0" applyNumberFormat="1" applyFont="1" applyFill="1" applyBorder="1" applyAlignment="1">
      <alignment vertical="center" shrinkToFit="1"/>
    </xf>
    <xf numFmtId="38" fontId="6" fillId="0" borderId="0" xfId="49" applyFont="1" applyFill="1" applyAlignment="1">
      <alignment horizontal="distributed" vertical="center"/>
    </xf>
    <xf numFmtId="187" fontId="10" fillId="0" borderId="0" xfId="49" applyNumberFormat="1" applyFont="1" applyFill="1" applyAlignment="1">
      <alignment vertical="center"/>
    </xf>
    <xf numFmtId="188" fontId="10" fillId="0" borderId="0" xfId="49" applyNumberFormat="1" applyFont="1" applyFill="1" applyAlignment="1">
      <alignment vertical="center"/>
    </xf>
    <xf numFmtId="38" fontId="10" fillId="0" borderId="0" xfId="49" applyFont="1" applyFill="1" applyAlignment="1">
      <alignment horizontal="distributed" vertical="center"/>
    </xf>
    <xf numFmtId="189" fontId="10" fillId="0" borderId="0" xfId="49" applyNumberFormat="1" applyFont="1" applyFill="1" applyAlignment="1">
      <alignment vertical="center"/>
    </xf>
    <xf numFmtId="187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distributed"/>
    </xf>
    <xf numFmtId="38" fontId="6" fillId="0" borderId="0" xfId="49" applyFont="1" applyFill="1" applyAlignment="1">
      <alignment/>
    </xf>
    <xf numFmtId="191" fontId="10" fillId="0" borderId="31" xfId="0" applyNumberFormat="1" applyFont="1" applyFill="1" applyBorder="1" applyAlignment="1">
      <alignment vertical="center" shrinkToFit="1"/>
    </xf>
    <xf numFmtId="193" fontId="10" fillId="0" borderId="19" xfId="0" applyNumberFormat="1" applyFont="1" applyFill="1" applyBorder="1" applyAlignment="1">
      <alignment vertical="center" shrinkToFit="1"/>
    </xf>
    <xf numFmtId="49" fontId="6" fillId="0" borderId="0" xfId="49" applyNumberFormat="1" applyFont="1" applyFill="1" applyAlignment="1">
      <alignment horizontal="center" vertical="center"/>
    </xf>
    <xf numFmtId="49" fontId="6" fillId="33" borderId="32" xfId="49" applyNumberFormat="1" applyFont="1" applyFill="1" applyBorder="1" applyAlignment="1">
      <alignment horizontal="center" vertical="center" shrinkToFit="1"/>
    </xf>
    <xf numFmtId="49" fontId="6" fillId="33" borderId="33" xfId="49" applyNumberFormat="1" applyFont="1" applyFill="1" applyBorder="1" applyAlignment="1">
      <alignment horizontal="center" vertical="center" shrinkToFit="1"/>
    </xf>
    <xf numFmtId="38" fontId="12" fillId="0" borderId="18" xfId="49" applyFont="1" applyFill="1" applyBorder="1" applyAlignment="1">
      <alignment horizontal="distributed" vertical="center" wrapText="1" shrinkToFit="1"/>
    </xf>
    <xf numFmtId="38" fontId="11" fillId="0" borderId="18" xfId="49" applyFont="1" applyFill="1" applyBorder="1" applyAlignment="1">
      <alignment horizontal="distributed" vertical="center" wrapText="1" shrinkToFit="1"/>
    </xf>
    <xf numFmtId="38" fontId="12" fillId="0" borderId="18" xfId="49" applyFont="1" applyFill="1" applyBorder="1" applyAlignment="1" quotePrefix="1">
      <alignment horizontal="distributed" vertical="center" shrinkToFit="1"/>
    </xf>
    <xf numFmtId="38" fontId="10" fillId="0" borderId="0" xfId="49" applyFont="1" applyFill="1" applyAlignment="1">
      <alignment horizontal="left" vertical="center"/>
    </xf>
    <xf numFmtId="194" fontId="10" fillId="0" borderId="19" xfId="0" applyNumberFormat="1" applyFont="1" applyFill="1" applyBorder="1" applyAlignment="1">
      <alignment vertical="center" shrinkToFit="1"/>
    </xf>
    <xf numFmtId="191" fontId="10" fillId="0" borderId="19" xfId="0" applyNumberFormat="1" applyFont="1" applyFill="1" applyBorder="1" applyAlignment="1">
      <alignment vertical="center" shrinkToFit="1"/>
    </xf>
    <xf numFmtId="193" fontId="10" fillId="0" borderId="34" xfId="0" applyNumberFormat="1" applyFont="1" applyFill="1" applyBorder="1" applyAlignment="1">
      <alignment vertical="center" shrinkToFit="1"/>
    </xf>
    <xf numFmtId="49" fontId="8" fillId="33" borderId="33" xfId="49" applyNumberFormat="1" applyFont="1" applyFill="1" applyBorder="1" applyAlignment="1">
      <alignment horizontal="center" vertical="center" shrinkToFit="1"/>
    </xf>
    <xf numFmtId="49" fontId="6" fillId="33" borderId="35" xfId="49" applyNumberFormat="1" applyFont="1" applyFill="1" applyBorder="1" applyAlignment="1">
      <alignment horizontal="center" vertical="center" shrinkToFit="1"/>
    </xf>
    <xf numFmtId="193" fontId="10" fillId="0" borderId="28" xfId="0" applyNumberFormat="1" applyFont="1" applyFill="1" applyBorder="1" applyAlignment="1">
      <alignment vertical="center" shrinkToFit="1"/>
    </xf>
    <xf numFmtId="38" fontId="6" fillId="0" borderId="26" xfId="49" applyFont="1" applyFill="1" applyBorder="1" applyAlignment="1" quotePrefix="1">
      <alignment horizontal="distributed" vertical="center" wrapText="1"/>
    </xf>
    <xf numFmtId="194" fontId="10" fillId="0" borderId="27" xfId="0" applyNumberFormat="1" applyFont="1" applyFill="1" applyBorder="1" applyAlignment="1">
      <alignment vertical="center" shrinkToFit="1"/>
    </xf>
    <xf numFmtId="38" fontId="10" fillId="0" borderId="27" xfId="49" applyFont="1" applyFill="1" applyBorder="1" applyAlignment="1">
      <alignment horizontal="distributed" vertical="center" shrinkToFit="1"/>
    </xf>
    <xf numFmtId="191" fontId="10" fillId="0" borderId="27" xfId="0" applyNumberFormat="1" applyFont="1" applyFill="1" applyBorder="1" applyAlignment="1">
      <alignment vertical="center" shrinkToFit="1"/>
    </xf>
    <xf numFmtId="193" fontId="10" fillId="0" borderId="27" xfId="0" applyNumberFormat="1" applyFont="1" applyFill="1" applyBorder="1" applyAlignment="1">
      <alignment vertical="center" shrinkToFit="1"/>
    </xf>
    <xf numFmtId="195" fontId="10" fillId="0" borderId="27" xfId="49" applyNumberFormat="1" applyFont="1" applyFill="1" applyBorder="1" applyAlignment="1">
      <alignment horizontal="center" vertical="center" shrinkToFit="1"/>
    </xf>
    <xf numFmtId="193" fontId="10" fillId="0" borderId="21" xfId="0" applyNumberFormat="1" applyFont="1" applyFill="1" applyBorder="1" applyAlignment="1">
      <alignment vertical="center" shrinkToFit="1"/>
    </xf>
    <xf numFmtId="38" fontId="6" fillId="0" borderId="36" xfId="49" applyFont="1" applyFill="1" applyBorder="1" applyAlignment="1">
      <alignment horizontal="distributed" vertical="center"/>
    </xf>
    <xf numFmtId="38" fontId="10" fillId="0" borderId="12" xfId="49" applyFont="1" applyFill="1" applyBorder="1" applyAlignment="1">
      <alignment horizontal="distributed" vertical="center" shrinkToFit="1"/>
    </xf>
    <xf numFmtId="191" fontId="10" fillId="0" borderId="37" xfId="0" applyNumberFormat="1" applyFont="1" applyFill="1" applyBorder="1" applyAlignment="1">
      <alignment vertical="center" shrinkToFit="1"/>
    </xf>
    <xf numFmtId="194" fontId="10" fillId="0" borderId="37" xfId="0" applyNumberFormat="1" applyFont="1" applyFill="1" applyBorder="1" applyAlignment="1">
      <alignment vertical="center" shrinkToFit="1"/>
    </xf>
    <xf numFmtId="193" fontId="10" fillId="0" borderId="37" xfId="0" applyNumberFormat="1" applyFont="1" applyFill="1" applyBorder="1" applyAlignment="1">
      <alignment vertical="center" shrinkToFit="1"/>
    </xf>
    <xf numFmtId="38" fontId="10" fillId="0" borderId="37" xfId="49" applyFont="1" applyFill="1" applyBorder="1" applyAlignment="1">
      <alignment horizontal="distributed" vertical="center" shrinkToFit="1"/>
    </xf>
    <xf numFmtId="195" fontId="10" fillId="0" borderId="37" xfId="49" applyNumberFormat="1" applyFont="1" applyFill="1" applyBorder="1" applyAlignment="1" quotePrefix="1">
      <alignment horizontal="center" vertical="center" shrinkToFit="1"/>
    </xf>
    <xf numFmtId="193" fontId="10" fillId="0" borderId="14" xfId="0" applyNumberFormat="1" applyFont="1" applyFill="1" applyBorder="1" applyAlignment="1">
      <alignment vertical="center" shrinkToFit="1"/>
    </xf>
    <xf numFmtId="38" fontId="8" fillId="0" borderId="16" xfId="49" applyFont="1" applyFill="1" applyBorder="1" applyAlignment="1" quotePrefix="1">
      <alignment horizontal="distributed" vertical="center"/>
    </xf>
    <xf numFmtId="38" fontId="8" fillId="0" borderId="16" xfId="49" applyFont="1" applyFill="1" applyBorder="1" applyAlignment="1" quotePrefix="1">
      <alignment horizontal="center" vertical="center"/>
    </xf>
    <xf numFmtId="198" fontId="10" fillId="0" borderId="18" xfId="0" applyNumberFormat="1" applyFont="1" applyFill="1" applyBorder="1" applyAlignment="1">
      <alignment vertical="center" shrinkToFit="1"/>
    </xf>
    <xf numFmtId="191" fontId="10" fillId="0" borderId="38" xfId="0" applyNumberFormat="1" applyFont="1" applyFill="1" applyBorder="1" applyAlignment="1">
      <alignment vertical="center" shrinkToFit="1"/>
    </xf>
    <xf numFmtId="193" fontId="10" fillId="0" borderId="38" xfId="0" applyNumberFormat="1" applyFont="1" applyFill="1" applyBorder="1" applyAlignment="1">
      <alignment vertical="center" shrinkToFit="1"/>
    </xf>
    <xf numFmtId="38" fontId="10" fillId="0" borderId="38" xfId="49" applyFont="1" applyFill="1" applyBorder="1" applyAlignment="1" quotePrefix="1">
      <alignment horizontal="distributed" vertical="center" shrinkToFit="1"/>
    </xf>
    <xf numFmtId="194" fontId="10" fillId="0" borderId="38" xfId="0" applyNumberFormat="1" applyFont="1" applyFill="1" applyBorder="1" applyAlignment="1">
      <alignment vertical="center" shrinkToFit="1"/>
    </xf>
    <xf numFmtId="38" fontId="10" fillId="0" borderId="38" xfId="49" applyFont="1" applyFill="1" applyBorder="1" applyAlignment="1">
      <alignment horizontal="distributed" vertical="center" shrinkToFit="1"/>
    </xf>
    <xf numFmtId="195" fontId="10" fillId="0" borderId="38" xfId="49" applyNumberFormat="1" applyFont="1" applyFill="1" applyBorder="1" applyAlignment="1" quotePrefix="1">
      <alignment horizontal="center" vertical="center" shrinkToFit="1"/>
    </xf>
    <xf numFmtId="193" fontId="10" fillId="0" borderId="39" xfId="0" applyNumberFormat="1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10" xfId="49" applyFont="1" applyBorder="1" applyAlignment="1">
      <alignment/>
    </xf>
    <xf numFmtId="38" fontId="10" fillId="0" borderId="40" xfId="49" applyFont="1" applyBorder="1" applyAlignment="1">
      <alignment horizontal="distributed"/>
    </xf>
    <xf numFmtId="38" fontId="10" fillId="0" borderId="11" xfId="49" applyFont="1" applyBorder="1" applyAlignment="1" quotePrefix="1">
      <alignment horizontal="left"/>
    </xf>
    <xf numFmtId="38" fontId="10" fillId="0" borderId="11" xfId="49" applyFont="1" applyBorder="1" applyAlignment="1">
      <alignment/>
    </xf>
    <xf numFmtId="38" fontId="10" fillId="0" borderId="40" xfId="49" applyFont="1" applyBorder="1" applyAlignment="1" quotePrefix="1">
      <alignment/>
    </xf>
    <xf numFmtId="38" fontId="10" fillId="0" borderId="40" xfId="49" applyFont="1" applyBorder="1" applyAlignment="1" quotePrefix="1">
      <alignment horizontal="left"/>
    </xf>
    <xf numFmtId="38" fontId="10" fillId="0" borderId="41" xfId="49" applyFont="1" applyBorder="1" applyAlignment="1" quotePrefix="1">
      <alignment horizontal="left"/>
    </xf>
    <xf numFmtId="38" fontId="10" fillId="0" borderId="41" xfId="49" applyFont="1" applyBorder="1" applyAlignment="1" quotePrefix="1">
      <alignment/>
    </xf>
    <xf numFmtId="38" fontId="10" fillId="0" borderId="41" xfId="49" applyFont="1" applyBorder="1" applyAlignment="1">
      <alignment horizontal="distributed"/>
    </xf>
    <xf numFmtId="38" fontId="12" fillId="0" borderId="41" xfId="49" applyFont="1" applyBorder="1" applyAlignment="1">
      <alignment horizontal="distributed"/>
    </xf>
    <xf numFmtId="38" fontId="10" fillId="0" borderId="42" xfId="49" applyFont="1" applyBorder="1" applyAlignment="1" quotePrefix="1">
      <alignment/>
    </xf>
    <xf numFmtId="38" fontId="10" fillId="0" borderId="43" xfId="49" applyFont="1" applyBorder="1" applyAlignment="1" quotePrefix="1">
      <alignment horizontal="left"/>
    </xf>
    <xf numFmtId="38" fontId="10" fillId="0" borderId="15" xfId="49" applyFont="1" applyBorder="1" applyAlignment="1">
      <alignment horizontal="distributed"/>
    </xf>
    <xf numFmtId="38" fontId="10" fillId="0" borderId="16" xfId="49" applyFont="1" applyBorder="1" applyAlignment="1">
      <alignment horizontal="center"/>
    </xf>
    <xf numFmtId="38" fontId="10" fillId="0" borderId="0" xfId="49" applyFont="1" applyBorder="1" applyAlignment="1">
      <alignment horizontal="distributed"/>
    </xf>
    <xf numFmtId="38" fontId="10" fillId="0" borderId="20" xfId="49" applyFont="1" applyBorder="1" applyAlignment="1">
      <alignment horizontal="distributed"/>
    </xf>
    <xf numFmtId="38" fontId="10" fillId="0" borderId="17" xfId="49" applyFont="1" applyBorder="1" applyAlignment="1">
      <alignment horizontal="distributed"/>
    </xf>
    <xf numFmtId="38" fontId="10" fillId="0" borderId="23" xfId="49" applyFont="1" applyBorder="1" applyAlignment="1">
      <alignment horizontal="distributed"/>
    </xf>
    <xf numFmtId="38" fontId="10" fillId="0" borderId="24" xfId="49" applyFont="1" applyBorder="1" applyAlignment="1">
      <alignment horizontal="distributed"/>
    </xf>
    <xf numFmtId="38" fontId="10" fillId="0" borderId="16" xfId="49" applyFont="1" applyBorder="1" applyAlignment="1" quotePrefix="1">
      <alignment horizontal="center"/>
    </xf>
    <xf numFmtId="38" fontId="10" fillId="0" borderId="0" xfId="49" applyFont="1" applyBorder="1" applyAlignment="1" quotePrefix="1">
      <alignment shrinkToFit="1"/>
    </xf>
    <xf numFmtId="38" fontId="10" fillId="0" borderId="44" xfId="49" applyFont="1" applyBorder="1" applyAlignment="1" quotePrefix="1">
      <alignment horizontal="distributed"/>
    </xf>
    <xf numFmtId="38" fontId="10" fillId="0" borderId="16" xfId="49" applyFont="1" applyBorder="1" applyAlignment="1">
      <alignment horizontal="distributed"/>
    </xf>
    <xf numFmtId="38" fontId="10" fillId="0" borderId="20" xfId="49" applyFont="1" applyBorder="1" applyAlignment="1">
      <alignment horizontal="left"/>
    </xf>
    <xf numFmtId="38" fontId="10" fillId="0" borderId="17" xfId="49" applyFont="1" applyBorder="1" applyAlignment="1">
      <alignment horizontal="left"/>
    </xf>
    <xf numFmtId="38" fontId="12" fillId="0" borderId="16" xfId="49" applyFont="1" applyBorder="1" applyAlignment="1">
      <alignment horizontal="distributed"/>
    </xf>
    <xf numFmtId="38" fontId="10" fillId="0" borderId="18" xfId="49" applyFont="1" applyBorder="1" applyAlignment="1">
      <alignment horizontal="distributed"/>
    </xf>
    <xf numFmtId="38" fontId="10" fillId="0" borderId="25" xfId="49" applyFont="1" applyBorder="1" applyAlignment="1">
      <alignment horizontal="distributed"/>
    </xf>
    <xf numFmtId="38" fontId="10" fillId="0" borderId="28" xfId="49" applyFont="1" applyBorder="1" applyAlignment="1">
      <alignment horizontal="distributed"/>
    </xf>
    <xf numFmtId="38" fontId="10" fillId="0" borderId="16" xfId="49" applyFont="1" applyBorder="1" applyAlignment="1" quotePrefix="1">
      <alignment horizontal="left"/>
    </xf>
    <xf numFmtId="38" fontId="10" fillId="0" borderId="16" xfId="49" applyFont="1" applyBorder="1" applyAlignment="1" quotePrefix="1">
      <alignment horizontal="distributed"/>
    </xf>
    <xf numFmtId="38" fontId="10" fillId="0" borderId="45" xfId="49" applyFont="1" applyBorder="1" applyAlignment="1">
      <alignment horizontal="distributed"/>
    </xf>
    <xf numFmtId="38" fontId="10" fillId="0" borderId="26" xfId="49" applyFont="1" applyBorder="1" applyAlignment="1">
      <alignment horizontal="distributed"/>
    </xf>
    <xf numFmtId="38" fontId="10" fillId="0" borderId="17" xfId="49" applyFont="1" applyBorder="1" applyAlignment="1">
      <alignment horizontal="center"/>
    </xf>
    <xf numFmtId="38" fontId="10" fillId="0" borderId="17" xfId="49" applyFont="1" applyBorder="1" applyAlignment="1" quotePrefix="1">
      <alignment horizontal="center"/>
    </xf>
    <xf numFmtId="38" fontId="10" fillId="0" borderId="17" xfId="49" applyFont="1" applyBorder="1" applyAlignment="1" quotePrefix="1">
      <alignment horizontal="centerContinuous"/>
    </xf>
    <xf numFmtId="38" fontId="10" fillId="0" borderId="20" xfId="49" applyFont="1" applyBorder="1" applyAlignment="1" quotePrefix="1">
      <alignment horizontal="centerContinuous"/>
    </xf>
    <xf numFmtId="38" fontId="10" fillId="0" borderId="27" xfId="49" applyFont="1" applyBorder="1" applyAlignment="1" quotePrefix="1">
      <alignment horizontal="center"/>
    </xf>
    <xf numFmtId="38" fontId="10" fillId="0" borderId="21" xfId="49" applyFont="1" applyBorder="1" applyAlignment="1" quotePrefix="1">
      <alignment horizontal="center"/>
    </xf>
    <xf numFmtId="49" fontId="10" fillId="33" borderId="32" xfId="49" applyNumberFormat="1" applyFont="1" applyFill="1" applyBorder="1" applyAlignment="1">
      <alignment horizontal="center" vertical="center" shrinkToFit="1"/>
    </xf>
    <xf numFmtId="49" fontId="10" fillId="33" borderId="24" xfId="49" applyNumberFormat="1" applyFont="1" applyFill="1" applyBorder="1" applyAlignment="1">
      <alignment horizontal="center" vertical="center" shrinkToFit="1"/>
    </xf>
    <xf numFmtId="49" fontId="10" fillId="33" borderId="33" xfId="49" applyNumberFormat="1" applyFont="1" applyFill="1" applyBorder="1" applyAlignment="1">
      <alignment horizontal="center" vertical="center" shrinkToFit="1"/>
    </xf>
    <xf numFmtId="49" fontId="10" fillId="33" borderId="23" xfId="49" applyNumberFormat="1" applyFont="1" applyFill="1" applyBorder="1" applyAlignment="1">
      <alignment horizontal="center" vertical="center" shrinkToFit="1"/>
    </xf>
    <xf numFmtId="49" fontId="10" fillId="33" borderId="46" xfId="49" applyNumberFormat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/>
    </xf>
    <xf numFmtId="38" fontId="10" fillId="0" borderId="15" xfId="49" applyFont="1" applyBorder="1" applyAlignment="1">
      <alignment horizontal="distributed" vertical="center"/>
    </xf>
    <xf numFmtId="191" fontId="10" fillId="0" borderId="47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191" fontId="10" fillId="0" borderId="34" xfId="0" applyNumberFormat="1" applyFont="1" applyFill="1" applyBorder="1" applyAlignment="1">
      <alignment vertical="center" shrinkToFit="1"/>
    </xf>
    <xf numFmtId="38" fontId="10" fillId="0" borderId="48" xfId="49" applyFont="1" applyBorder="1" applyAlignment="1">
      <alignment horizontal="distributed" vertical="center"/>
    </xf>
    <xf numFmtId="191" fontId="10" fillId="0" borderId="49" xfId="0" applyNumberFormat="1" applyFont="1" applyFill="1" applyBorder="1" applyAlignment="1">
      <alignment vertical="center" shrinkToFit="1"/>
    </xf>
    <xf numFmtId="191" fontId="10" fillId="0" borderId="50" xfId="0" applyNumberFormat="1" applyFont="1" applyFill="1" applyBorder="1" applyAlignment="1">
      <alignment vertical="center" shrinkToFit="1"/>
    </xf>
    <xf numFmtId="38" fontId="10" fillId="0" borderId="51" xfId="49" applyFont="1" applyBorder="1" applyAlignment="1" quotePrefix="1">
      <alignment horizontal="distributed" wrapText="1"/>
    </xf>
    <xf numFmtId="191" fontId="10" fillId="0" borderId="52" xfId="0" applyNumberFormat="1" applyFont="1" applyFill="1" applyBorder="1" applyAlignment="1">
      <alignment vertical="center" shrinkToFit="1"/>
    </xf>
    <xf numFmtId="38" fontId="16" fillId="0" borderId="15" xfId="49" applyFont="1" applyBorder="1" applyAlignment="1" quotePrefix="1">
      <alignment horizontal="distributed" wrapText="1"/>
    </xf>
    <xf numFmtId="38" fontId="10" fillId="0" borderId="53" xfId="49" applyFont="1" applyBorder="1" applyAlignment="1">
      <alignment horizontal="distributed" vertical="center"/>
    </xf>
    <xf numFmtId="191" fontId="10" fillId="0" borderId="54" xfId="0" applyNumberFormat="1" applyFont="1" applyBorder="1" applyAlignment="1">
      <alignment vertical="center" shrinkToFit="1"/>
    </xf>
    <xf numFmtId="191" fontId="10" fillId="0" borderId="54" xfId="0" applyNumberFormat="1" applyFont="1" applyFill="1" applyBorder="1" applyAlignment="1">
      <alignment vertical="center" shrinkToFit="1"/>
    </xf>
    <xf numFmtId="191" fontId="10" fillId="0" borderId="55" xfId="0" applyNumberFormat="1" applyFont="1" applyFill="1" applyBorder="1" applyAlignment="1">
      <alignment vertical="center" shrinkToFit="1"/>
    </xf>
    <xf numFmtId="38" fontId="10" fillId="0" borderId="40" xfId="49" applyFont="1" applyBorder="1" applyAlignment="1">
      <alignment horizontal="distributed" vertical="center"/>
    </xf>
    <xf numFmtId="199" fontId="10" fillId="0" borderId="40" xfId="0" applyNumberFormat="1" applyFont="1" applyBorder="1" applyAlignment="1">
      <alignment vertical="center" shrinkToFit="1"/>
    </xf>
    <xf numFmtId="199" fontId="10" fillId="0" borderId="40" xfId="49" applyNumberFormat="1" applyFont="1" applyBorder="1" applyAlignment="1">
      <alignment vertical="center" shrinkToFit="1"/>
    </xf>
    <xf numFmtId="199" fontId="10" fillId="0" borderId="40" xfId="49" applyNumberFormat="1" applyFont="1" applyBorder="1" applyAlignment="1" quotePrefix="1">
      <alignment vertical="center" shrinkToFit="1"/>
    </xf>
    <xf numFmtId="199" fontId="10" fillId="0" borderId="40" xfId="49" applyNumberFormat="1" applyFont="1" applyFill="1" applyBorder="1" applyAlignment="1">
      <alignment vertical="center" shrinkToFit="1"/>
    </xf>
    <xf numFmtId="38" fontId="10" fillId="0" borderId="56" xfId="49" applyFont="1" applyBorder="1" applyAlignment="1">
      <alignment horizontal="distributed" vertical="center"/>
    </xf>
    <xf numFmtId="0" fontId="15" fillId="0" borderId="56" xfId="0" applyFont="1" applyBorder="1" applyAlignment="1">
      <alignment vertical="center"/>
    </xf>
    <xf numFmtId="199" fontId="10" fillId="0" borderId="56" xfId="0" applyNumberFormat="1" applyFont="1" applyBorder="1" applyAlignment="1">
      <alignment vertical="center" shrinkToFit="1"/>
    </xf>
    <xf numFmtId="199" fontId="10" fillId="0" borderId="56" xfId="49" applyNumberFormat="1" applyFont="1" applyBorder="1" applyAlignment="1">
      <alignment vertical="center" shrinkToFit="1"/>
    </xf>
    <xf numFmtId="199" fontId="10" fillId="0" borderId="56" xfId="49" applyNumberFormat="1" applyFont="1" applyBorder="1" applyAlignment="1" quotePrefix="1">
      <alignment vertical="center" shrinkToFit="1"/>
    </xf>
    <xf numFmtId="199" fontId="10" fillId="0" borderId="56" xfId="49" applyNumberFormat="1" applyFont="1" applyFill="1" applyBorder="1" applyAlignment="1">
      <alignment vertical="center" shrinkToFit="1"/>
    </xf>
    <xf numFmtId="38" fontId="10" fillId="0" borderId="36" xfId="49" applyFont="1" applyFill="1" applyBorder="1" applyAlignment="1">
      <alignment horizontal="distributed" vertical="center"/>
    </xf>
    <xf numFmtId="191" fontId="10" fillId="0" borderId="57" xfId="0" applyNumberFormat="1" applyFont="1" applyFill="1" applyBorder="1" applyAlignment="1">
      <alignment vertical="center" shrinkToFit="1"/>
    </xf>
    <xf numFmtId="38" fontId="10" fillId="0" borderId="29" xfId="49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38" fontId="10" fillId="0" borderId="10" xfId="49" applyFont="1" applyBorder="1" applyAlignment="1">
      <alignment horizontal="distributed" vertical="center"/>
    </xf>
    <xf numFmtId="38" fontId="10" fillId="0" borderId="11" xfId="49" applyFont="1" applyBorder="1" applyAlignment="1">
      <alignment horizontal="centerContinuous" vertical="center"/>
    </xf>
    <xf numFmtId="38" fontId="10" fillId="0" borderId="11" xfId="49" applyFont="1" applyBorder="1" applyAlignment="1" quotePrefix="1">
      <alignment horizontal="centerContinuous" vertical="center"/>
    </xf>
    <xf numFmtId="38" fontId="10" fillId="0" borderId="12" xfId="49" applyFont="1" applyBorder="1" applyAlignment="1">
      <alignment horizontal="centerContinuous" vertical="center"/>
    </xf>
    <xf numFmtId="38" fontId="10" fillId="0" borderId="58" xfId="49" applyFont="1" applyBorder="1" applyAlignment="1" quotePrefix="1">
      <alignment vertical="center"/>
    </xf>
    <xf numFmtId="38" fontId="10" fillId="0" borderId="11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41" xfId="49" applyFont="1" applyBorder="1" applyAlignment="1" quotePrefix="1">
      <alignment horizontal="left" vertical="center"/>
    </xf>
    <xf numFmtId="38" fontId="10" fillId="0" borderId="42" xfId="49" applyFont="1" applyBorder="1" applyAlignment="1" quotePrefix="1">
      <alignment horizontal="left" vertical="center"/>
    </xf>
    <xf numFmtId="38" fontId="10" fillId="0" borderId="40" xfId="49" applyFont="1" applyBorder="1" applyAlignment="1" quotePrefix="1">
      <alignment horizontal="left" vertical="center"/>
    </xf>
    <xf numFmtId="38" fontId="10" fillId="0" borderId="12" xfId="49" applyFont="1" applyBorder="1" applyAlignment="1" quotePrefix="1">
      <alignment horizontal="left" vertical="center"/>
    </xf>
    <xf numFmtId="38" fontId="10" fillId="0" borderId="43" xfId="49" applyFont="1" applyBorder="1" applyAlignment="1" quotePrefix="1">
      <alignment horizontal="left" vertical="center"/>
    </xf>
    <xf numFmtId="0" fontId="10" fillId="0" borderId="0" xfId="0" applyFont="1" applyAlignment="1">
      <alignment vertical="center"/>
    </xf>
    <xf numFmtId="38" fontId="10" fillId="0" borderId="16" xfId="49" applyFont="1" applyBorder="1" applyAlignment="1">
      <alignment horizontal="center" vertical="center" shrinkToFit="1"/>
    </xf>
    <xf numFmtId="38" fontId="10" fillId="0" borderId="18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 shrinkToFit="1"/>
    </xf>
    <xf numFmtId="38" fontId="10" fillId="0" borderId="18" xfId="49" applyFont="1" applyBorder="1" applyAlignment="1" quotePrefix="1">
      <alignment horizontal="center" vertical="center" shrinkToFit="1"/>
    </xf>
    <xf numFmtId="38" fontId="10" fillId="0" borderId="34" xfId="49" applyFont="1" applyBorder="1" applyAlignment="1">
      <alignment horizontal="center" vertical="center" shrinkToFit="1"/>
    </xf>
    <xf numFmtId="38" fontId="10" fillId="0" borderId="26" xfId="49" applyFont="1" applyBorder="1" applyAlignment="1">
      <alignment horizontal="distributed" vertical="center"/>
    </xf>
    <xf numFmtId="38" fontId="10" fillId="0" borderId="17" xfId="49" applyFont="1" applyBorder="1" applyAlignment="1">
      <alignment horizontal="center" vertical="center"/>
    </xf>
    <xf numFmtId="38" fontId="10" fillId="0" borderId="27" xfId="49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 shrinkToFit="1"/>
    </xf>
    <xf numFmtId="38" fontId="10" fillId="0" borderId="27" xfId="49" applyFont="1" applyBorder="1" applyAlignment="1" quotePrefix="1">
      <alignment horizontal="center" vertical="center" shrinkToFit="1"/>
    </xf>
    <xf numFmtId="38" fontId="10" fillId="0" borderId="17" xfId="49" applyFont="1" applyBorder="1" applyAlignment="1" quotePrefix="1">
      <alignment horizontal="center" vertical="center" shrinkToFit="1"/>
    </xf>
    <xf numFmtId="38" fontId="10" fillId="0" borderId="59" xfId="49" applyFont="1" applyBorder="1" applyAlignment="1">
      <alignment horizontal="center" vertical="center" shrinkToFit="1"/>
    </xf>
    <xf numFmtId="49" fontId="10" fillId="33" borderId="32" xfId="49" applyNumberFormat="1" applyFont="1" applyFill="1" applyBorder="1" applyAlignment="1">
      <alignment horizontal="distributed" vertical="center"/>
    </xf>
    <xf numFmtId="49" fontId="10" fillId="33" borderId="24" xfId="49" applyNumberFormat="1" applyFont="1" applyFill="1" applyBorder="1" applyAlignment="1">
      <alignment horizontal="center" vertical="center"/>
    </xf>
    <xf numFmtId="49" fontId="10" fillId="33" borderId="33" xfId="49" applyNumberFormat="1" applyFont="1" applyFill="1" applyBorder="1" applyAlignment="1">
      <alignment horizontal="center" vertical="center"/>
    </xf>
    <xf numFmtId="49" fontId="10" fillId="33" borderId="22" xfId="49" applyNumberFormat="1" applyFont="1" applyFill="1" applyBorder="1" applyAlignment="1">
      <alignment horizontal="center" vertical="center"/>
    </xf>
    <xf numFmtId="49" fontId="10" fillId="33" borderId="35" xfId="49" applyNumberFormat="1" applyFont="1" applyFill="1" applyBorder="1" applyAlignment="1">
      <alignment horizontal="center" vertical="center" shrinkToFit="1"/>
    </xf>
    <xf numFmtId="191" fontId="10" fillId="0" borderId="28" xfId="0" applyNumberFormat="1" applyFont="1" applyBorder="1" applyAlignment="1">
      <alignment vertical="center" shrinkToFit="1"/>
    </xf>
    <xf numFmtId="191" fontId="10" fillId="0" borderId="47" xfId="0" applyNumberFormat="1" applyFont="1" applyBorder="1" applyAlignment="1">
      <alignment vertical="center" shrinkToFit="1"/>
    </xf>
    <xf numFmtId="191" fontId="10" fillId="0" borderId="18" xfId="0" applyNumberFormat="1" applyFont="1" applyBorder="1" applyAlignment="1">
      <alignment vertical="center" shrinkToFit="1"/>
    </xf>
    <xf numFmtId="191" fontId="10" fillId="0" borderId="34" xfId="0" applyNumberFormat="1" applyFont="1" applyBorder="1" applyAlignment="1">
      <alignment vertical="center" shrinkToFit="1"/>
    </xf>
    <xf numFmtId="191" fontId="10" fillId="0" borderId="49" xfId="0" applyNumberFormat="1" applyFont="1" applyBorder="1" applyAlignment="1">
      <alignment vertical="center" shrinkToFit="1"/>
    </xf>
    <xf numFmtId="191" fontId="10" fillId="0" borderId="50" xfId="0" applyNumberFormat="1" applyFont="1" applyBorder="1" applyAlignment="1">
      <alignment vertical="center" shrinkToFit="1"/>
    </xf>
    <xf numFmtId="38" fontId="10" fillId="0" borderId="51" xfId="49" applyFont="1" applyBorder="1" applyAlignment="1">
      <alignment horizontal="distributed" wrapText="1"/>
    </xf>
    <xf numFmtId="191" fontId="10" fillId="0" borderId="38" xfId="0" applyNumberFormat="1" applyFont="1" applyBorder="1" applyAlignment="1">
      <alignment vertical="center" shrinkToFit="1"/>
    </xf>
    <xf numFmtId="191" fontId="10" fillId="0" borderId="52" xfId="0" applyNumberFormat="1" applyFont="1" applyBorder="1" applyAlignment="1">
      <alignment vertical="center" shrinkToFit="1"/>
    </xf>
    <xf numFmtId="38" fontId="10" fillId="0" borderId="15" xfId="49" applyFont="1" applyBorder="1" applyAlignment="1">
      <alignment horizontal="distributed" wrapText="1"/>
    </xf>
    <xf numFmtId="38" fontId="10" fillId="0" borderId="26" xfId="49" applyFont="1" applyBorder="1" applyAlignment="1">
      <alignment horizontal="distributed" wrapText="1"/>
    </xf>
    <xf numFmtId="191" fontId="10" fillId="0" borderId="27" xfId="0" applyNumberFormat="1" applyFont="1" applyBorder="1" applyAlignment="1">
      <alignment vertical="center" shrinkToFit="1"/>
    </xf>
    <xf numFmtId="191" fontId="10" fillId="0" borderId="59" xfId="0" applyNumberFormat="1" applyFont="1" applyBorder="1" applyAlignment="1">
      <alignment vertical="center" shrinkToFit="1"/>
    </xf>
    <xf numFmtId="38" fontId="10" fillId="0" borderId="29" xfId="49" applyFont="1" applyBorder="1" applyAlignment="1">
      <alignment horizontal="distributed" vertical="center"/>
    </xf>
    <xf numFmtId="191" fontId="10" fillId="0" borderId="30" xfId="0" applyNumberFormat="1" applyFont="1" applyBorder="1" applyAlignment="1">
      <alignment vertical="center" shrinkToFit="1"/>
    </xf>
    <xf numFmtId="191" fontId="10" fillId="0" borderId="60" xfId="0" applyNumberFormat="1" applyFont="1" applyBorder="1" applyAlignment="1">
      <alignment vertical="center" shrinkToFit="1"/>
    </xf>
    <xf numFmtId="38" fontId="10" fillId="0" borderId="0" xfId="49" applyFont="1" applyBorder="1" applyAlignment="1">
      <alignment horizontal="distributed" vertical="center"/>
    </xf>
    <xf numFmtId="191" fontId="10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/>
    </xf>
    <xf numFmtId="191" fontId="10" fillId="0" borderId="60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8" fontId="10" fillId="0" borderId="11" xfId="49" applyFont="1" applyBorder="1" applyAlignment="1" quotePrefix="1">
      <alignment horizontal="centerContinuous"/>
    </xf>
    <xf numFmtId="38" fontId="10" fillId="0" borderId="11" xfId="49" applyFont="1" applyBorder="1" applyAlignment="1">
      <alignment horizontal="centerContinuous"/>
    </xf>
    <xf numFmtId="38" fontId="10" fillId="0" borderId="12" xfId="49" applyFont="1" applyBorder="1" applyAlignment="1">
      <alignment horizontal="centerContinuous"/>
    </xf>
    <xf numFmtId="38" fontId="10" fillId="0" borderId="12" xfId="49" applyFont="1" applyBorder="1" applyAlignment="1">
      <alignment/>
    </xf>
    <xf numFmtId="38" fontId="10" fillId="0" borderId="42" xfId="49" applyFont="1" applyBorder="1" applyAlignment="1" quotePrefix="1">
      <alignment horizontal="left"/>
    </xf>
    <xf numFmtId="38" fontId="10" fillId="0" borderId="12" xfId="49" applyFont="1" applyBorder="1" applyAlignment="1" quotePrefix="1">
      <alignment horizontal="left"/>
    </xf>
    <xf numFmtId="38" fontId="10" fillId="0" borderId="16" xfId="49" applyFont="1" applyBorder="1" applyAlignment="1">
      <alignment horizontal="center" shrinkToFit="1"/>
    </xf>
    <xf numFmtId="38" fontId="10" fillId="0" borderId="16" xfId="49" applyFont="1" applyBorder="1" applyAlignment="1" quotePrefix="1">
      <alignment horizontal="center" shrinkToFit="1"/>
    </xf>
    <xf numFmtId="38" fontId="12" fillId="0" borderId="16" xfId="49" applyFont="1" applyBorder="1" applyAlignment="1" quotePrefix="1">
      <alignment horizontal="center" shrinkToFit="1"/>
    </xf>
    <xf numFmtId="38" fontId="10" fillId="0" borderId="18" xfId="49" applyFont="1" applyBorder="1" applyAlignment="1" quotePrefix="1">
      <alignment horizontal="center" shrinkToFit="1"/>
    </xf>
    <xf numFmtId="38" fontId="10" fillId="0" borderId="25" xfId="49" applyFont="1" applyBorder="1" applyAlignment="1">
      <alignment horizontal="center" shrinkToFit="1"/>
    </xf>
    <xf numFmtId="38" fontId="10" fillId="0" borderId="17" xfId="49" applyFont="1" applyBorder="1" applyAlignment="1">
      <alignment horizontal="center" shrinkToFit="1"/>
    </xf>
    <xf numFmtId="38" fontId="10" fillId="0" borderId="17" xfId="49" applyFont="1" applyBorder="1" applyAlignment="1">
      <alignment horizontal="center" vertical="top" shrinkToFit="1"/>
    </xf>
    <xf numFmtId="38" fontId="12" fillId="0" borderId="17" xfId="49" applyFont="1" applyBorder="1" applyAlignment="1">
      <alignment horizontal="center" vertical="top" shrinkToFit="1"/>
    </xf>
    <xf numFmtId="38" fontId="12" fillId="0" borderId="17" xfId="49" applyFont="1" applyBorder="1" applyAlignment="1">
      <alignment horizontal="center" vertical="top" wrapText="1"/>
    </xf>
    <xf numFmtId="38" fontId="12" fillId="0" borderId="17" xfId="49" applyFont="1" applyBorder="1" applyAlignment="1" quotePrefix="1">
      <alignment horizontal="center" vertical="top" wrapText="1"/>
    </xf>
    <xf numFmtId="38" fontId="10" fillId="0" borderId="27" xfId="49" applyFont="1" applyBorder="1" applyAlignment="1">
      <alignment horizontal="center" vertical="top" shrinkToFit="1"/>
    </xf>
    <xf numFmtId="38" fontId="12" fillId="0" borderId="17" xfId="49" applyFont="1" applyBorder="1" applyAlignment="1">
      <alignment horizontal="center" wrapText="1"/>
    </xf>
    <xf numFmtId="38" fontId="10" fillId="0" borderId="21" xfId="49" applyFont="1" applyBorder="1" applyAlignment="1" quotePrefix="1">
      <alignment horizontal="center" shrinkToFit="1"/>
    </xf>
    <xf numFmtId="194" fontId="10" fillId="0" borderId="18" xfId="0" applyNumberFormat="1" applyFont="1" applyBorder="1" applyAlignment="1">
      <alignment vertical="center" shrinkToFit="1"/>
    </xf>
    <xf numFmtId="194" fontId="10" fillId="0" borderId="34" xfId="0" applyNumberFormat="1" applyFont="1" applyBorder="1" applyAlignment="1">
      <alignment vertical="center" shrinkToFit="1"/>
    </xf>
    <xf numFmtId="38" fontId="10" fillId="0" borderId="51" xfId="49" applyFont="1" applyBorder="1" applyAlignment="1" quotePrefix="1">
      <alignment vertical="center" shrinkToFit="1"/>
    </xf>
    <xf numFmtId="194" fontId="10" fillId="0" borderId="38" xfId="0" applyNumberFormat="1" applyFont="1" applyBorder="1" applyAlignment="1">
      <alignment vertical="center" shrinkToFit="1"/>
    </xf>
    <xf numFmtId="194" fontId="10" fillId="0" borderId="52" xfId="0" applyNumberFormat="1" applyFont="1" applyBorder="1" applyAlignment="1">
      <alignment vertical="center" shrinkToFit="1"/>
    </xf>
    <xf numFmtId="38" fontId="10" fillId="0" borderId="15" xfId="49" applyFont="1" applyBorder="1" applyAlignment="1" quotePrefix="1">
      <alignment vertical="center" shrinkToFit="1"/>
    </xf>
    <xf numFmtId="38" fontId="10" fillId="0" borderId="26" xfId="49" applyFont="1" applyBorder="1" applyAlignment="1" quotePrefix="1">
      <alignment vertical="center" shrinkToFit="1"/>
    </xf>
    <xf numFmtId="194" fontId="10" fillId="0" borderId="27" xfId="0" applyNumberFormat="1" applyFont="1" applyBorder="1" applyAlignment="1">
      <alignment vertical="center" shrinkToFit="1"/>
    </xf>
    <xf numFmtId="194" fontId="10" fillId="0" borderId="59" xfId="0" applyNumberFormat="1" applyFont="1" applyBorder="1" applyAlignment="1">
      <alignment vertical="center" shrinkToFit="1"/>
    </xf>
    <xf numFmtId="194" fontId="10" fillId="0" borderId="30" xfId="0" applyNumberFormat="1" applyFont="1" applyBorder="1" applyAlignment="1">
      <alignment vertical="center" shrinkToFit="1"/>
    </xf>
    <xf numFmtId="194" fontId="10" fillId="0" borderId="60" xfId="0" applyNumberFormat="1" applyFont="1" applyBorder="1" applyAlignment="1">
      <alignment vertical="center" shrinkToFit="1"/>
    </xf>
    <xf numFmtId="194" fontId="10" fillId="0" borderId="0" xfId="0" applyNumberFormat="1" applyFont="1" applyBorder="1" applyAlignment="1">
      <alignment vertical="center" shrinkToFit="1"/>
    </xf>
    <xf numFmtId="38" fontId="10" fillId="0" borderId="36" xfId="49" applyFont="1" applyBorder="1" applyAlignment="1">
      <alignment horizontal="distributed" vertical="center"/>
    </xf>
    <xf numFmtId="194" fontId="10" fillId="0" borderId="37" xfId="0" applyNumberFormat="1" applyFont="1" applyBorder="1" applyAlignment="1">
      <alignment vertical="center" shrinkToFit="1"/>
    </xf>
    <xf numFmtId="194" fontId="10" fillId="0" borderId="57" xfId="0" applyNumberFormat="1" applyFont="1" applyBorder="1" applyAlignment="1">
      <alignment vertical="center" shrinkToFit="1"/>
    </xf>
    <xf numFmtId="38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38" fontId="10" fillId="0" borderId="10" xfId="49" applyFont="1" applyBorder="1" applyAlignment="1">
      <alignment vertical="center"/>
    </xf>
    <xf numFmtId="38" fontId="10" fillId="0" borderId="61" xfId="49" applyFont="1" applyBorder="1" applyAlignment="1">
      <alignment horizontal="distributed" vertical="center"/>
    </xf>
    <xf numFmtId="38" fontId="10" fillId="0" borderId="19" xfId="49" applyFont="1" applyBorder="1" applyAlignment="1" quotePrefix="1">
      <alignment horizontal="left" vertical="center"/>
    </xf>
    <xf numFmtId="38" fontId="10" fillId="0" borderId="20" xfId="49" applyFont="1" applyBorder="1" applyAlignment="1" quotePrefix="1">
      <alignment horizontal="left" vertical="center"/>
    </xf>
    <xf numFmtId="38" fontId="10" fillId="0" borderId="20" xfId="49" applyFont="1" applyBorder="1" applyAlignment="1">
      <alignment horizontal="distributed" vertical="center"/>
    </xf>
    <xf numFmtId="38" fontId="10" fillId="0" borderId="18" xfId="49" applyFont="1" applyBorder="1" applyAlignment="1" quotePrefix="1">
      <alignment horizontal="left" vertical="center"/>
    </xf>
    <xf numFmtId="38" fontId="10" fillId="0" borderId="28" xfId="49" applyFont="1" applyBorder="1" applyAlignment="1" quotePrefix="1">
      <alignment horizontal="left" vertical="center"/>
    </xf>
    <xf numFmtId="38" fontId="10" fillId="0" borderId="18" xfId="49" applyFont="1" applyBorder="1" applyAlignment="1">
      <alignment horizontal="distributed" vertical="center"/>
    </xf>
    <xf numFmtId="38" fontId="10" fillId="0" borderId="19" xfId="49" applyFont="1" applyBorder="1" applyAlignment="1">
      <alignment horizontal="distributed" vertical="center"/>
    </xf>
    <xf numFmtId="38" fontId="10" fillId="0" borderId="28" xfId="49" applyFont="1" applyBorder="1" applyAlignment="1">
      <alignment horizontal="distributed" vertical="center"/>
    </xf>
    <xf numFmtId="38" fontId="10" fillId="0" borderId="62" xfId="49" applyFont="1" applyBorder="1" applyAlignment="1">
      <alignment horizontal="distributed" vertical="center"/>
    </xf>
    <xf numFmtId="38" fontId="10" fillId="0" borderId="45" xfId="49" applyFont="1" applyBorder="1" applyAlignment="1">
      <alignment horizontal="distributed" vertical="center"/>
    </xf>
    <xf numFmtId="38" fontId="10" fillId="0" borderId="19" xfId="49" applyNumberFormat="1" applyFont="1" applyBorder="1" applyAlignment="1" quotePrefix="1">
      <alignment horizontal="left" vertical="center"/>
    </xf>
    <xf numFmtId="0" fontId="10" fillId="0" borderId="28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8" fontId="12" fillId="0" borderId="19" xfId="49" applyFont="1" applyBorder="1" applyAlignment="1" quotePrefix="1">
      <alignment horizontal="distributed" vertical="center"/>
    </xf>
    <xf numFmtId="38" fontId="10" fillId="0" borderId="19" xfId="49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38" fontId="10" fillId="0" borderId="19" xfId="49" applyFont="1" applyBorder="1" applyAlignment="1" quotePrefix="1">
      <alignment horizontal="distributed" vertical="center"/>
    </xf>
    <xf numFmtId="38" fontId="10" fillId="0" borderId="16" xfId="49" applyFont="1" applyBorder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2" fillId="0" borderId="34" xfId="0" applyFont="1" applyBorder="1" applyAlignment="1">
      <alignment horizontal="distributed" vertical="center"/>
    </xf>
    <xf numFmtId="38" fontId="10" fillId="0" borderId="19" xfId="49" applyFont="1" applyBorder="1" applyAlignment="1">
      <alignment vertical="center" shrinkToFit="1"/>
    </xf>
    <xf numFmtId="38" fontId="10" fillId="0" borderId="18" xfId="49" applyFont="1" applyBorder="1" applyAlignment="1" quotePrefix="1">
      <alignment horizontal="center" vertical="center"/>
    </xf>
    <xf numFmtId="38" fontId="10" fillId="0" borderId="18" xfId="49" applyFont="1" applyBorder="1" applyAlignment="1">
      <alignment horizontal="left" vertical="center"/>
    </xf>
    <xf numFmtId="38" fontId="16" fillId="0" borderId="19" xfId="49" applyFont="1" applyBorder="1" applyAlignment="1">
      <alignment horizontal="distributed" vertical="center"/>
    </xf>
    <xf numFmtId="38" fontId="10" fillId="0" borderId="19" xfId="49" applyFont="1" applyBorder="1" applyAlignment="1" quotePrefix="1">
      <alignment horizontal="center" vertical="center"/>
    </xf>
    <xf numFmtId="38" fontId="16" fillId="0" borderId="18" xfId="49" applyFont="1" applyBorder="1" applyAlignment="1" quotePrefix="1">
      <alignment horizontal="distributed" vertical="center"/>
    </xf>
    <xf numFmtId="38" fontId="10" fillId="0" borderId="18" xfId="49" applyFont="1" applyBorder="1" applyAlignment="1">
      <alignment vertical="center" shrinkToFit="1"/>
    </xf>
    <xf numFmtId="0" fontId="10" fillId="0" borderId="18" xfId="0" applyFont="1" applyBorder="1" applyAlignment="1" quotePrefix="1">
      <alignment horizontal="center" vertical="center"/>
    </xf>
    <xf numFmtId="38" fontId="10" fillId="0" borderId="19" xfId="49" applyFont="1" applyBorder="1" applyAlignment="1">
      <alignment horizontal="center" vertical="center" shrinkToFit="1"/>
    </xf>
    <xf numFmtId="38" fontId="10" fillId="0" borderId="18" xfId="49" applyFont="1" applyBorder="1" applyAlignment="1" quotePrefix="1">
      <alignment horizontal="distributed" vertical="center"/>
    </xf>
    <xf numFmtId="38" fontId="16" fillId="0" borderId="18" xfId="49" applyFont="1" applyBorder="1" applyAlignment="1">
      <alignment horizontal="distributed" vertical="center"/>
    </xf>
    <xf numFmtId="38" fontId="10" fillId="0" borderId="34" xfId="49" applyFont="1" applyBorder="1" applyAlignment="1" quotePrefix="1">
      <alignment horizontal="center" vertical="center"/>
    </xf>
    <xf numFmtId="38" fontId="10" fillId="0" borderId="63" xfId="49" applyFont="1" applyBorder="1" applyAlignment="1">
      <alignment horizontal="distributed" vertical="center"/>
    </xf>
    <xf numFmtId="38" fontId="10" fillId="0" borderId="64" xfId="49" applyFont="1" applyBorder="1" applyAlignment="1" quotePrefix="1">
      <alignment horizontal="left" vertical="center"/>
    </xf>
    <xf numFmtId="38" fontId="10" fillId="0" borderId="64" xfId="49" applyFont="1" applyBorder="1" applyAlignment="1">
      <alignment horizontal="distributed" vertical="center"/>
    </xf>
    <xf numFmtId="38" fontId="10" fillId="0" borderId="27" xfId="49" applyFont="1" applyBorder="1" applyAlignment="1" quotePrefix="1">
      <alignment horizontal="left" vertical="center"/>
    </xf>
    <xf numFmtId="38" fontId="10" fillId="0" borderId="27" xfId="49" applyFont="1" applyBorder="1" applyAlignment="1" quotePrefix="1">
      <alignment horizontal="center" vertical="center"/>
    </xf>
    <xf numFmtId="38" fontId="10" fillId="0" borderId="64" xfId="49" applyFont="1" applyBorder="1" applyAlignment="1" quotePrefix="1">
      <alignment horizontal="center" vertical="center"/>
    </xf>
    <xf numFmtId="38" fontId="10" fillId="0" borderId="27" xfId="49" applyFont="1" applyBorder="1" applyAlignment="1">
      <alignment horizontal="distributed" vertical="center"/>
    </xf>
    <xf numFmtId="38" fontId="10" fillId="0" borderId="27" xfId="49" applyFont="1" applyBorder="1" applyAlignment="1" quotePrefix="1">
      <alignment horizontal="distributed" vertical="center"/>
    </xf>
    <xf numFmtId="38" fontId="10" fillId="0" borderId="64" xfId="49" applyNumberFormat="1" applyFont="1" applyBorder="1" applyAlignment="1" quotePrefix="1">
      <alignment horizontal="left" vertical="center"/>
    </xf>
    <xf numFmtId="0" fontId="10" fillId="0" borderId="27" xfId="0" applyFont="1" applyBorder="1" applyAlignment="1" quotePrefix="1">
      <alignment horizontal="center" vertical="center"/>
    </xf>
    <xf numFmtId="38" fontId="10" fillId="0" borderId="59" xfId="49" applyFont="1" applyBorder="1" applyAlignment="1" quotePrefix="1">
      <alignment horizontal="center" vertical="center"/>
    </xf>
    <xf numFmtId="49" fontId="10" fillId="33" borderId="65" xfId="49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199" fontId="10" fillId="0" borderId="40" xfId="0" applyNumberFormat="1" applyFont="1" applyBorder="1" applyAlignment="1">
      <alignment vertical="center"/>
    </xf>
    <xf numFmtId="199" fontId="10" fillId="0" borderId="40" xfId="49" applyNumberFormat="1" applyFont="1" applyBorder="1" applyAlignment="1">
      <alignment vertical="center"/>
    </xf>
    <xf numFmtId="199" fontId="10" fillId="0" borderId="40" xfId="49" applyNumberFormat="1" applyFont="1" applyBorder="1" applyAlignment="1" quotePrefix="1">
      <alignment vertical="center"/>
    </xf>
    <xf numFmtId="199" fontId="10" fillId="0" borderId="0" xfId="0" applyNumberFormat="1" applyFont="1" applyBorder="1" applyAlignment="1">
      <alignment vertical="center"/>
    </xf>
    <xf numFmtId="0" fontId="15" fillId="0" borderId="56" xfId="0" applyFont="1" applyBorder="1" applyAlignment="1">
      <alignment/>
    </xf>
    <xf numFmtId="199" fontId="10" fillId="0" borderId="56" xfId="0" applyNumberFormat="1" applyFont="1" applyBorder="1" applyAlignment="1">
      <alignment vertical="center"/>
    </xf>
    <xf numFmtId="199" fontId="10" fillId="0" borderId="56" xfId="49" applyNumberFormat="1" applyFont="1" applyBorder="1" applyAlignment="1">
      <alignment vertical="center"/>
    </xf>
    <xf numFmtId="199" fontId="10" fillId="0" borderId="56" xfId="49" applyNumberFormat="1" applyFont="1" applyBorder="1" applyAlignment="1" quotePrefix="1">
      <alignment vertical="center"/>
    </xf>
    <xf numFmtId="191" fontId="10" fillId="0" borderId="37" xfId="0" applyNumberFormat="1" applyFont="1" applyBorder="1" applyAlignment="1">
      <alignment vertical="center"/>
    </xf>
    <xf numFmtId="191" fontId="10" fillId="0" borderId="57" xfId="0" applyNumberFormat="1" applyFont="1" applyFill="1" applyBorder="1" applyAlignment="1">
      <alignment vertical="center"/>
    </xf>
    <xf numFmtId="38" fontId="10" fillId="0" borderId="53" xfId="49" applyFont="1" applyFill="1" applyBorder="1" applyAlignment="1">
      <alignment horizontal="distributed" vertical="center"/>
    </xf>
    <xf numFmtId="191" fontId="10" fillId="0" borderId="54" xfId="0" applyNumberFormat="1" applyFont="1" applyFill="1" applyBorder="1" applyAlignment="1">
      <alignment vertical="center"/>
    </xf>
    <xf numFmtId="191" fontId="10" fillId="0" borderId="55" xfId="0" applyNumberFormat="1" applyFont="1" applyFill="1" applyBorder="1" applyAlignment="1">
      <alignment vertical="center"/>
    </xf>
    <xf numFmtId="38" fontId="6" fillId="0" borderId="0" xfId="0" applyNumberFormat="1" applyFont="1" applyAlignment="1">
      <alignment/>
    </xf>
    <xf numFmtId="38" fontId="10" fillId="0" borderId="66" xfId="49" applyFont="1" applyBorder="1" applyAlignment="1">
      <alignment vertical="center"/>
    </xf>
    <xf numFmtId="38" fontId="10" fillId="0" borderId="58" xfId="49" applyFont="1" applyBorder="1" applyAlignment="1" quotePrefix="1">
      <alignment horizontal="left" vertical="center"/>
    </xf>
    <xf numFmtId="38" fontId="10" fillId="0" borderId="11" xfId="49" applyFont="1" applyBorder="1" applyAlignment="1" quotePrefix="1">
      <alignment horizontal="left" vertical="center"/>
    </xf>
    <xf numFmtId="38" fontId="10" fillId="0" borderId="11" xfId="49" applyFont="1" applyBorder="1" applyAlignment="1" quotePrefix="1">
      <alignment vertical="center"/>
    </xf>
    <xf numFmtId="38" fontId="10" fillId="0" borderId="67" xfId="49" applyFont="1" applyBorder="1" applyAlignment="1" quotePrefix="1">
      <alignment horizontal="left" vertical="center"/>
    </xf>
    <xf numFmtId="38" fontId="10" fillId="0" borderId="62" xfId="49" applyFont="1" applyBorder="1" applyAlignment="1" quotePrefix="1">
      <alignment horizontal="left" vertical="center"/>
    </xf>
    <xf numFmtId="38" fontId="10" fillId="0" borderId="23" xfId="49" applyFont="1" applyBorder="1" applyAlignment="1">
      <alignment horizontal="distributed" vertical="center"/>
    </xf>
    <xf numFmtId="38" fontId="10" fillId="0" borderId="22" xfId="49" applyFont="1" applyBorder="1" applyAlignment="1">
      <alignment horizontal="distributed" vertical="center"/>
    </xf>
    <xf numFmtId="38" fontId="10" fillId="0" borderId="24" xfId="49" applyFont="1" applyBorder="1" applyAlignment="1">
      <alignment horizontal="distributed" vertical="center"/>
    </xf>
    <xf numFmtId="38" fontId="10" fillId="0" borderId="34" xfId="49" applyFont="1" applyBorder="1" applyAlignment="1">
      <alignment horizontal="distributed" vertical="center"/>
    </xf>
    <xf numFmtId="38" fontId="10" fillId="0" borderId="44" xfId="49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38" fontId="10" fillId="0" borderId="17" xfId="49" applyFont="1" applyBorder="1" applyAlignment="1">
      <alignment horizontal="distributed" vertical="center"/>
    </xf>
    <xf numFmtId="38" fontId="10" fillId="0" borderId="18" xfId="49" applyFont="1" applyBorder="1" applyAlignment="1" quotePrefix="1">
      <alignment horizontal="distributed" vertical="center" shrinkToFit="1"/>
    </xf>
    <xf numFmtId="38" fontId="10" fillId="0" borderId="19" xfId="49" applyFont="1" applyBorder="1" applyAlignment="1" quotePrefix="1">
      <alignment horizontal="center" vertical="center" shrinkToFit="1"/>
    </xf>
    <xf numFmtId="38" fontId="10" fillId="0" borderId="62" xfId="49" applyFont="1" applyBorder="1" applyAlignment="1" quotePrefix="1">
      <alignment horizontal="center" vertical="center" shrinkToFit="1"/>
    </xf>
    <xf numFmtId="38" fontId="10" fillId="0" borderId="28" xfId="49" applyFont="1" applyBorder="1" applyAlignment="1" quotePrefix="1">
      <alignment horizontal="center" vertical="center" shrinkToFit="1"/>
    </xf>
    <xf numFmtId="38" fontId="10" fillId="0" borderId="27" xfId="49" applyFont="1" applyBorder="1" applyAlignment="1">
      <alignment horizontal="center" vertical="center" shrinkToFit="1"/>
    </xf>
    <xf numFmtId="38" fontId="10" fillId="0" borderId="64" xfId="49" applyFont="1" applyBorder="1" applyAlignment="1">
      <alignment horizontal="center" vertical="center" shrinkToFit="1"/>
    </xf>
    <xf numFmtId="38" fontId="10" fillId="0" borderId="64" xfId="49" applyFont="1" applyBorder="1" applyAlignment="1" quotePrefix="1">
      <alignment horizontal="center" vertical="center" shrinkToFit="1"/>
    </xf>
    <xf numFmtId="49" fontId="10" fillId="33" borderId="65" xfId="49" applyNumberFormat="1" applyFont="1" applyFill="1" applyBorder="1" applyAlignment="1">
      <alignment horizontal="center" vertical="center" shrinkToFit="1"/>
    </xf>
    <xf numFmtId="49" fontId="10" fillId="33" borderId="22" xfId="49" applyNumberFormat="1" applyFont="1" applyFill="1" applyBorder="1" applyAlignment="1">
      <alignment horizontal="center" vertical="center" shrinkToFit="1"/>
    </xf>
    <xf numFmtId="49" fontId="10" fillId="34" borderId="22" xfId="49" applyNumberFormat="1" applyFont="1" applyFill="1" applyBorder="1" applyAlignment="1">
      <alignment horizontal="center" vertical="center" shrinkToFit="1"/>
    </xf>
    <xf numFmtId="49" fontId="12" fillId="33" borderId="33" xfId="0" applyNumberFormat="1" applyFont="1" applyFill="1" applyBorder="1" applyAlignment="1">
      <alignment horizontal="center" vertical="center" shrinkToFit="1"/>
    </xf>
    <xf numFmtId="49" fontId="10" fillId="34" borderId="33" xfId="49" applyNumberFormat="1" applyFont="1" applyFill="1" applyBorder="1" applyAlignment="1">
      <alignment horizontal="center" vertical="center" shrinkToFit="1"/>
    </xf>
    <xf numFmtId="49" fontId="10" fillId="34" borderId="35" xfId="49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193" fontId="10" fillId="0" borderId="47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93" fontId="10" fillId="0" borderId="18" xfId="0" applyNumberFormat="1" applyFont="1" applyBorder="1" applyAlignment="1">
      <alignment vertical="center" shrinkToFit="1"/>
    </xf>
    <xf numFmtId="193" fontId="10" fillId="0" borderId="38" xfId="0" applyNumberFormat="1" applyFont="1" applyBorder="1" applyAlignment="1">
      <alignment vertical="center" shrinkToFit="1"/>
    </xf>
    <xf numFmtId="193" fontId="10" fillId="0" borderId="52" xfId="0" applyNumberFormat="1" applyFont="1" applyFill="1" applyBorder="1" applyAlignment="1">
      <alignment vertical="center" shrinkToFit="1"/>
    </xf>
    <xf numFmtId="38" fontId="10" fillId="0" borderId="15" xfId="49" applyFont="1" applyBorder="1" applyAlignment="1" quotePrefix="1">
      <alignment horizontal="distributed" wrapText="1"/>
    </xf>
    <xf numFmtId="38" fontId="10" fillId="0" borderId="26" xfId="49" applyFont="1" applyBorder="1" applyAlignment="1" quotePrefix="1">
      <alignment horizontal="distributed" wrapText="1"/>
    </xf>
    <xf numFmtId="193" fontId="10" fillId="0" borderId="59" xfId="0" applyNumberFormat="1" applyFont="1" applyFill="1" applyBorder="1" applyAlignment="1">
      <alignment vertical="center" shrinkToFit="1"/>
    </xf>
    <xf numFmtId="193" fontId="10" fillId="0" borderId="30" xfId="0" applyNumberFormat="1" applyFont="1" applyFill="1" applyBorder="1" applyAlignment="1">
      <alignment horizontal="right" vertical="center" shrinkToFit="1"/>
    </xf>
    <xf numFmtId="193" fontId="10" fillId="0" borderId="60" xfId="0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 shrinkToFit="1"/>
    </xf>
    <xf numFmtId="193" fontId="10" fillId="0" borderId="57" xfId="0" applyNumberFormat="1" applyFont="1" applyFill="1" applyBorder="1" applyAlignment="1">
      <alignment vertical="center" shrinkToFit="1"/>
    </xf>
    <xf numFmtId="193" fontId="10" fillId="0" borderId="54" xfId="0" applyNumberFormat="1" applyFont="1" applyFill="1" applyBorder="1" applyAlignment="1">
      <alignment vertical="center" shrinkToFit="1"/>
    </xf>
    <xf numFmtId="193" fontId="10" fillId="0" borderId="55" xfId="0" applyNumberFormat="1" applyFont="1" applyFill="1" applyBorder="1" applyAlignment="1">
      <alignment vertical="center" shrinkToFit="1"/>
    </xf>
    <xf numFmtId="176" fontId="7" fillId="0" borderId="0" xfId="0" applyNumberFormat="1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left"/>
    </xf>
    <xf numFmtId="38" fontId="10" fillId="0" borderId="14" xfId="49" applyFont="1" applyBorder="1" applyAlignment="1" quotePrefix="1">
      <alignment horizontal="left"/>
    </xf>
    <xf numFmtId="38" fontId="10" fillId="0" borderId="18" xfId="49" applyFont="1" applyBorder="1" applyAlignment="1" quotePrefix="1">
      <alignment horizontal="left"/>
    </xf>
    <xf numFmtId="38" fontId="10" fillId="0" borderId="28" xfId="49" applyFont="1" applyBorder="1" applyAlignment="1" quotePrefix="1">
      <alignment horizontal="left"/>
    </xf>
    <xf numFmtId="38" fontId="10" fillId="0" borderId="25" xfId="49" applyFont="1" applyBorder="1" applyAlignment="1" quotePrefix="1">
      <alignment horizontal="left"/>
    </xf>
    <xf numFmtId="193" fontId="10" fillId="0" borderId="34" xfId="0" applyNumberFormat="1" applyFont="1" applyBorder="1" applyAlignment="1">
      <alignment vertical="center" shrinkToFit="1"/>
    </xf>
    <xf numFmtId="193" fontId="10" fillId="0" borderId="49" xfId="0" applyNumberFormat="1" applyFont="1" applyBorder="1" applyAlignment="1">
      <alignment vertical="center" shrinkToFit="1"/>
    </xf>
    <xf numFmtId="38" fontId="10" fillId="0" borderId="51" xfId="49" applyFont="1" applyBorder="1" applyAlignment="1" quotePrefix="1">
      <alignment horizontal="distributed" vertical="center" shrinkToFit="1"/>
    </xf>
    <xf numFmtId="193" fontId="10" fillId="0" borderId="52" xfId="0" applyNumberFormat="1" applyFont="1" applyBorder="1" applyAlignment="1">
      <alignment vertical="center" shrinkToFit="1"/>
    </xf>
    <xf numFmtId="38" fontId="10" fillId="0" borderId="15" xfId="49" applyFont="1" applyBorder="1" applyAlignment="1" quotePrefix="1">
      <alignment horizontal="distributed" vertical="center"/>
    </xf>
    <xf numFmtId="38" fontId="10" fillId="0" borderId="26" xfId="49" applyFont="1" applyBorder="1" applyAlignment="1" quotePrefix="1">
      <alignment horizontal="distributed" vertical="center"/>
    </xf>
    <xf numFmtId="193" fontId="10" fillId="0" borderId="27" xfId="0" applyNumberFormat="1" applyFont="1" applyBorder="1" applyAlignment="1">
      <alignment vertical="center" shrinkToFit="1"/>
    </xf>
    <xf numFmtId="193" fontId="10" fillId="0" borderId="59" xfId="0" applyNumberFormat="1" applyFont="1" applyBorder="1" applyAlignment="1">
      <alignment vertical="center" shrinkToFit="1"/>
    </xf>
    <xf numFmtId="193" fontId="10" fillId="0" borderId="54" xfId="0" applyNumberFormat="1" applyFont="1" applyBorder="1" applyAlignment="1">
      <alignment vertical="center" shrinkToFit="1"/>
    </xf>
    <xf numFmtId="193" fontId="10" fillId="0" borderId="30" xfId="0" applyNumberFormat="1" applyFont="1" applyBorder="1" applyAlignment="1">
      <alignment vertical="center" shrinkToFit="1"/>
    </xf>
    <xf numFmtId="187" fontId="10" fillId="0" borderId="0" xfId="49" applyNumberFormat="1" applyFont="1" applyBorder="1" applyAlignment="1">
      <alignment vertical="center"/>
    </xf>
    <xf numFmtId="187" fontId="14" fillId="0" borderId="0" xfId="49" applyNumberFormat="1" applyFont="1" applyBorder="1" applyAlignment="1">
      <alignment/>
    </xf>
    <xf numFmtId="193" fontId="10" fillId="0" borderId="37" xfId="0" applyNumberFormat="1" applyFont="1" applyBorder="1" applyAlignment="1">
      <alignment vertical="center" shrinkToFit="1"/>
    </xf>
    <xf numFmtId="193" fontId="10" fillId="0" borderId="57" xfId="0" applyNumberFormat="1" applyFont="1" applyBorder="1" applyAlignment="1">
      <alignment vertical="center" shrinkToFit="1"/>
    </xf>
    <xf numFmtId="193" fontId="10" fillId="0" borderId="55" xfId="0" applyNumberFormat="1" applyFont="1" applyBorder="1" applyAlignment="1">
      <alignment vertical="center" shrinkToFit="1"/>
    </xf>
    <xf numFmtId="205" fontId="10" fillId="0" borderId="0" xfId="0" applyNumberFormat="1" applyFont="1" applyAlignment="1">
      <alignment/>
    </xf>
    <xf numFmtId="38" fontId="10" fillId="0" borderId="42" xfId="49" applyFont="1" applyBorder="1" applyAlignment="1">
      <alignment vertical="center"/>
    </xf>
    <xf numFmtId="38" fontId="10" fillId="0" borderId="18" xfId="49" applyFont="1" applyBorder="1" applyAlignment="1" quotePrefix="1">
      <alignment horizontal="left" vertical="center" shrinkToFit="1"/>
    </xf>
    <xf numFmtId="38" fontId="10" fillId="0" borderId="16" xfId="49" applyFont="1" applyBorder="1" applyAlignment="1" quotePrefix="1">
      <alignment horizontal="left" vertical="center" shrinkToFit="1"/>
    </xf>
    <xf numFmtId="38" fontId="10" fillId="0" borderId="16" xfId="49" applyFont="1" applyBorder="1" applyAlignment="1">
      <alignment horizontal="distributed" vertical="center" shrinkToFit="1"/>
    </xf>
    <xf numFmtId="38" fontId="10" fillId="0" borderId="28" xfId="49" applyFont="1" applyBorder="1" applyAlignment="1" quotePrefix="1">
      <alignment horizontal="left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24" xfId="49" applyFont="1" applyBorder="1" applyAlignment="1">
      <alignment horizontal="center" vertical="center" shrinkToFit="1"/>
    </xf>
    <xf numFmtId="205" fontId="10" fillId="0" borderId="16" xfId="49" applyNumberFormat="1" applyFont="1" applyBorder="1" applyAlignment="1" quotePrefix="1">
      <alignment horizontal="left" vertical="center" shrinkToFit="1"/>
    </xf>
    <xf numFmtId="38" fontId="10" fillId="0" borderId="25" xfId="49" applyFont="1" applyBorder="1" applyAlignment="1" quotePrefix="1">
      <alignment horizontal="left" vertical="center" shrinkToFit="1"/>
    </xf>
    <xf numFmtId="38" fontId="10" fillId="0" borderId="19" xfId="49" applyFont="1" applyBorder="1" applyAlignment="1" quotePrefix="1">
      <alignment horizontal="distributed" vertical="center" shrinkToFit="1"/>
    </xf>
    <xf numFmtId="38" fontId="10" fillId="0" borderId="18" xfId="49" applyFont="1" applyBorder="1" applyAlignment="1">
      <alignment horizontal="distributed" vertical="center" shrinkToFit="1"/>
    </xf>
    <xf numFmtId="38" fontId="10" fillId="0" borderId="0" xfId="49" applyFont="1" applyBorder="1" applyAlignment="1">
      <alignment horizontal="center" vertical="center" shrinkToFit="1"/>
    </xf>
    <xf numFmtId="205" fontId="10" fillId="0" borderId="18" xfId="49" applyNumberFormat="1" applyFont="1" applyBorder="1" applyAlignment="1" quotePrefix="1">
      <alignment horizontal="left" vertical="center" shrinkToFit="1"/>
    </xf>
    <xf numFmtId="38" fontId="10" fillId="0" borderId="0" xfId="49" applyFont="1" applyBorder="1" applyAlignment="1" quotePrefix="1">
      <alignment horizontal="distributed" vertical="center" shrinkToFit="1"/>
    </xf>
    <xf numFmtId="38" fontId="10" fillId="0" borderId="19" xfId="49" applyFont="1" applyFill="1" applyBorder="1" applyAlignment="1" quotePrefix="1">
      <alignment horizontal="distributed" vertical="center" shrinkToFit="1"/>
    </xf>
    <xf numFmtId="205" fontId="10" fillId="0" borderId="19" xfId="49" applyNumberFormat="1" applyFont="1" applyFill="1" applyBorder="1" applyAlignment="1" quotePrefix="1">
      <alignment horizontal="distributed" vertical="center" shrinkToFit="1"/>
    </xf>
    <xf numFmtId="38" fontId="10" fillId="0" borderId="20" xfId="49" applyFont="1" applyBorder="1" applyAlignment="1" quotePrefix="1">
      <alignment horizontal="center" vertical="center" shrinkToFit="1"/>
    </xf>
    <xf numFmtId="38" fontId="10" fillId="0" borderId="27" xfId="49" applyFont="1" applyFill="1" applyBorder="1" applyAlignment="1" quotePrefix="1">
      <alignment horizontal="center" vertical="center" shrinkToFit="1"/>
    </xf>
    <xf numFmtId="38" fontId="10" fillId="0" borderId="64" xfId="49" applyFont="1" applyFill="1" applyBorder="1" applyAlignment="1" quotePrefix="1">
      <alignment horizontal="center" vertical="center" shrinkToFit="1"/>
    </xf>
    <xf numFmtId="205" fontId="10" fillId="0" borderId="64" xfId="49" applyNumberFormat="1" applyFont="1" applyFill="1" applyBorder="1" applyAlignment="1" quotePrefix="1">
      <alignment horizontal="center" vertical="center" shrinkToFit="1"/>
    </xf>
    <xf numFmtId="38" fontId="10" fillId="0" borderId="64" xfId="49" applyFont="1" applyFill="1" applyBorder="1" applyAlignment="1" quotePrefix="1">
      <alignment horizontal="distributed" vertical="center" shrinkToFit="1"/>
    </xf>
    <xf numFmtId="200" fontId="10" fillId="0" borderId="0" xfId="0" applyNumberFormat="1" applyFont="1" applyBorder="1" applyAlignment="1">
      <alignment vertical="center"/>
    </xf>
    <xf numFmtId="205" fontId="10" fillId="0" borderId="0" xfId="0" applyNumberFormat="1" applyFont="1" applyBorder="1" applyAlignment="1">
      <alignment vertical="center"/>
    </xf>
    <xf numFmtId="191" fontId="10" fillId="0" borderId="37" xfId="0" applyNumberFormat="1" applyFont="1" applyBorder="1" applyAlignment="1">
      <alignment vertical="center" shrinkToFit="1"/>
    </xf>
    <xf numFmtId="191" fontId="10" fillId="0" borderId="57" xfId="0" applyNumberFormat="1" applyFont="1" applyBorder="1" applyAlignment="1">
      <alignment vertical="center" shrinkToFit="1"/>
    </xf>
    <xf numFmtId="194" fontId="10" fillId="0" borderId="54" xfId="0" applyNumberFormat="1" applyFont="1" applyBorder="1" applyAlignment="1">
      <alignment vertical="center" shrinkToFit="1"/>
    </xf>
    <xf numFmtId="191" fontId="10" fillId="0" borderId="55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/>
    </xf>
    <xf numFmtId="205" fontId="6" fillId="0" borderId="0" xfId="0" applyNumberFormat="1" applyFont="1" applyAlignment="1">
      <alignment/>
    </xf>
    <xf numFmtId="38" fontId="10" fillId="0" borderId="0" xfId="49" applyFont="1" applyAlignment="1">
      <alignment/>
    </xf>
    <xf numFmtId="38" fontId="15" fillId="0" borderId="0" xfId="49" applyFont="1" applyAlignment="1">
      <alignment/>
    </xf>
    <xf numFmtId="38" fontId="15" fillId="0" borderId="0" xfId="49" applyFont="1" applyAlignment="1">
      <alignment vertical="center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quotePrefix="1">
      <alignment horizontal="left" vertical="center" wrapText="1" shrinkToFit="1"/>
    </xf>
    <xf numFmtId="38" fontId="10" fillId="0" borderId="18" xfId="49" applyFont="1" applyBorder="1" applyAlignment="1" quotePrefix="1">
      <alignment horizontal="distributed" vertical="center" wrapText="1"/>
    </xf>
    <xf numFmtId="38" fontId="10" fillId="0" borderId="18" xfId="49" applyFont="1" applyBorder="1" applyAlignment="1" quotePrefix="1">
      <alignment vertical="center"/>
    </xf>
    <xf numFmtId="38" fontId="10" fillId="0" borderId="34" xfId="49" applyFont="1" applyBorder="1" applyAlignment="1">
      <alignment horizontal="center" vertical="center"/>
    </xf>
    <xf numFmtId="38" fontId="10" fillId="0" borderId="27" xfId="49" applyFont="1" applyBorder="1" applyAlignment="1">
      <alignment vertical="center"/>
    </xf>
    <xf numFmtId="38" fontId="12" fillId="0" borderId="27" xfId="49" applyFont="1" applyBorder="1" applyAlignment="1" quotePrefix="1">
      <alignment horizontal="left" vertical="center"/>
    </xf>
    <xf numFmtId="38" fontId="16" fillId="0" borderId="27" xfId="49" applyFont="1" applyBorder="1" applyAlignment="1" quotePrefix="1">
      <alignment horizontal="distributed" vertical="center" wrapText="1"/>
    </xf>
    <xf numFmtId="38" fontId="10" fillId="0" borderId="27" xfId="49" applyFont="1" applyBorder="1" applyAlignment="1">
      <alignment horizontal="distributed" vertical="center" wrapText="1"/>
    </xf>
    <xf numFmtId="38" fontId="10" fillId="0" borderId="59" xfId="49" applyFont="1" applyBorder="1" applyAlignment="1">
      <alignment horizontal="center" vertical="center"/>
    </xf>
    <xf numFmtId="38" fontId="10" fillId="0" borderId="0" xfId="49" applyFont="1" applyAlignment="1">
      <alignment horizontal="center" vertical="center"/>
    </xf>
    <xf numFmtId="191" fontId="10" fillId="0" borderId="18" xfId="49" applyNumberFormat="1" applyFont="1" applyBorder="1" applyAlignment="1">
      <alignment vertical="center" shrinkToFit="1"/>
    </xf>
    <xf numFmtId="191" fontId="10" fillId="0" borderId="28" xfId="49" applyNumberFormat="1" applyFont="1" applyBorder="1" applyAlignment="1">
      <alignment vertical="center" shrinkToFit="1"/>
    </xf>
    <xf numFmtId="191" fontId="10" fillId="0" borderId="47" xfId="49" applyNumberFormat="1" applyFont="1" applyBorder="1" applyAlignment="1">
      <alignment vertical="center" shrinkToFit="1"/>
    </xf>
    <xf numFmtId="191" fontId="10" fillId="0" borderId="34" xfId="49" applyNumberFormat="1" applyFont="1" applyBorder="1" applyAlignment="1">
      <alignment vertical="center" shrinkToFit="1"/>
    </xf>
    <xf numFmtId="187" fontId="10" fillId="0" borderId="51" xfId="0" applyNumberFormat="1" applyFont="1" applyBorder="1" applyAlignment="1">
      <alignment horizontal="distributed" vertical="center"/>
    </xf>
    <xf numFmtId="191" fontId="10" fillId="0" borderId="38" xfId="49" applyNumberFormat="1" applyFont="1" applyBorder="1" applyAlignment="1">
      <alignment vertical="center" shrinkToFit="1"/>
    </xf>
    <xf numFmtId="191" fontId="10" fillId="0" borderId="52" xfId="49" applyNumberFormat="1" applyFont="1" applyBorder="1" applyAlignment="1">
      <alignment vertical="center" shrinkToFit="1"/>
    </xf>
    <xf numFmtId="38" fontId="10" fillId="0" borderId="15" xfId="49" applyFont="1" applyBorder="1" applyAlignment="1">
      <alignment horizontal="distributed" vertical="center" wrapText="1"/>
    </xf>
    <xf numFmtId="38" fontId="10" fillId="0" borderId="26" xfId="49" applyFont="1" applyBorder="1" applyAlignment="1">
      <alignment horizontal="distributed" vertical="center" wrapText="1"/>
    </xf>
    <xf numFmtId="191" fontId="10" fillId="0" borderId="27" xfId="49" applyNumberFormat="1" applyFont="1" applyBorder="1" applyAlignment="1">
      <alignment vertical="center" shrinkToFit="1"/>
    </xf>
    <xf numFmtId="191" fontId="10" fillId="0" borderId="59" xfId="49" applyNumberFormat="1" applyFont="1" applyBorder="1" applyAlignment="1">
      <alignment vertical="center" shrinkToFit="1"/>
    </xf>
    <xf numFmtId="191" fontId="10" fillId="0" borderId="30" xfId="49" applyNumberFormat="1" applyFont="1" applyBorder="1" applyAlignment="1">
      <alignment vertical="center" shrinkToFit="1"/>
    </xf>
    <xf numFmtId="191" fontId="10" fillId="0" borderId="60" xfId="49" applyNumberFormat="1" applyFont="1" applyBorder="1" applyAlignment="1">
      <alignment vertical="center" shrinkToFit="1"/>
    </xf>
    <xf numFmtId="191" fontId="10" fillId="0" borderId="12" xfId="49" applyNumberFormat="1" applyFont="1" applyFill="1" applyBorder="1" applyAlignment="1">
      <alignment vertical="center" shrinkToFit="1"/>
    </xf>
    <xf numFmtId="191" fontId="10" fillId="0" borderId="37" xfId="49" applyNumberFormat="1" applyFont="1" applyFill="1" applyBorder="1" applyAlignment="1">
      <alignment vertical="center" shrinkToFit="1"/>
    </xf>
    <xf numFmtId="191" fontId="10" fillId="0" borderId="14" xfId="49" applyNumberFormat="1" applyFont="1" applyFill="1" applyBorder="1" applyAlignment="1">
      <alignment vertical="center" shrinkToFit="1"/>
    </xf>
    <xf numFmtId="191" fontId="10" fillId="0" borderId="54" xfId="49" applyNumberFormat="1" applyFont="1" applyFill="1" applyBorder="1" applyAlignment="1">
      <alignment vertical="center" shrinkToFit="1"/>
    </xf>
    <xf numFmtId="191" fontId="10" fillId="0" borderId="55" xfId="49" applyNumberFormat="1" applyFont="1" applyFill="1" applyBorder="1" applyAlignment="1">
      <alignment vertical="center" shrinkToFit="1"/>
    </xf>
    <xf numFmtId="38" fontId="6" fillId="0" borderId="51" xfId="49" applyFont="1" applyFill="1" applyBorder="1" applyAlignment="1" quotePrefix="1">
      <alignment horizontal="distributed" vertical="center" wrapText="1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/>
    </xf>
    <xf numFmtId="40" fontId="6" fillId="0" borderId="0" xfId="49" applyNumberFormat="1" applyFont="1" applyFill="1" applyAlignment="1">
      <alignment horizontal="center"/>
    </xf>
    <xf numFmtId="38" fontId="6" fillId="0" borderId="0" xfId="49" applyNumberFormat="1" applyFont="1" applyFill="1" applyAlignment="1">
      <alignment horizontal="center"/>
    </xf>
    <xf numFmtId="38" fontId="10" fillId="0" borderId="17" xfId="49" applyFont="1" applyBorder="1" applyAlignment="1">
      <alignment horizontal="distributed" vertical="center" wrapText="1"/>
    </xf>
    <xf numFmtId="38" fontId="10" fillId="0" borderId="33" xfId="49" applyFont="1" applyBorder="1" applyAlignment="1">
      <alignment horizontal="distributed" vertical="center"/>
    </xf>
    <xf numFmtId="38" fontId="16" fillId="0" borderId="17" xfId="49" applyFont="1" applyBorder="1" applyAlignment="1" quotePrefix="1">
      <alignment horizontal="distributed" vertical="center" wrapText="1"/>
    </xf>
    <xf numFmtId="38" fontId="16" fillId="0" borderId="17" xfId="49" applyFont="1" applyBorder="1" applyAlignment="1">
      <alignment horizontal="distributed" vertical="center" wrapText="1"/>
    </xf>
    <xf numFmtId="38" fontId="10" fillId="0" borderId="17" xfId="49" applyFont="1" applyBorder="1" applyAlignment="1" quotePrefix="1">
      <alignment horizontal="distributed" vertical="center"/>
    </xf>
    <xf numFmtId="38" fontId="16" fillId="0" borderId="17" xfId="49" applyFont="1" applyBorder="1" applyAlignment="1">
      <alignment horizontal="distributed" vertical="center"/>
    </xf>
    <xf numFmtId="38" fontId="16" fillId="0" borderId="17" xfId="49" applyFont="1" applyBorder="1" applyAlignment="1" quotePrefix="1">
      <alignment horizontal="distributed" vertical="center"/>
    </xf>
    <xf numFmtId="38" fontId="10" fillId="0" borderId="17" xfId="49" applyFont="1" applyBorder="1" applyAlignment="1" quotePrefix="1">
      <alignment horizontal="distributed" vertical="center" wrapText="1"/>
    </xf>
    <xf numFmtId="38" fontId="12" fillId="0" borderId="17" xfId="49" applyFont="1" applyBorder="1" applyAlignment="1" quotePrefix="1">
      <alignment horizontal="distributed" vertical="center"/>
    </xf>
    <xf numFmtId="0" fontId="12" fillId="0" borderId="0" xfId="0" applyFont="1" applyAlignment="1">
      <alignment horizontal="center"/>
    </xf>
    <xf numFmtId="38" fontId="16" fillId="0" borderId="17" xfId="49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94" fontId="10" fillId="0" borderId="55" xfId="0" applyNumberFormat="1" applyFont="1" applyBorder="1" applyAlignment="1">
      <alignment vertical="center" shrinkToFit="1"/>
    </xf>
    <xf numFmtId="49" fontId="10" fillId="35" borderId="22" xfId="49" applyNumberFormat="1" applyFont="1" applyFill="1" applyBorder="1" applyAlignment="1">
      <alignment horizontal="center" vertical="center"/>
    </xf>
    <xf numFmtId="49" fontId="10" fillId="35" borderId="35" xfId="49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38" fontId="10" fillId="0" borderId="42" xfId="49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 horizontal="center" vertical="center" wrapText="1"/>
    </xf>
    <xf numFmtId="38" fontId="10" fillId="0" borderId="27" xfId="49" applyFont="1" applyFill="1" applyBorder="1" applyAlignment="1">
      <alignment horizontal="center" vertical="center"/>
    </xf>
    <xf numFmtId="0" fontId="11" fillId="0" borderId="17" xfId="49" applyNumberFormat="1" applyFont="1" applyFill="1" applyBorder="1" applyAlignment="1" quotePrefix="1">
      <alignment horizontal="center" vertical="center" wrapText="1"/>
    </xf>
    <xf numFmtId="38" fontId="10" fillId="0" borderId="17" xfId="49" applyFont="1" applyFill="1" applyBorder="1" applyAlignment="1">
      <alignment horizontal="center" vertical="center" shrinkToFit="1"/>
    </xf>
    <xf numFmtId="38" fontId="10" fillId="0" borderId="17" xfId="49" applyFont="1" applyFill="1" applyBorder="1" applyAlignment="1">
      <alignment horizontal="center" vertical="center"/>
    </xf>
    <xf numFmtId="38" fontId="10" fillId="0" borderId="59" xfId="49" applyFont="1" applyFill="1" applyBorder="1" applyAlignment="1">
      <alignment horizontal="center" vertical="center"/>
    </xf>
    <xf numFmtId="38" fontId="16" fillId="0" borderId="27" xfId="49" applyFont="1" applyFill="1" applyBorder="1" applyAlignment="1">
      <alignment horizontal="center" vertical="center" wrapText="1"/>
    </xf>
    <xf numFmtId="38" fontId="10" fillId="0" borderId="0" xfId="49" applyFont="1" applyBorder="1" applyAlignment="1" quotePrefix="1">
      <alignment horizontal="center" vertical="center" shrinkToFit="1"/>
    </xf>
    <xf numFmtId="38" fontId="10" fillId="0" borderId="26" xfId="49" applyFont="1" applyBorder="1" applyAlignment="1" quotePrefix="1">
      <alignment horizontal="center" vertical="center" shrinkToFit="1"/>
    </xf>
    <xf numFmtId="38" fontId="10" fillId="0" borderId="51" xfId="49" applyFont="1" applyBorder="1" applyAlignment="1" quotePrefix="1">
      <alignment horizontal="centerContinuous" vertical="center" shrinkToFit="1"/>
    </xf>
    <xf numFmtId="38" fontId="10" fillId="0" borderId="15" xfId="49" applyFont="1" applyBorder="1" applyAlignment="1" quotePrefix="1">
      <alignment horizontal="centerContinuous" vertical="center" shrinkToFit="1"/>
    </xf>
    <xf numFmtId="38" fontId="11" fillId="0" borderId="0" xfId="49" applyFont="1" applyAlignment="1">
      <alignment horizontal="center"/>
    </xf>
    <xf numFmtId="38" fontId="10" fillId="0" borderId="42" xfId="49" applyFont="1" applyBorder="1" applyAlignment="1">
      <alignment horizontal="left" vertical="center"/>
    </xf>
    <xf numFmtId="38" fontId="10" fillId="0" borderId="28" xfId="49" applyFont="1" applyBorder="1" applyAlignment="1" quotePrefix="1">
      <alignment horizontal="distributed"/>
    </xf>
    <xf numFmtId="0" fontId="0" fillId="0" borderId="27" xfId="0" applyBorder="1" applyAlignment="1">
      <alignment/>
    </xf>
    <xf numFmtId="38" fontId="10" fillId="0" borderId="62" xfId="49" applyFont="1" applyBorder="1" applyAlignment="1">
      <alignment/>
    </xf>
    <xf numFmtId="0" fontId="0" fillId="0" borderId="44" xfId="0" applyBorder="1" applyAlignment="1">
      <alignment/>
    </xf>
    <xf numFmtId="38" fontId="10" fillId="0" borderId="58" xfId="49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38" fontId="10" fillId="0" borderId="28" xfId="49" applyFont="1" applyBorder="1" applyAlignment="1">
      <alignment horizontal="center" vertical="center" shrinkToFit="1"/>
    </xf>
    <xf numFmtId="38" fontId="10" fillId="0" borderId="27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/>
    </xf>
    <xf numFmtId="38" fontId="10" fillId="0" borderId="27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0" fillId="0" borderId="18" xfId="49" applyNumberFormat="1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38" fontId="10" fillId="0" borderId="18" xfId="49" applyFont="1" applyBorder="1" applyAlignment="1" quotePrefix="1">
      <alignment horizontal="center" vertical="center" shrinkToFit="1"/>
    </xf>
    <xf numFmtId="38" fontId="10" fillId="0" borderId="18" xfId="49" applyFont="1" applyBorder="1" applyAlignment="1" quotePrefix="1">
      <alignment horizontal="center" vertical="center"/>
    </xf>
    <xf numFmtId="38" fontId="10" fillId="0" borderId="13" xfId="49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0" fillId="0" borderId="28" xfId="49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38" fontId="10" fillId="0" borderId="18" xfId="49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10" fillId="0" borderId="18" xfId="49" applyFont="1" applyBorder="1" applyAlignment="1" quotePrefix="1">
      <alignment horizontal="center" vertical="center" wrapText="1"/>
    </xf>
    <xf numFmtId="38" fontId="10" fillId="0" borderId="18" xfId="49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38" fontId="10" fillId="0" borderId="19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0" fillId="0" borderId="10" xfId="49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38" fontId="10" fillId="0" borderId="13" xfId="49" applyFont="1" applyBorder="1" applyAlignment="1" quotePrefix="1">
      <alignment horizontal="center" vertical="center" shrinkToFit="1"/>
    </xf>
    <xf numFmtId="0" fontId="0" fillId="0" borderId="11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38" fontId="10" fillId="0" borderId="18" xfId="49" applyFont="1" applyFill="1" applyBorder="1" applyAlignment="1">
      <alignment horizontal="distributed" vertical="center" shrinkToFit="1"/>
    </xf>
    <xf numFmtId="0" fontId="0" fillId="0" borderId="27" xfId="0" applyBorder="1" applyAlignment="1">
      <alignment vertical="center" shrinkToFit="1"/>
    </xf>
    <xf numFmtId="38" fontId="10" fillId="0" borderId="34" xfId="49" applyFont="1" applyFill="1" applyBorder="1" applyAlignment="1">
      <alignment horizontal="distributed" vertical="center" shrinkToFit="1"/>
    </xf>
    <xf numFmtId="0" fontId="0" fillId="0" borderId="59" xfId="0" applyBorder="1" applyAlignment="1">
      <alignment vertical="center" shrinkToFit="1"/>
    </xf>
    <xf numFmtId="38" fontId="10" fillId="0" borderId="33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10" fillId="0" borderId="37" xfId="49" applyFont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10" fillId="0" borderId="13" xfId="49" applyFont="1" applyBorder="1" applyAlignment="1">
      <alignment horizontal="center" vertical="center"/>
    </xf>
    <xf numFmtId="38" fontId="10" fillId="0" borderId="56" xfId="49" applyFont="1" applyBorder="1" applyAlignment="1">
      <alignment horizontal="right" shrinkToFit="1"/>
    </xf>
    <xf numFmtId="0" fontId="0" fillId="0" borderId="56" xfId="0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分析の状況（上水・簡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17716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view="pageBreakPreview" zoomScale="70" zoomScaleNormal="60" zoomScaleSheetLayoutView="70" zoomScalePageLayoutView="0" workbookViewId="0" topLeftCell="A1">
      <selection activeCell="AB5" sqref="AB5"/>
    </sheetView>
  </sheetViews>
  <sheetFormatPr defaultColWidth="9.00390625" defaultRowHeight="12.75"/>
  <cols>
    <col min="1" max="1" width="23.375" style="6" customWidth="1"/>
    <col min="2" max="4" width="13.375" style="8" customWidth="1"/>
    <col min="5" max="5" width="9.125" style="8" customWidth="1"/>
    <col min="6" max="6" width="8.25390625" style="8" customWidth="1"/>
    <col min="7" max="7" width="32.625" style="8" customWidth="1"/>
    <col min="8" max="8" width="11.75390625" style="8" customWidth="1"/>
    <col min="9" max="10" width="11.75390625" style="9" customWidth="1"/>
    <col min="11" max="11" width="12.875" style="9" customWidth="1"/>
    <col min="12" max="12" width="11.625" style="8" customWidth="1"/>
    <col min="13" max="13" width="11.75390625" style="9" customWidth="1"/>
    <col min="14" max="14" width="11.75390625" style="10" customWidth="1"/>
    <col min="15" max="15" width="12.00390625" style="8" customWidth="1"/>
    <col min="16" max="17" width="8.125" style="8" customWidth="1"/>
    <col min="18" max="18" width="14.625" style="9" customWidth="1"/>
    <col min="19" max="19" width="7.875" style="8" customWidth="1"/>
    <col min="20" max="20" width="8.375" style="8" customWidth="1"/>
    <col min="21" max="25" width="7.00390625" style="8" customWidth="1"/>
    <col min="26" max="27" width="8.00390625" style="8" customWidth="1"/>
    <col min="28" max="28" width="20.125" style="8" customWidth="1"/>
    <col min="29" max="31" width="10.00390625" style="8" customWidth="1"/>
    <col min="32" max="32" width="12.625" style="8" customWidth="1"/>
    <col min="33" max="33" width="10.625" style="8" customWidth="1"/>
    <col min="34" max="16384" width="9.125" style="8" customWidth="1"/>
  </cols>
  <sheetData>
    <row r="1" spans="1:18" s="2" customFormat="1" ht="25.5" customHeight="1">
      <c r="A1" s="1"/>
      <c r="B1" s="2" t="s">
        <v>82</v>
      </c>
      <c r="I1" s="3"/>
      <c r="J1" s="3"/>
      <c r="K1" s="3"/>
      <c r="M1" s="3"/>
      <c r="N1" s="4"/>
      <c r="P1" s="5"/>
      <c r="R1" s="3"/>
    </row>
    <row r="2" ht="21" customHeight="1">
      <c r="B2" s="7" t="s">
        <v>99</v>
      </c>
    </row>
    <row r="3" ht="21" customHeight="1" thickBot="1">
      <c r="B3" s="7" t="s">
        <v>83</v>
      </c>
    </row>
    <row r="4" spans="1:35" s="22" customFormat="1" ht="18.75" customHeight="1">
      <c r="A4" s="11"/>
      <c r="B4" s="12"/>
      <c r="C4" s="12"/>
      <c r="D4" s="13" t="s">
        <v>673</v>
      </c>
      <c r="E4" s="12"/>
      <c r="F4" s="12"/>
      <c r="G4" s="12"/>
      <c r="H4" s="12"/>
      <c r="I4" s="14"/>
      <c r="J4" s="14"/>
      <c r="K4" s="15"/>
      <c r="L4" s="12"/>
      <c r="M4" s="16" t="s">
        <v>674</v>
      </c>
      <c r="N4" s="17"/>
      <c r="O4" s="12"/>
      <c r="P4" s="12"/>
      <c r="Q4" s="12"/>
      <c r="R4" s="14"/>
      <c r="S4" s="12"/>
      <c r="T4" s="18" t="s">
        <v>675</v>
      </c>
      <c r="U4" s="19"/>
      <c r="V4" s="19"/>
      <c r="W4" s="19"/>
      <c r="X4" s="19"/>
      <c r="Y4" s="19"/>
      <c r="Z4" s="19"/>
      <c r="AA4" s="20"/>
      <c r="AB4" s="18" t="s">
        <v>676</v>
      </c>
      <c r="AC4" s="19"/>
      <c r="AD4" s="19"/>
      <c r="AE4" s="19"/>
      <c r="AF4" s="19"/>
      <c r="AG4" s="19"/>
      <c r="AH4" s="19"/>
      <c r="AI4" s="21"/>
    </row>
    <row r="5" spans="1:35" s="22" customFormat="1" ht="18.75" customHeight="1">
      <c r="A5" s="23" t="s">
        <v>84</v>
      </c>
      <c r="B5" s="24" t="s">
        <v>0</v>
      </c>
      <c r="C5" s="24" t="s">
        <v>1</v>
      </c>
      <c r="D5" s="24" t="s">
        <v>2</v>
      </c>
      <c r="E5" s="25" t="s">
        <v>85</v>
      </c>
      <c r="F5" s="25"/>
      <c r="G5" s="24" t="s">
        <v>3</v>
      </c>
      <c r="H5" s="24" t="s">
        <v>4</v>
      </c>
      <c r="I5" s="26" t="s">
        <v>5</v>
      </c>
      <c r="J5" s="27" t="s">
        <v>6</v>
      </c>
      <c r="K5" s="27" t="s">
        <v>7</v>
      </c>
      <c r="L5" s="24" t="s">
        <v>0</v>
      </c>
      <c r="M5" s="27" t="s">
        <v>1</v>
      </c>
      <c r="N5" s="28" t="s">
        <v>2</v>
      </c>
      <c r="O5" s="24" t="s">
        <v>8</v>
      </c>
      <c r="P5" s="24" t="s">
        <v>3</v>
      </c>
      <c r="Q5" s="24" t="s">
        <v>4</v>
      </c>
      <c r="R5" s="27" t="s">
        <v>5</v>
      </c>
      <c r="S5" s="29" t="s">
        <v>6</v>
      </c>
      <c r="T5" s="30"/>
      <c r="U5" s="31" t="s">
        <v>9</v>
      </c>
      <c r="V5" s="32"/>
      <c r="W5" s="32"/>
      <c r="X5" s="32"/>
      <c r="Y5" s="33"/>
      <c r="Z5" s="27" t="s">
        <v>1</v>
      </c>
      <c r="AA5" s="33"/>
      <c r="AB5" s="24" t="s">
        <v>0</v>
      </c>
      <c r="AC5" s="34" t="s">
        <v>10</v>
      </c>
      <c r="AD5" s="34"/>
      <c r="AE5" s="34"/>
      <c r="AF5" s="25"/>
      <c r="AG5" s="28" t="s">
        <v>2</v>
      </c>
      <c r="AH5" s="34" t="s">
        <v>86</v>
      </c>
      <c r="AI5" s="35"/>
    </row>
    <row r="6" spans="1:35" s="22" customFormat="1" ht="18.75" customHeight="1">
      <c r="A6" s="36"/>
      <c r="B6" s="37"/>
      <c r="C6" s="37"/>
      <c r="D6" s="37"/>
      <c r="E6" s="38"/>
      <c r="F6" s="33"/>
      <c r="G6" s="24"/>
      <c r="H6" s="38"/>
      <c r="I6" s="39"/>
      <c r="J6" s="40"/>
      <c r="K6" s="40"/>
      <c r="L6" s="38"/>
      <c r="M6" s="41"/>
      <c r="N6" s="42"/>
      <c r="O6" s="43"/>
      <c r="P6" s="37"/>
      <c r="Q6" s="37"/>
      <c r="R6" s="41"/>
      <c r="S6" s="44"/>
      <c r="T6" s="45"/>
      <c r="U6" s="46"/>
      <c r="V6" s="47" t="s">
        <v>11</v>
      </c>
      <c r="W6" s="47"/>
      <c r="X6" s="47" t="s">
        <v>12</v>
      </c>
      <c r="Y6" s="48"/>
      <c r="Z6" s="33"/>
      <c r="AA6" s="33"/>
      <c r="AB6" s="33"/>
      <c r="AC6" s="33"/>
      <c r="AD6" s="49"/>
      <c r="AE6" s="33"/>
      <c r="AF6" s="33"/>
      <c r="AG6" s="38"/>
      <c r="AH6" s="37"/>
      <c r="AI6" s="50"/>
    </row>
    <row r="7" spans="1:35" s="22" customFormat="1" ht="18.75" customHeight="1">
      <c r="A7" s="36"/>
      <c r="B7" s="37" t="s">
        <v>13</v>
      </c>
      <c r="C7" s="37" t="s">
        <v>14</v>
      </c>
      <c r="D7" s="37" t="s">
        <v>15</v>
      </c>
      <c r="E7" s="38"/>
      <c r="F7" s="33"/>
      <c r="G7" s="24"/>
      <c r="H7" s="38" t="s">
        <v>16</v>
      </c>
      <c r="I7" s="39" t="s">
        <v>17</v>
      </c>
      <c r="J7" s="40" t="s">
        <v>18</v>
      </c>
      <c r="K7" s="40" t="s">
        <v>19</v>
      </c>
      <c r="L7" s="38" t="s">
        <v>20</v>
      </c>
      <c r="M7" s="41" t="s">
        <v>21</v>
      </c>
      <c r="N7" s="42" t="s">
        <v>22</v>
      </c>
      <c r="O7" s="43" t="s">
        <v>23</v>
      </c>
      <c r="P7" s="51" t="s">
        <v>24</v>
      </c>
      <c r="Q7" s="51" t="s">
        <v>24</v>
      </c>
      <c r="R7" s="41" t="s">
        <v>21</v>
      </c>
      <c r="S7" s="44" t="s">
        <v>25</v>
      </c>
      <c r="T7" s="45"/>
      <c r="U7" s="30"/>
      <c r="V7" s="30"/>
      <c r="W7" s="30"/>
      <c r="X7" s="30"/>
      <c r="Y7" s="49"/>
      <c r="Z7" s="33"/>
      <c r="AA7" s="33"/>
      <c r="AB7" s="33"/>
      <c r="AC7" s="52" t="s">
        <v>26</v>
      </c>
      <c r="AD7" s="53" t="s">
        <v>27</v>
      </c>
      <c r="AE7" s="52" t="s">
        <v>28</v>
      </c>
      <c r="AF7" s="128" t="s">
        <v>139</v>
      </c>
      <c r="AG7" s="37" t="s">
        <v>29</v>
      </c>
      <c r="AH7" s="37" t="s">
        <v>30</v>
      </c>
      <c r="AI7" s="50"/>
    </row>
    <row r="8" spans="1:35" s="22" customFormat="1" ht="18.75" customHeight="1">
      <c r="A8" s="54" t="s">
        <v>87</v>
      </c>
      <c r="B8" s="37" t="s">
        <v>31</v>
      </c>
      <c r="C8" s="37" t="s">
        <v>32</v>
      </c>
      <c r="D8" s="37" t="s">
        <v>32</v>
      </c>
      <c r="E8" s="24" t="s">
        <v>33</v>
      </c>
      <c r="F8" s="24" t="s">
        <v>34</v>
      </c>
      <c r="G8" s="38" t="s">
        <v>88</v>
      </c>
      <c r="H8" s="38"/>
      <c r="I8" s="39" t="s">
        <v>35</v>
      </c>
      <c r="J8" s="27" t="s">
        <v>35</v>
      </c>
      <c r="K8" s="27" t="s">
        <v>35</v>
      </c>
      <c r="L8" s="38"/>
      <c r="M8" s="41" t="s">
        <v>36</v>
      </c>
      <c r="N8" s="43" t="s">
        <v>36</v>
      </c>
      <c r="O8" s="43" t="s">
        <v>36</v>
      </c>
      <c r="P8" s="55" t="s">
        <v>37</v>
      </c>
      <c r="Q8" s="55" t="s">
        <v>38</v>
      </c>
      <c r="R8" s="41" t="s">
        <v>39</v>
      </c>
      <c r="S8" s="44"/>
      <c r="T8" s="56" t="s">
        <v>40</v>
      </c>
      <c r="U8" s="24" t="s">
        <v>41</v>
      </c>
      <c r="V8" s="24" t="s">
        <v>42</v>
      </c>
      <c r="W8" s="24" t="s">
        <v>43</v>
      </c>
      <c r="X8" s="38" t="s">
        <v>44</v>
      </c>
      <c r="Y8" s="24" t="s">
        <v>45</v>
      </c>
      <c r="Z8" s="38" t="s">
        <v>46</v>
      </c>
      <c r="AA8" s="38" t="s">
        <v>40</v>
      </c>
      <c r="AB8" s="37" t="s">
        <v>47</v>
      </c>
      <c r="AC8" s="57" t="s">
        <v>48</v>
      </c>
      <c r="AD8" s="57" t="s">
        <v>89</v>
      </c>
      <c r="AE8" s="57" t="s">
        <v>49</v>
      </c>
      <c r="AF8" s="127" t="s">
        <v>138</v>
      </c>
      <c r="AG8" s="37" t="s">
        <v>50</v>
      </c>
      <c r="AH8" s="24" t="s">
        <v>140</v>
      </c>
      <c r="AI8" s="50" t="s">
        <v>51</v>
      </c>
    </row>
    <row r="9" spans="1:35" s="22" customFormat="1" ht="24.75" customHeight="1">
      <c r="A9" s="58"/>
      <c r="B9" s="59" t="s">
        <v>52</v>
      </c>
      <c r="C9" s="60" t="s">
        <v>53</v>
      </c>
      <c r="D9" s="60" t="s">
        <v>54</v>
      </c>
      <c r="E9" s="60"/>
      <c r="F9" s="60"/>
      <c r="G9" s="61"/>
      <c r="H9" s="60" t="s">
        <v>90</v>
      </c>
      <c r="I9" s="62" t="s">
        <v>55</v>
      </c>
      <c r="J9" s="63" t="s">
        <v>55</v>
      </c>
      <c r="K9" s="63" t="s">
        <v>55</v>
      </c>
      <c r="L9" s="60" t="s">
        <v>91</v>
      </c>
      <c r="M9" s="63" t="s">
        <v>92</v>
      </c>
      <c r="N9" s="60" t="s">
        <v>91</v>
      </c>
      <c r="O9" s="60" t="s">
        <v>91</v>
      </c>
      <c r="P9" s="64" t="s">
        <v>56</v>
      </c>
      <c r="Q9" s="64" t="s">
        <v>56</v>
      </c>
      <c r="R9" s="63" t="s">
        <v>92</v>
      </c>
      <c r="S9" s="65" t="s">
        <v>57</v>
      </c>
      <c r="T9" s="66"/>
      <c r="U9" s="67" t="s">
        <v>58</v>
      </c>
      <c r="V9" s="67" t="s">
        <v>58</v>
      </c>
      <c r="W9" s="67" t="s">
        <v>58</v>
      </c>
      <c r="X9" s="67" t="s">
        <v>58</v>
      </c>
      <c r="Y9" s="67" t="s">
        <v>58</v>
      </c>
      <c r="Z9" s="67" t="s">
        <v>59</v>
      </c>
      <c r="AA9" s="61"/>
      <c r="AB9" s="61"/>
      <c r="AC9" s="60" t="s">
        <v>93</v>
      </c>
      <c r="AD9" s="68" t="s">
        <v>60</v>
      </c>
      <c r="AE9" s="60" t="s">
        <v>94</v>
      </c>
      <c r="AF9" s="60" t="s">
        <v>60</v>
      </c>
      <c r="AG9" s="69" t="s">
        <v>61</v>
      </c>
      <c r="AH9" s="61"/>
      <c r="AI9" s="70"/>
    </row>
    <row r="10" spans="1:35" s="99" customFormat="1" ht="24.75" customHeight="1" hidden="1">
      <c r="A10" s="100"/>
      <c r="B10" s="101" t="s">
        <v>103</v>
      </c>
      <c r="C10" s="101" t="s">
        <v>104</v>
      </c>
      <c r="D10" s="101" t="s">
        <v>105</v>
      </c>
      <c r="E10" s="101" t="s">
        <v>115</v>
      </c>
      <c r="F10" s="101" t="s">
        <v>115</v>
      </c>
      <c r="G10" s="101" t="s">
        <v>106</v>
      </c>
      <c r="H10" s="101" t="s">
        <v>107</v>
      </c>
      <c r="I10" s="101" t="s">
        <v>108</v>
      </c>
      <c r="J10" s="101" t="s">
        <v>109</v>
      </c>
      <c r="K10" s="101" t="s">
        <v>110</v>
      </c>
      <c r="L10" s="101" t="s">
        <v>111</v>
      </c>
      <c r="M10" s="101" t="s">
        <v>112</v>
      </c>
      <c r="N10" s="101" t="s">
        <v>113</v>
      </c>
      <c r="O10" s="101" t="s">
        <v>115</v>
      </c>
      <c r="P10" s="109" t="s">
        <v>115</v>
      </c>
      <c r="Q10" s="109" t="s">
        <v>115</v>
      </c>
      <c r="R10" s="101" t="s">
        <v>114</v>
      </c>
      <c r="S10" s="101" t="s">
        <v>115</v>
      </c>
      <c r="T10" s="101" t="s">
        <v>116</v>
      </c>
      <c r="U10" s="101" t="s">
        <v>117</v>
      </c>
      <c r="V10" s="101" t="s">
        <v>118</v>
      </c>
      <c r="W10" s="101" t="s">
        <v>119</v>
      </c>
      <c r="X10" s="101" t="s">
        <v>120</v>
      </c>
      <c r="Y10" s="101" t="s">
        <v>121</v>
      </c>
      <c r="Z10" s="101" t="s">
        <v>122</v>
      </c>
      <c r="AA10" s="101" t="s">
        <v>123</v>
      </c>
      <c r="AB10" s="101" t="s">
        <v>124</v>
      </c>
      <c r="AC10" s="101" t="s">
        <v>125</v>
      </c>
      <c r="AD10" s="101" t="s">
        <v>126</v>
      </c>
      <c r="AE10" s="101" t="s">
        <v>127</v>
      </c>
      <c r="AF10" s="101" t="s">
        <v>128</v>
      </c>
      <c r="AG10" s="101" t="s">
        <v>129</v>
      </c>
      <c r="AH10" s="101" t="s">
        <v>130</v>
      </c>
      <c r="AI10" s="110" t="s">
        <v>131</v>
      </c>
    </row>
    <row r="11" spans="1:38" s="22" customFormat="1" ht="24.75" customHeight="1">
      <c r="A11" s="36" t="s">
        <v>62</v>
      </c>
      <c r="B11" s="107">
        <v>281704</v>
      </c>
      <c r="C11" s="107">
        <v>275300</v>
      </c>
      <c r="D11" s="107">
        <v>272720</v>
      </c>
      <c r="E11" s="98">
        <f aca="true" t="shared" si="0" ref="E11:E25">D11/B11*100</f>
        <v>96.81083690682418</v>
      </c>
      <c r="F11" s="98">
        <f aca="true" t="shared" si="1" ref="F11:F25">D11/C11*100</f>
        <v>99.06284053759535</v>
      </c>
      <c r="G11" s="102" t="s">
        <v>647</v>
      </c>
      <c r="H11" s="107">
        <v>38013</v>
      </c>
      <c r="I11" s="77">
        <v>6589</v>
      </c>
      <c r="J11" s="106">
        <v>8033</v>
      </c>
      <c r="K11" s="106">
        <v>163394</v>
      </c>
      <c r="L11" s="107">
        <v>134500</v>
      </c>
      <c r="M11" s="107">
        <v>34715.3</v>
      </c>
      <c r="N11" s="107">
        <v>109501</v>
      </c>
      <c r="O11" s="73">
        <f>ROUND(M11*1000/365,0)</f>
        <v>95110</v>
      </c>
      <c r="P11" s="73">
        <f>ROUND(N11/D11*1000,0)</f>
        <v>402</v>
      </c>
      <c r="Q11" s="71">
        <f>ROUND(R11/D11/365*1000000,0)</f>
        <v>311</v>
      </c>
      <c r="R11" s="106">
        <v>30931.33</v>
      </c>
      <c r="S11" s="111">
        <f aca="true" t="shared" si="2" ref="S11:S27">R11/M11*100</f>
        <v>89.09999337467917</v>
      </c>
      <c r="T11" s="73">
        <v>139</v>
      </c>
      <c r="U11" s="73">
        <v>9</v>
      </c>
      <c r="V11" s="73">
        <v>45</v>
      </c>
      <c r="W11" s="73">
        <v>13</v>
      </c>
      <c r="X11" s="73">
        <v>0</v>
      </c>
      <c r="Y11" s="73">
        <v>0</v>
      </c>
      <c r="Z11" s="73">
        <v>30</v>
      </c>
      <c r="AA11" s="73">
        <v>169</v>
      </c>
      <c r="AB11" s="72" t="s">
        <v>63</v>
      </c>
      <c r="AC11" s="73">
        <v>0</v>
      </c>
      <c r="AD11" s="73">
        <v>1092</v>
      </c>
      <c r="AE11" s="73">
        <v>10</v>
      </c>
      <c r="AF11" s="73">
        <v>2972</v>
      </c>
      <c r="AG11" s="80" t="s">
        <v>649</v>
      </c>
      <c r="AH11" s="98">
        <v>15.8</v>
      </c>
      <c r="AI11" s="108">
        <v>11.5</v>
      </c>
      <c r="AK11" s="74"/>
      <c r="AL11" s="74"/>
    </row>
    <row r="12" spans="1:38" s="22" customFormat="1" ht="24.75" customHeight="1">
      <c r="A12" s="36" t="s">
        <v>64</v>
      </c>
      <c r="B12" s="71">
        <v>173327</v>
      </c>
      <c r="C12" s="71">
        <v>211750</v>
      </c>
      <c r="D12" s="71">
        <v>171939</v>
      </c>
      <c r="E12" s="75">
        <f t="shared" si="0"/>
        <v>99.19920150928591</v>
      </c>
      <c r="F12" s="75">
        <f t="shared" si="1"/>
        <v>81.19905548996458</v>
      </c>
      <c r="G12" s="76" t="s">
        <v>143</v>
      </c>
      <c r="H12" s="71">
        <v>124700</v>
      </c>
      <c r="I12" s="77">
        <v>1239</v>
      </c>
      <c r="J12" s="77">
        <v>466</v>
      </c>
      <c r="K12" s="77">
        <v>105183</v>
      </c>
      <c r="L12" s="71">
        <v>120000</v>
      </c>
      <c r="M12" s="71">
        <v>21435.32</v>
      </c>
      <c r="N12" s="71">
        <v>71740</v>
      </c>
      <c r="O12" s="71">
        <f aca="true" t="shared" si="3" ref="O12:O26">ROUND(M12*1000/365,0)</f>
        <v>58727</v>
      </c>
      <c r="P12" s="71">
        <f aca="true" t="shared" si="4" ref="P12:P27">ROUND(N12/D12*1000,0)</f>
        <v>417</v>
      </c>
      <c r="Q12" s="71">
        <f aca="true" t="shared" si="5" ref="Q12:Q27">ROUND(R12/D12/365*1000000,0)</f>
        <v>312</v>
      </c>
      <c r="R12" s="77">
        <v>19578.8</v>
      </c>
      <c r="S12" s="75">
        <f t="shared" si="2"/>
        <v>91.33896764778878</v>
      </c>
      <c r="T12" s="71">
        <v>113</v>
      </c>
      <c r="U12" s="71">
        <v>2</v>
      </c>
      <c r="V12" s="71">
        <v>33</v>
      </c>
      <c r="W12" s="71">
        <v>27</v>
      </c>
      <c r="X12" s="71">
        <v>0</v>
      </c>
      <c r="Y12" s="71">
        <v>4</v>
      </c>
      <c r="Z12" s="71">
        <v>11</v>
      </c>
      <c r="AA12" s="71">
        <v>124</v>
      </c>
      <c r="AB12" s="72" t="s">
        <v>63</v>
      </c>
      <c r="AC12" s="71">
        <v>10</v>
      </c>
      <c r="AD12" s="71">
        <v>1186</v>
      </c>
      <c r="AE12" s="71">
        <v>176</v>
      </c>
      <c r="AF12" s="71">
        <v>2950</v>
      </c>
      <c r="AG12" s="78">
        <v>35521</v>
      </c>
      <c r="AH12" s="75">
        <v>0</v>
      </c>
      <c r="AI12" s="79">
        <v>0</v>
      </c>
      <c r="AK12" s="74"/>
      <c r="AL12" s="74"/>
    </row>
    <row r="13" spans="1:38" s="22" customFormat="1" ht="24.75" customHeight="1">
      <c r="A13" s="36" t="s">
        <v>66</v>
      </c>
      <c r="B13" s="71">
        <v>195266</v>
      </c>
      <c r="C13" s="71">
        <v>183169</v>
      </c>
      <c r="D13" s="71">
        <v>171692</v>
      </c>
      <c r="E13" s="75">
        <f t="shared" si="0"/>
        <v>87.9272377167556</v>
      </c>
      <c r="F13" s="75">
        <f t="shared" si="1"/>
        <v>93.7342017481124</v>
      </c>
      <c r="G13" s="72" t="s">
        <v>132</v>
      </c>
      <c r="H13" s="71">
        <v>55150</v>
      </c>
      <c r="I13" s="77">
        <v>846</v>
      </c>
      <c r="J13" s="77">
        <v>6113</v>
      </c>
      <c r="K13" s="77">
        <v>113564</v>
      </c>
      <c r="L13" s="71">
        <v>88100</v>
      </c>
      <c r="M13" s="71">
        <v>19524.51</v>
      </c>
      <c r="N13" s="71">
        <v>59651</v>
      </c>
      <c r="O13" s="71">
        <f t="shared" si="3"/>
        <v>53492</v>
      </c>
      <c r="P13" s="71">
        <f t="shared" si="4"/>
        <v>347</v>
      </c>
      <c r="Q13" s="71">
        <f t="shared" si="5"/>
        <v>295</v>
      </c>
      <c r="R13" s="77">
        <v>18459.78</v>
      </c>
      <c r="S13" s="75">
        <f t="shared" si="2"/>
        <v>94.54670053179312</v>
      </c>
      <c r="T13" s="71">
        <v>49</v>
      </c>
      <c r="U13" s="71">
        <v>4</v>
      </c>
      <c r="V13" s="71">
        <v>7</v>
      </c>
      <c r="W13" s="71">
        <v>15</v>
      </c>
      <c r="X13" s="71">
        <v>0</v>
      </c>
      <c r="Y13" s="71">
        <v>0</v>
      </c>
      <c r="Z13" s="71">
        <v>7</v>
      </c>
      <c r="AA13" s="71">
        <v>56</v>
      </c>
      <c r="AB13" s="72" t="s">
        <v>67</v>
      </c>
      <c r="AC13" s="129">
        <v>0</v>
      </c>
      <c r="AD13" s="71">
        <v>1008</v>
      </c>
      <c r="AE13" s="71">
        <v>21</v>
      </c>
      <c r="AF13" s="71">
        <v>2735</v>
      </c>
      <c r="AG13" s="80" t="s">
        <v>650</v>
      </c>
      <c r="AH13" s="75">
        <v>6.5</v>
      </c>
      <c r="AI13" s="79">
        <v>2.5</v>
      </c>
      <c r="AK13" s="74"/>
      <c r="AL13" s="74"/>
    </row>
    <row r="14" spans="1:38" s="22" customFormat="1" ht="24.75" customHeight="1">
      <c r="A14" s="36" t="s">
        <v>68</v>
      </c>
      <c r="B14" s="71">
        <v>53930</v>
      </c>
      <c r="C14" s="71">
        <v>44841</v>
      </c>
      <c r="D14" s="71">
        <v>39816</v>
      </c>
      <c r="E14" s="75">
        <f t="shared" si="0"/>
        <v>73.82903764138699</v>
      </c>
      <c r="F14" s="75">
        <f t="shared" si="1"/>
        <v>88.79373787382083</v>
      </c>
      <c r="G14" s="103" t="s">
        <v>133</v>
      </c>
      <c r="H14" s="71">
        <v>24900</v>
      </c>
      <c r="I14" s="77">
        <v>30</v>
      </c>
      <c r="J14" s="77">
        <v>4041</v>
      </c>
      <c r="K14" s="77">
        <v>23693</v>
      </c>
      <c r="L14" s="71">
        <v>22744</v>
      </c>
      <c r="M14" s="71">
        <v>6155.74</v>
      </c>
      <c r="N14" s="71">
        <v>20638</v>
      </c>
      <c r="O14" s="71">
        <f t="shared" si="3"/>
        <v>16865</v>
      </c>
      <c r="P14" s="71">
        <f t="shared" si="4"/>
        <v>518</v>
      </c>
      <c r="Q14" s="71">
        <f t="shared" si="5"/>
        <v>346</v>
      </c>
      <c r="R14" s="77">
        <v>5033.42</v>
      </c>
      <c r="S14" s="75">
        <f t="shared" si="2"/>
        <v>81.7679109254127</v>
      </c>
      <c r="T14" s="71">
        <v>20</v>
      </c>
      <c r="U14" s="71">
        <v>7</v>
      </c>
      <c r="V14" s="71">
        <v>0</v>
      </c>
      <c r="W14" s="71">
        <v>2</v>
      </c>
      <c r="X14" s="71">
        <v>0</v>
      </c>
      <c r="Y14" s="71">
        <v>0</v>
      </c>
      <c r="Z14" s="71">
        <v>1</v>
      </c>
      <c r="AA14" s="71">
        <v>21</v>
      </c>
      <c r="AB14" s="72" t="s">
        <v>69</v>
      </c>
      <c r="AC14" s="71">
        <v>10</v>
      </c>
      <c r="AD14" s="71">
        <v>892</v>
      </c>
      <c r="AE14" s="71">
        <v>115</v>
      </c>
      <c r="AF14" s="71">
        <v>2131</v>
      </c>
      <c r="AG14" s="80" t="s">
        <v>650</v>
      </c>
      <c r="AH14" s="75">
        <v>14.8</v>
      </c>
      <c r="AI14" s="79">
        <v>18.2</v>
      </c>
      <c r="AK14" s="74"/>
      <c r="AL14" s="74"/>
    </row>
    <row r="15" spans="1:38" s="22" customFormat="1" ht="24.75" customHeight="1">
      <c r="A15" s="36" t="s">
        <v>70</v>
      </c>
      <c r="B15" s="71">
        <v>118215</v>
      </c>
      <c r="C15" s="71">
        <v>116670</v>
      </c>
      <c r="D15" s="71">
        <v>108618</v>
      </c>
      <c r="E15" s="75">
        <f t="shared" si="0"/>
        <v>91.8817408958254</v>
      </c>
      <c r="F15" s="75">
        <f t="shared" si="1"/>
        <v>93.09848290048855</v>
      </c>
      <c r="G15" s="72" t="s">
        <v>71</v>
      </c>
      <c r="H15" s="71">
        <v>27500</v>
      </c>
      <c r="I15" s="77">
        <v>180</v>
      </c>
      <c r="J15" s="77">
        <v>1638</v>
      </c>
      <c r="K15" s="77">
        <v>57673</v>
      </c>
      <c r="L15" s="71">
        <v>67500</v>
      </c>
      <c r="M15" s="71">
        <v>13608.15</v>
      </c>
      <c r="N15" s="71">
        <v>42280</v>
      </c>
      <c r="O15" s="71">
        <f t="shared" si="3"/>
        <v>37283</v>
      </c>
      <c r="P15" s="71">
        <f t="shared" si="4"/>
        <v>389</v>
      </c>
      <c r="Q15" s="71">
        <f t="shared" si="5"/>
        <v>306</v>
      </c>
      <c r="R15" s="77">
        <v>12134.3</v>
      </c>
      <c r="S15" s="75">
        <f t="shared" si="2"/>
        <v>89.1693580685104</v>
      </c>
      <c r="T15" s="71">
        <v>33</v>
      </c>
      <c r="U15" s="71">
        <v>4</v>
      </c>
      <c r="V15" s="71">
        <v>0</v>
      </c>
      <c r="W15" s="71">
        <v>9</v>
      </c>
      <c r="X15" s="71">
        <v>0</v>
      </c>
      <c r="Y15" s="71">
        <v>0</v>
      </c>
      <c r="Z15" s="71">
        <v>6</v>
      </c>
      <c r="AA15" s="71">
        <v>39</v>
      </c>
      <c r="AB15" s="72" t="s">
        <v>63</v>
      </c>
      <c r="AC15" s="129">
        <v>0</v>
      </c>
      <c r="AD15" s="71">
        <v>1008</v>
      </c>
      <c r="AE15" s="71">
        <v>15</v>
      </c>
      <c r="AF15" s="71">
        <v>2425</v>
      </c>
      <c r="AG15" s="78">
        <v>37073</v>
      </c>
      <c r="AH15" s="75">
        <v>0</v>
      </c>
      <c r="AI15" s="79">
        <v>0</v>
      </c>
      <c r="AK15" s="74"/>
      <c r="AL15" s="74"/>
    </row>
    <row r="16" spans="1:38" s="22" customFormat="1" ht="24.75" customHeight="1">
      <c r="A16" s="36" t="s">
        <v>72</v>
      </c>
      <c r="B16" s="71">
        <v>56336</v>
      </c>
      <c r="C16" s="71">
        <v>79000</v>
      </c>
      <c r="D16" s="71">
        <v>54863</v>
      </c>
      <c r="E16" s="75">
        <f t="shared" si="0"/>
        <v>97.38533087191139</v>
      </c>
      <c r="F16" s="75">
        <f t="shared" si="1"/>
        <v>69.44683544303798</v>
      </c>
      <c r="G16" s="72" t="s">
        <v>134</v>
      </c>
      <c r="H16" s="71">
        <v>62844</v>
      </c>
      <c r="I16" s="77">
        <v>18</v>
      </c>
      <c r="J16" s="77">
        <v>0</v>
      </c>
      <c r="K16" s="77">
        <v>29482</v>
      </c>
      <c r="L16" s="71">
        <v>64000</v>
      </c>
      <c r="M16" s="71">
        <v>14084.24</v>
      </c>
      <c r="N16" s="71">
        <v>49532</v>
      </c>
      <c r="O16" s="71">
        <f t="shared" si="3"/>
        <v>38587</v>
      </c>
      <c r="P16" s="71">
        <f t="shared" si="4"/>
        <v>903</v>
      </c>
      <c r="Q16" s="71">
        <f t="shared" si="5"/>
        <v>628</v>
      </c>
      <c r="R16" s="77">
        <v>12583.8</v>
      </c>
      <c r="S16" s="75">
        <f t="shared" si="2"/>
        <v>89.34667401293929</v>
      </c>
      <c r="T16" s="71">
        <v>24</v>
      </c>
      <c r="U16" s="71">
        <v>1</v>
      </c>
      <c r="V16" s="71">
        <v>4</v>
      </c>
      <c r="W16" s="71">
        <v>7</v>
      </c>
      <c r="X16" s="71">
        <v>0</v>
      </c>
      <c r="Y16" s="71">
        <v>0</v>
      </c>
      <c r="Z16" s="71">
        <v>3</v>
      </c>
      <c r="AA16" s="71">
        <v>27</v>
      </c>
      <c r="AB16" s="72" t="s">
        <v>69</v>
      </c>
      <c r="AC16" s="71">
        <v>10</v>
      </c>
      <c r="AD16" s="71">
        <v>714</v>
      </c>
      <c r="AE16" s="71">
        <v>71</v>
      </c>
      <c r="AF16" s="71">
        <v>1464</v>
      </c>
      <c r="AG16" s="78">
        <v>35521</v>
      </c>
      <c r="AH16" s="75">
        <v>0</v>
      </c>
      <c r="AI16" s="79">
        <v>0</v>
      </c>
      <c r="AK16" s="74"/>
      <c r="AL16" s="74"/>
    </row>
    <row r="17" spans="1:38" s="22" customFormat="1" ht="24.75" customHeight="1">
      <c r="A17" s="36" t="s">
        <v>73</v>
      </c>
      <c r="B17" s="71">
        <v>149979</v>
      </c>
      <c r="C17" s="71">
        <v>122200</v>
      </c>
      <c r="D17" s="71">
        <v>111204</v>
      </c>
      <c r="E17" s="75">
        <f t="shared" si="0"/>
        <v>74.14638049326906</v>
      </c>
      <c r="F17" s="75">
        <f t="shared" si="1"/>
        <v>91.00163666121112</v>
      </c>
      <c r="G17" s="102" t="s">
        <v>135</v>
      </c>
      <c r="H17" s="71">
        <v>84650</v>
      </c>
      <c r="I17" s="77">
        <v>566</v>
      </c>
      <c r="J17" s="77">
        <v>2581</v>
      </c>
      <c r="K17" s="77">
        <v>60750</v>
      </c>
      <c r="L17" s="71">
        <v>83264</v>
      </c>
      <c r="M17" s="71">
        <v>15381.85</v>
      </c>
      <c r="N17" s="71">
        <v>49149</v>
      </c>
      <c r="O17" s="71">
        <f t="shared" si="3"/>
        <v>42142</v>
      </c>
      <c r="P17" s="71">
        <f t="shared" si="4"/>
        <v>442</v>
      </c>
      <c r="Q17" s="71">
        <f t="shared" si="5"/>
        <v>349</v>
      </c>
      <c r="R17" s="77">
        <v>14160.42</v>
      </c>
      <c r="S17" s="75">
        <f t="shared" si="2"/>
        <v>92.05927765515851</v>
      </c>
      <c r="T17" s="71">
        <v>52</v>
      </c>
      <c r="U17" s="71">
        <v>0</v>
      </c>
      <c r="V17" s="71">
        <v>13</v>
      </c>
      <c r="W17" s="71">
        <v>12</v>
      </c>
      <c r="X17" s="71">
        <v>0</v>
      </c>
      <c r="Y17" s="71">
        <v>0</v>
      </c>
      <c r="Z17" s="71">
        <v>22</v>
      </c>
      <c r="AA17" s="71">
        <v>74</v>
      </c>
      <c r="AB17" s="72" t="s">
        <v>63</v>
      </c>
      <c r="AC17" s="71">
        <v>8</v>
      </c>
      <c r="AD17" s="71">
        <v>462</v>
      </c>
      <c r="AE17" s="71">
        <v>68</v>
      </c>
      <c r="AF17" s="71">
        <v>1281</v>
      </c>
      <c r="AG17" s="78">
        <v>35521</v>
      </c>
      <c r="AH17" s="75">
        <v>0</v>
      </c>
      <c r="AI17" s="79">
        <v>0</v>
      </c>
      <c r="AK17" s="74"/>
      <c r="AL17" s="74"/>
    </row>
    <row r="18" spans="1:38" s="22" customFormat="1" ht="24.75" customHeight="1">
      <c r="A18" s="36" t="s">
        <v>75</v>
      </c>
      <c r="B18" s="71">
        <v>53946</v>
      </c>
      <c r="C18" s="71">
        <v>50700</v>
      </c>
      <c r="D18" s="71">
        <v>50102</v>
      </c>
      <c r="E18" s="75">
        <f t="shared" si="0"/>
        <v>92.8743558373188</v>
      </c>
      <c r="F18" s="75">
        <f t="shared" si="1"/>
        <v>98.82051282051282</v>
      </c>
      <c r="G18" s="81" t="s">
        <v>76</v>
      </c>
      <c r="H18" s="71">
        <v>50000</v>
      </c>
      <c r="I18" s="77">
        <v>265</v>
      </c>
      <c r="J18" s="77">
        <v>1694</v>
      </c>
      <c r="K18" s="77">
        <v>26499</v>
      </c>
      <c r="L18" s="71">
        <v>47600</v>
      </c>
      <c r="M18" s="71">
        <v>9993.89</v>
      </c>
      <c r="N18" s="71">
        <v>37391</v>
      </c>
      <c r="O18" s="71">
        <f t="shared" si="3"/>
        <v>27381</v>
      </c>
      <c r="P18" s="71">
        <f t="shared" si="4"/>
        <v>746</v>
      </c>
      <c r="Q18" s="71">
        <f t="shared" si="5"/>
        <v>489</v>
      </c>
      <c r="R18" s="77">
        <v>8948.83</v>
      </c>
      <c r="S18" s="75">
        <f t="shared" si="2"/>
        <v>89.54301077958633</v>
      </c>
      <c r="T18" s="71">
        <v>32</v>
      </c>
      <c r="U18" s="71">
        <v>5</v>
      </c>
      <c r="V18" s="71">
        <v>5</v>
      </c>
      <c r="W18" s="71">
        <v>6</v>
      </c>
      <c r="X18" s="71">
        <v>0</v>
      </c>
      <c r="Y18" s="71">
        <v>0</v>
      </c>
      <c r="Z18" s="71">
        <v>4</v>
      </c>
      <c r="AA18" s="71">
        <v>36</v>
      </c>
      <c r="AB18" s="72" t="s">
        <v>63</v>
      </c>
      <c r="AC18" s="71">
        <v>0</v>
      </c>
      <c r="AD18" s="71">
        <v>546</v>
      </c>
      <c r="AE18" s="71">
        <v>10</v>
      </c>
      <c r="AF18" s="71">
        <v>2160</v>
      </c>
      <c r="AG18" s="78">
        <v>40664</v>
      </c>
      <c r="AH18" s="75">
        <v>21.3</v>
      </c>
      <c r="AI18" s="79">
        <v>23.1</v>
      </c>
      <c r="AK18" s="74"/>
      <c r="AL18" s="74"/>
    </row>
    <row r="19" spans="1:38" s="22" customFormat="1" ht="24.75" customHeight="1">
      <c r="A19" s="36" t="s">
        <v>77</v>
      </c>
      <c r="B19" s="71">
        <v>38513</v>
      </c>
      <c r="C19" s="71">
        <v>42304</v>
      </c>
      <c r="D19" s="71">
        <v>35668</v>
      </c>
      <c r="E19" s="75">
        <f t="shared" si="0"/>
        <v>92.61288396125984</v>
      </c>
      <c r="F19" s="75">
        <f t="shared" si="1"/>
        <v>84.31354009077155</v>
      </c>
      <c r="G19" s="103" t="s">
        <v>133</v>
      </c>
      <c r="H19" s="71">
        <v>13450</v>
      </c>
      <c r="I19" s="77">
        <v>674</v>
      </c>
      <c r="J19" s="77">
        <v>2503</v>
      </c>
      <c r="K19" s="77">
        <v>45684</v>
      </c>
      <c r="L19" s="71">
        <v>21438</v>
      </c>
      <c r="M19" s="71">
        <v>5272.99</v>
      </c>
      <c r="N19" s="71">
        <v>17496</v>
      </c>
      <c r="O19" s="71">
        <f t="shared" si="3"/>
        <v>14447</v>
      </c>
      <c r="P19" s="71">
        <f t="shared" si="4"/>
        <v>491</v>
      </c>
      <c r="Q19" s="71">
        <f t="shared" si="5"/>
        <v>337</v>
      </c>
      <c r="R19" s="77">
        <v>4384.69</v>
      </c>
      <c r="S19" s="75">
        <f t="shared" si="2"/>
        <v>83.15377044143834</v>
      </c>
      <c r="T19" s="71">
        <v>19</v>
      </c>
      <c r="U19" s="71">
        <v>2</v>
      </c>
      <c r="V19" s="71">
        <v>0</v>
      </c>
      <c r="W19" s="71">
        <v>17</v>
      </c>
      <c r="X19" s="71">
        <v>0</v>
      </c>
      <c r="Y19" s="71">
        <v>0</v>
      </c>
      <c r="Z19" s="71">
        <v>0</v>
      </c>
      <c r="AA19" s="71">
        <v>19</v>
      </c>
      <c r="AB19" s="72" t="s">
        <v>67</v>
      </c>
      <c r="AC19" s="71">
        <v>10</v>
      </c>
      <c r="AD19" s="71">
        <v>1050</v>
      </c>
      <c r="AE19" s="71">
        <v>132</v>
      </c>
      <c r="AF19" s="71">
        <v>2370</v>
      </c>
      <c r="AG19" s="78">
        <v>39539</v>
      </c>
      <c r="AH19" s="75">
        <v>0</v>
      </c>
      <c r="AI19" s="79">
        <v>0</v>
      </c>
      <c r="AK19" s="74"/>
      <c r="AL19" s="74"/>
    </row>
    <row r="20" spans="1:38" s="22" customFormat="1" ht="24.75" customHeight="1">
      <c r="A20" s="36" t="s">
        <v>78</v>
      </c>
      <c r="B20" s="71">
        <v>35022</v>
      </c>
      <c r="C20" s="71">
        <v>26000</v>
      </c>
      <c r="D20" s="71">
        <v>19734</v>
      </c>
      <c r="E20" s="75">
        <f t="shared" si="0"/>
        <v>56.347438752783965</v>
      </c>
      <c r="F20" s="75">
        <f t="shared" si="1"/>
        <v>75.9</v>
      </c>
      <c r="G20" s="81" t="s">
        <v>65</v>
      </c>
      <c r="H20" s="71">
        <v>25090</v>
      </c>
      <c r="I20" s="77">
        <v>1006</v>
      </c>
      <c r="J20" s="77">
        <v>0</v>
      </c>
      <c r="K20" s="77">
        <v>10268</v>
      </c>
      <c r="L20" s="71">
        <v>18000</v>
      </c>
      <c r="M20" s="71">
        <v>3129.08</v>
      </c>
      <c r="N20" s="71">
        <v>9698</v>
      </c>
      <c r="O20" s="71">
        <f t="shared" si="3"/>
        <v>8573</v>
      </c>
      <c r="P20" s="71">
        <f t="shared" si="4"/>
        <v>491</v>
      </c>
      <c r="Q20" s="71">
        <f t="shared" si="5"/>
        <v>385</v>
      </c>
      <c r="R20" s="77">
        <v>2770.31</v>
      </c>
      <c r="S20" s="75">
        <f t="shared" si="2"/>
        <v>88.53432957930126</v>
      </c>
      <c r="T20" s="71">
        <v>14</v>
      </c>
      <c r="U20" s="71">
        <v>0</v>
      </c>
      <c r="V20" s="71">
        <v>0</v>
      </c>
      <c r="W20" s="71">
        <v>6</v>
      </c>
      <c r="X20" s="71">
        <v>0</v>
      </c>
      <c r="Y20" s="71">
        <v>0</v>
      </c>
      <c r="Z20" s="71">
        <v>0</v>
      </c>
      <c r="AA20" s="71">
        <v>14</v>
      </c>
      <c r="AB20" s="72" t="s">
        <v>69</v>
      </c>
      <c r="AC20" s="71">
        <v>10</v>
      </c>
      <c r="AD20" s="71">
        <v>1360</v>
      </c>
      <c r="AE20" s="71">
        <v>250</v>
      </c>
      <c r="AF20" s="71">
        <v>3930</v>
      </c>
      <c r="AG20" s="78">
        <v>36800</v>
      </c>
      <c r="AH20" s="75">
        <v>0</v>
      </c>
      <c r="AI20" s="79">
        <v>0</v>
      </c>
      <c r="AK20" s="74"/>
      <c r="AL20" s="74"/>
    </row>
    <row r="21" spans="1:38" s="22" customFormat="1" ht="24.75" customHeight="1">
      <c r="A21" s="36" t="s">
        <v>79</v>
      </c>
      <c r="B21" s="71">
        <v>27898</v>
      </c>
      <c r="C21" s="71">
        <v>34548</v>
      </c>
      <c r="D21" s="71">
        <v>25491</v>
      </c>
      <c r="E21" s="75">
        <f t="shared" si="0"/>
        <v>91.37214137214137</v>
      </c>
      <c r="F21" s="75">
        <f t="shared" si="1"/>
        <v>73.78430010420286</v>
      </c>
      <c r="G21" s="81" t="s">
        <v>648</v>
      </c>
      <c r="H21" s="71">
        <v>0</v>
      </c>
      <c r="I21" s="77">
        <v>572</v>
      </c>
      <c r="J21" s="77">
        <v>2944</v>
      </c>
      <c r="K21" s="77">
        <v>47432</v>
      </c>
      <c r="L21" s="71">
        <v>22855</v>
      </c>
      <c r="M21" s="71">
        <v>3805.09</v>
      </c>
      <c r="N21" s="71">
        <v>22805</v>
      </c>
      <c r="O21" s="71">
        <f t="shared" si="3"/>
        <v>10425</v>
      </c>
      <c r="P21" s="71">
        <f t="shared" si="4"/>
        <v>895</v>
      </c>
      <c r="Q21" s="71">
        <f t="shared" si="5"/>
        <v>322</v>
      </c>
      <c r="R21" s="77">
        <v>2994.86</v>
      </c>
      <c r="S21" s="75">
        <f t="shared" si="2"/>
        <v>78.70667973687875</v>
      </c>
      <c r="T21" s="71">
        <v>10</v>
      </c>
      <c r="U21" s="71">
        <v>0</v>
      </c>
      <c r="V21" s="71">
        <v>0</v>
      </c>
      <c r="W21" s="71">
        <v>8</v>
      </c>
      <c r="X21" s="71">
        <v>0</v>
      </c>
      <c r="Y21" s="71">
        <v>0</v>
      </c>
      <c r="Z21" s="71">
        <v>0</v>
      </c>
      <c r="AA21" s="71">
        <v>10</v>
      </c>
      <c r="AB21" s="72" t="s">
        <v>67</v>
      </c>
      <c r="AC21" s="71">
        <v>10</v>
      </c>
      <c r="AD21" s="71">
        <v>1076</v>
      </c>
      <c r="AE21" s="71">
        <v>116</v>
      </c>
      <c r="AF21" s="71">
        <v>2335</v>
      </c>
      <c r="AG21" s="78">
        <v>37712</v>
      </c>
      <c r="AH21" s="75">
        <v>0</v>
      </c>
      <c r="AI21" s="79">
        <v>0</v>
      </c>
      <c r="AK21" s="74"/>
      <c r="AL21" s="74"/>
    </row>
    <row r="22" spans="1:38" s="22" customFormat="1" ht="24.75" customHeight="1">
      <c r="A22" s="36" t="s">
        <v>100</v>
      </c>
      <c r="B22" s="71">
        <v>151552</v>
      </c>
      <c r="C22" s="71">
        <v>162737</v>
      </c>
      <c r="D22" s="71">
        <v>123932</v>
      </c>
      <c r="E22" s="75">
        <f t="shared" si="0"/>
        <v>81.77523226351352</v>
      </c>
      <c r="F22" s="75">
        <f t="shared" si="1"/>
        <v>76.15477734012548</v>
      </c>
      <c r="G22" s="81" t="s">
        <v>141</v>
      </c>
      <c r="H22" s="71">
        <v>75700</v>
      </c>
      <c r="I22" s="77">
        <v>1139</v>
      </c>
      <c r="J22" s="77">
        <v>2390</v>
      </c>
      <c r="K22" s="77">
        <v>57555</v>
      </c>
      <c r="L22" s="71">
        <v>91636</v>
      </c>
      <c r="M22" s="71">
        <v>17260.18</v>
      </c>
      <c r="N22" s="71">
        <v>52647</v>
      </c>
      <c r="O22" s="71">
        <f t="shared" si="3"/>
        <v>47288</v>
      </c>
      <c r="P22" s="71">
        <f t="shared" si="4"/>
        <v>425</v>
      </c>
      <c r="Q22" s="71">
        <f t="shared" si="5"/>
        <v>336</v>
      </c>
      <c r="R22" s="77">
        <v>15191.18</v>
      </c>
      <c r="S22" s="75">
        <f t="shared" si="2"/>
        <v>88.01287124467994</v>
      </c>
      <c r="T22" s="71">
        <v>64</v>
      </c>
      <c r="U22" s="71">
        <v>0</v>
      </c>
      <c r="V22" s="71">
        <v>32</v>
      </c>
      <c r="W22" s="71">
        <v>11</v>
      </c>
      <c r="X22" s="71">
        <v>0</v>
      </c>
      <c r="Y22" s="71">
        <v>0</v>
      </c>
      <c r="Z22" s="71">
        <v>8</v>
      </c>
      <c r="AA22" s="71">
        <v>72</v>
      </c>
      <c r="AB22" s="72" t="s">
        <v>67</v>
      </c>
      <c r="AC22" s="71">
        <v>10</v>
      </c>
      <c r="AD22" s="71">
        <v>714</v>
      </c>
      <c r="AE22" s="71">
        <v>170</v>
      </c>
      <c r="AF22" s="71">
        <v>3108</v>
      </c>
      <c r="AG22" s="78">
        <v>35947</v>
      </c>
      <c r="AH22" s="75">
        <v>0</v>
      </c>
      <c r="AI22" s="79">
        <v>0</v>
      </c>
      <c r="AK22" s="74"/>
      <c r="AL22" s="74"/>
    </row>
    <row r="23" spans="1:38" s="22" customFormat="1" ht="24.75" customHeight="1">
      <c r="A23" s="36" t="s">
        <v>102</v>
      </c>
      <c r="B23" s="71">
        <v>65740</v>
      </c>
      <c r="C23" s="71">
        <v>84020</v>
      </c>
      <c r="D23" s="71">
        <v>65252</v>
      </c>
      <c r="E23" s="75">
        <f>D23/B23*100</f>
        <v>99.25768177669607</v>
      </c>
      <c r="F23" s="75">
        <f>D23/C23*100</f>
        <v>77.66246131873363</v>
      </c>
      <c r="G23" s="104" t="s">
        <v>101</v>
      </c>
      <c r="H23" s="71">
        <v>17500</v>
      </c>
      <c r="I23" s="77">
        <v>1099</v>
      </c>
      <c r="J23" s="77">
        <v>2007</v>
      </c>
      <c r="K23" s="77">
        <v>38541</v>
      </c>
      <c r="L23" s="71">
        <v>48290</v>
      </c>
      <c r="M23" s="71">
        <v>9201.63</v>
      </c>
      <c r="N23" s="71">
        <v>36439</v>
      </c>
      <c r="O23" s="71">
        <f t="shared" si="3"/>
        <v>25210</v>
      </c>
      <c r="P23" s="71">
        <f>ROUND(N23/D23*1000,0)</f>
        <v>558</v>
      </c>
      <c r="Q23" s="71">
        <f>ROUND(R23/D23/365*1000000,0)</f>
        <v>334</v>
      </c>
      <c r="R23" s="77">
        <v>7954.8</v>
      </c>
      <c r="S23" s="75">
        <f t="shared" si="2"/>
        <v>86.44990072411085</v>
      </c>
      <c r="T23" s="71">
        <v>54</v>
      </c>
      <c r="U23" s="71">
        <v>15</v>
      </c>
      <c r="V23" s="71">
        <v>6</v>
      </c>
      <c r="W23" s="71">
        <v>10</v>
      </c>
      <c r="X23" s="71">
        <v>0</v>
      </c>
      <c r="Y23" s="71">
        <v>0</v>
      </c>
      <c r="Z23" s="71">
        <v>1</v>
      </c>
      <c r="AA23" s="71">
        <v>55</v>
      </c>
      <c r="AB23" s="72" t="s">
        <v>137</v>
      </c>
      <c r="AC23" s="71">
        <v>7</v>
      </c>
      <c r="AD23" s="71">
        <v>1134</v>
      </c>
      <c r="AE23" s="71">
        <v>126</v>
      </c>
      <c r="AF23" s="71">
        <v>2772</v>
      </c>
      <c r="AG23" s="80" t="s">
        <v>142</v>
      </c>
      <c r="AH23" s="75">
        <v>0</v>
      </c>
      <c r="AI23" s="79">
        <v>0</v>
      </c>
      <c r="AK23" s="74"/>
      <c r="AL23" s="74"/>
    </row>
    <row r="24" spans="1:38" s="22" customFormat="1" ht="29.25" customHeight="1">
      <c r="A24" s="496" t="s">
        <v>95</v>
      </c>
      <c r="B24" s="130">
        <v>29278</v>
      </c>
      <c r="C24" s="130">
        <v>30900</v>
      </c>
      <c r="D24" s="130">
        <v>19091</v>
      </c>
      <c r="E24" s="131">
        <f t="shared" si="0"/>
        <v>65.2059566910308</v>
      </c>
      <c r="F24" s="131">
        <f t="shared" si="1"/>
        <v>61.7831715210356</v>
      </c>
      <c r="G24" s="132" t="s">
        <v>80</v>
      </c>
      <c r="H24" s="130">
        <v>2500</v>
      </c>
      <c r="I24" s="133">
        <v>178</v>
      </c>
      <c r="J24" s="133">
        <v>128</v>
      </c>
      <c r="K24" s="133">
        <v>23104</v>
      </c>
      <c r="L24" s="130">
        <v>14850</v>
      </c>
      <c r="M24" s="130">
        <v>2852.27</v>
      </c>
      <c r="N24" s="130">
        <v>9896</v>
      </c>
      <c r="O24" s="130">
        <f t="shared" si="3"/>
        <v>7814</v>
      </c>
      <c r="P24" s="130">
        <f t="shared" si="4"/>
        <v>518</v>
      </c>
      <c r="Q24" s="130">
        <f t="shared" si="5"/>
        <v>356</v>
      </c>
      <c r="R24" s="133">
        <v>2483.65</v>
      </c>
      <c r="S24" s="131">
        <f t="shared" si="2"/>
        <v>87.07625855897233</v>
      </c>
      <c r="T24" s="130">
        <v>7</v>
      </c>
      <c r="U24" s="130">
        <v>1</v>
      </c>
      <c r="V24" s="130">
        <v>3</v>
      </c>
      <c r="W24" s="130">
        <v>3</v>
      </c>
      <c r="X24" s="130">
        <v>0</v>
      </c>
      <c r="Y24" s="130">
        <v>0</v>
      </c>
      <c r="Z24" s="130">
        <v>0</v>
      </c>
      <c r="AA24" s="130">
        <v>7</v>
      </c>
      <c r="AB24" s="134" t="s">
        <v>136</v>
      </c>
      <c r="AC24" s="130">
        <v>8</v>
      </c>
      <c r="AD24" s="130">
        <v>1260</v>
      </c>
      <c r="AE24" s="130">
        <v>210</v>
      </c>
      <c r="AF24" s="130">
        <v>3864</v>
      </c>
      <c r="AG24" s="135">
        <v>39295</v>
      </c>
      <c r="AH24" s="131">
        <v>0</v>
      </c>
      <c r="AI24" s="136">
        <v>0</v>
      </c>
      <c r="AK24" s="74"/>
      <c r="AL24" s="74"/>
    </row>
    <row r="25" spans="1:38" s="22" customFormat="1" ht="29.25" customHeight="1">
      <c r="A25" s="82" t="s">
        <v>96</v>
      </c>
      <c r="B25" s="71">
        <v>232378</v>
      </c>
      <c r="C25" s="71">
        <v>117000</v>
      </c>
      <c r="D25" s="71">
        <v>63462</v>
      </c>
      <c r="E25" s="75">
        <f t="shared" si="0"/>
        <v>27.309814182065427</v>
      </c>
      <c r="F25" s="75">
        <f t="shared" si="1"/>
        <v>54.241025641025644</v>
      </c>
      <c r="G25" s="72" t="s">
        <v>81</v>
      </c>
      <c r="H25" s="71">
        <v>30000</v>
      </c>
      <c r="I25" s="77">
        <v>3158</v>
      </c>
      <c r="J25" s="77">
        <v>10121</v>
      </c>
      <c r="K25" s="77">
        <v>0</v>
      </c>
      <c r="L25" s="71">
        <v>30000</v>
      </c>
      <c r="M25" s="71">
        <v>7990.05</v>
      </c>
      <c r="N25" s="71">
        <v>25531</v>
      </c>
      <c r="O25" s="71">
        <f t="shared" si="3"/>
        <v>21891</v>
      </c>
      <c r="P25" s="71">
        <f t="shared" si="4"/>
        <v>402</v>
      </c>
      <c r="Q25" s="71">
        <f t="shared" si="5"/>
        <v>426</v>
      </c>
      <c r="R25" s="77">
        <v>9878.34</v>
      </c>
      <c r="S25" s="75">
        <f t="shared" si="2"/>
        <v>123.6330185668425</v>
      </c>
      <c r="T25" s="71">
        <v>7</v>
      </c>
      <c r="U25" s="71">
        <v>2</v>
      </c>
      <c r="V25" s="71">
        <v>2</v>
      </c>
      <c r="W25" s="71">
        <v>3</v>
      </c>
      <c r="X25" s="71">
        <v>0</v>
      </c>
      <c r="Y25" s="71">
        <v>0</v>
      </c>
      <c r="Z25" s="71">
        <v>0</v>
      </c>
      <c r="AA25" s="71">
        <v>7</v>
      </c>
      <c r="AB25" s="72"/>
      <c r="AC25" s="71">
        <v>1</v>
      </c>
      <c r="AD25" s="71">
        <v>126</v>
      </c>
      <c r="AE25" s="71">
        <v>126</v>
      </c>
      <c r="AF25" s="71">
        <v>0</v>
      </c>
      <c r="AG25" s="78">
        <v>37712</v>
      </c>
      <c r="AH25" s="75">
        <v>0</v>
      </c>
      <c r="AI25" s="79">
        <v>0</v>
      </c>
      <c r="AK25" s="74"/>
      <c r="AL25" s="74"/>
    </row>
    <row r="26" spans="1:38" s="22" customFormat="1" ht="29.25" customHeight="1">
      <c r="A26" s="112" t="s">
        <v>97</v>
      </c>
      <c r="B26" s="115">
        <v>350926</v>
      </c>
      <c r="C26" s="115">
        <v>86546</v>
      </c>
      <c r="D26" s="115">
        <v>0</v>
      </c>
      <c r="E26" s="116">
        <v>0</v>
      </c>
      <c r="F26" s="116">
        <v>0</v>
      </c>
      <c r="G26" s="114" t="s">
        <v>81</v>
      </c>
      <c r="H26" s="115">
        <v>0</v>
      </c>
      <c r="I26" s="113">
        <v>0</v>
      </c>
      <c r="J26" s="113">
        <v>0</v>
      </c>
      <c r="K26" s="113">
        <v>0</v>
      </c>
      <c r="L26" s="115">
        <v>0</v>
      </c>
      <c r="M26" s="115">
        <v>0</v>
      </c>
      <c r="N26" s="115">
        <v>0</v>
      </c>
      <c r="O26" s="115">
        <f t="shared" si="3"/>
        <v>0</v>
      </c>
      <c r="P26" s="115">
        <v>0</v>
      </c>
      <c r="Q26" s="115">
        <v>0</v>
      </c>
      <c r="R26" s="113">
        <v>0</v>
      </c>
      <c r="S26" s="116">
        <v>0</v>
      </c>
      <c r="T26" s="115">
        <v>1</v>
      </c>
      <c r="U26" s="115">
        <v>1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1</v>
      </c>
      <c r="AB26" s="114"/>
      <c r="AC26" s="115">
        <v>0</v>
      </c>
      <c r="AD26" s="115">
        <v>0</v>
      </c>
      <c r="AE26" s="115">
        <v>0</v>
      </c>
      <c r="AF26" s="115">
        <v>0</v>
      </c>
      <c r="AG26" s="117"/>
      <c r="AH26" s="116">
        <v>0</v>
      </c>
      <c r="AI26" s="118">
        <v>0</v>
      </c>
      <c r="AK26" s="74"/>
      <c r="AL26" s="74"/>
    </row>
    <row r="27" spans="1:35" s="22" customFormat="1" ht="24.75" customHeight="1" thickBot="1">
      <c r="A27" s="83" t="s">
        <v>40</v>
      </c>
      <c r="B27" s="84">
        <f>SUM(B11:B24)</f>
        <v>1430706</v>
      </c>
      <c r="C27" s="84">
        <f>SUM(C11:C24)</f>
        <v>1464139</v>
      </c>
      <c r="D27" s="84">
        <f>SUM(D11:D24)</f>
        <v>1270122</v>
      </c>
      <c r="E27" s="84">
        <v>0</v>
      </c>
      <c r="F27" s="86">
        <v>0</v>
      </c>
      <c r="G27" s="86">
        <v>0</v>
      </c>
      <c r="H27" s="84">
        <f aca="true" t="shared" si="6" ref="H27:O27">SUM(H11:H26)</f>
        <v>631997</v>
      </c>
      <c r="I27" s="86">
        <f>SUM(I11:I26)</f>
        <v>17559</v>
      </c>
      <c r="J27" s="86">
        <f>SUM(J11:J26)</f>
        <v>44659</v>
      </c>
      <c r="K27" s="86">
        <f>SUM(K11:K26)</f>
        <v>802822</v>
      </c>
      <c r="L27" s="84">
        <f t="shared" si="6"/>
        <v>874777</v>
      </c>
      <c r="M27" s="84">
        <f t="shared" si="6"/>
        <v>184410.28999999995</v>
      </c>
      <c r="N27" s="84">
        <f t="shared" si="6"/>
        <v>614394</v>
      </c>
      <c r="O27" s="84">
        <f t="shared" si="6"/>
        <v>505235</v>
      </c>
      <c r="P27" s="84">
        <f t="shared" si="4"/>
        <v>484</v>
      </c>
      <c r="Q27" s="84">
        <f t="shared" si="5"/>
        <v>361</v>
      </c>
      <c r="R27" s="86">
        <v>167488.51</v>
      </c>
      <c r="S27" s="85">
        <f t="shared" si="2"/>
        <v>90.8238417715194</v>
      </c>
      <c r="T27" s="84">
        <f aca="true" t="shared" si="7" ref="T27:AA27">SUM(T11:T26)</f>
        <v>638</v>
      </c>
      <c r="U27" s="84">
        <f t="shared" si="7"/>
        <v>53</v>
      </c>
      <c r="V27" s="84">
        <f t="shared" si="7"/>
        <v>150</v>
      </c>
      <c r="W27" s="84">
        <f t="shared" si="7"/>
        <v>149</v>
      </c>
      <c r="X27" s="84">
        <f t="shared" si="7"/>
        <v>0</v>
      </c>
      <c r="Y27" s="84">
        <f t="shared" si="7"/>
        <v>4</v>
      </c>
      <c r="Z27" s="84">
        <f t="shared" si="7"/>
        <v>93</v>
      </c>
      <c r="AA27" s="84">
        <f t="shared" si="7"/>
        <v>731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7">
        <v>0</v>
      </c>
    </row>
    <row r="28" spans="1:35" s="22" customFormat="1" ht="9" customHeight="1">
      <c r="A28" s="88"/>
      <c r="B28" s="94"/>
      <c r="C28" s="94"/>
      <c r="D28" s="94"/>
      <c r="E28" s="94"/>
      <c r="F28" s="94"/>
      <c r="G28" s="91"/>
      <c r="H28" s="89"/>
      <c r="I28" s="92"/>
      <c r="J28" s="92"/>
      <c r="K28" s="92"/>
      <c r="L28" s="89"/>
      <c r="M28" s="92"/>
      <c r="N28" s="89"/>
      <c r="O28" s="89"/>
      <c r="P28" s="89"/>
      <c r="Q28" s="89"/>
      <c r="R28" s="92"/>
      <c r="S28" s="90"/>
      <c r="T28" s="93"/>
      <c r="U28" s="89"/>
      <c r="V28" s="89"/>
      <c r="W28" s="89"/>
      <c r="X28" s="89"/>
      <c r="Y28" s="89"/>
      <c r="Z28" s="89"/>
      <c r="AA28" s="89"/>
      <c r="AB28" s="94"/>
      <c r="AC28" s="89"/>
      <c r="AD28" s="89"/>
      <c r="AE28" s="89"/>
      <c r="AF28" s="89"/>
      <c r="AG28" s="94"/>
      <c r="AH28" s="90"/>
      <c r="AI28" s="90"/>
    </row>
    <row r="29" spans="1:48" s="96" customFormat="1" ht="23.25" customHeight="1" thickBot="1">
      <c r="A29" s="497"/>
      <c r="B29" s="105" t="s">
        <v>98</v>
      </c>
      <c r="C29" s="94"/>
      <c r="D29" s="94"/>
      <c r="E29" s="94"/>
      <c r="F29" s="94"/>
      <c r="G29" s="95"/>
      <c r="H29" s="89"/>
      <c r="I29" s="92"/>
      <c r="J29" s="92"/>
      <c r="K29" s="92"/>
      <c r="L29" s="89"/>
      <c r="M29" s="92"/>
      <c r="N29" s="89"/>
      <c r="O29" s="89"/>
      <c r="P29" s="89"/>
      <c r="Q29" s="89"/>
      <c r="R29" s="92"/>
      <c r="S29" s="90"/>
      <c r="T29" s="93"/>
      <c r="U29" s="89"/>
      <c r="V29" s="89"/>
      <c r="W29" s="89"/>
      <c r="X29" s="89"/>
      <c r="Y29" s="89"/>
      <c r="Z29" s="89"/>
      <c r="AA29" s="89"/>
      <c r="AB29" s="94"/>
      <c r="AC29" s="89"/>
      <c r="AD29" s="89"/>
      <c r="AE29" s="89"/>
      <c r="AF29" s="89"/>
      <c r="AG29" s="94"/>
      <c r="AH29" s="90"/>
      <c r="AI29" s="90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</row>
    <row r="30" spans="1:48" s="22" customFormat="1" ht="24.75" customHeight="1">
      <c r="A30" s="119" t="s">
        <v>72</v>
      </c>
      <c r="B30" s="121">
        <v>56336</v>
      </c>
      <c r="C30" s="121">
        <v>535</v>
      </c>
      <c r="D30" s="121">
        <v>363</v>
      </c>
      <c r="E30" s="123">
        <f>D30/B30*100</f>
        <v>0.6443481965350752</v>
      </c>
      <c r="F30" s="123">
        <f>D30/C30*100</f>
        <v>67.85046728971963</v>
      </c>
      <c r="G30" s="120" t="s">
        <v>74</v>
      </c>
      <c r="H30" s="121">
        <v>0</v>
      </c>
      <c r="I30" s="122">
        <v>0</v>
      </c>
      <c r="J30" s="122">
        <v>82</v>
      </c>
      <c r="K30" s="122">
        <v>521</v>
      </c>
      <c r="L30" s="121">
        <v>144</v>
      </c>
      <c r="M30" s="121">
        <v>48.9</v>
      </c>
      <c r="N30" s="121">
        <v>183</v>
      </c>
      <c r="O30" s="121">
        <f>ROUND(M30*1000/365,0)</f>
        <v>134</v>
      </c>
      <c r="P30" s="121">
        <f>ROUND(N30/D30*1000,0)</f>
        <v>504</v>
      </c>
      <c r="Q30" s="121">
        <f>ROUND(R30/D30/365*1000000,0)</f>
        <v>269</v>
      </c>
      <c r="R30" s="122">
        <v>35.69</v>
      </c>
      <c r="S30" s="123">
        <f>R30/M30*100</f>
        <v>72.98568507157464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4" t="s">
        <v>69</v>
      </c>
      <c r="AC30" s="121">
        <v>10</v>
      </c>
      <c r="AD30" s="121">
        <v>714</v>
      </c>
      <c r="AE30" s="121">
        <v>71</v>
      </c>
      <c r="AF30" s="121">
        <v>1464</v>
      </c>
      <c r="AG30" s="125">
        <v>36617</v>
      </c>
      <c r="AH30" s="123">
        <v>0</v>
      </c>
      <c r="AI30" s="126">
        <v>0</v>
      </c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</row>
    <row r="31" spans="1:48" s="22" customFormat="1" ht="24.75" customHeight="1" thickBot="1">
      <c r="A31" s="83" t="s">
        <v>40</v>
      </c>
      <c r="B31" s="84">
        <f>B30</f>
        <v>56336</v>
      </c>
      <c r="C31" s="84">
        <f>C30</f>
        <v>535</v>
      </c>
      <c r="D31" s="84">
        <f>D30</f>
        <v>363</v>
      </c>
      <c r="E31" s="84">
        <v>0</v>
      </c>
      <c r="F31" s="86">
        <v>0</v>
      </c>
      <c r="G31" s="86">
        <v>0</v>
      </c>
      <c r="H31" s="84">
        <f aca="true" t="shared" si="8" ref="H31:S31">H30</f>
        <v>0</v>
      </c>
      <c r="I31" s="86">
        <f t="shared" si="8"/>
        <v>0</v>
      </c>
      <c r="J31" s="86">
        <f t="shared" si="8"/>
        <v>82</v>
      </c>
      <c r="K31" s="86">
        <f t="shared" si="8"/>
        <v>521</v>
      </c>
      <c r="L31" s="84">
        <f t="shared" si="8"/>
        <v>144</v>
      </c>
      <c r="M31" s="84">
        <f t="shared" si="8"/>
        <v>48.9</v>
      </c>
      <c r="N31" s="84">
        <f t="shared" si="8"/>
        <v>183</v>
      </c>
      <c r="O31" s="84">
        <f t="shared" si="8"/>
        <v>134</v>
      </c>
      <c r="P31" s="84">
        <f t="shared" si="8"/>
        <v>504</v>
      </c>
      <c r="Q31" s="84">
        <f t="shared" si="8"/>
        <v>269</v>
      </c>
      <c r="R31" s="86">
        <f t="shared" si="8"/>
        <v>35.69</v>
      </c>
      <c r="S31" s="85">
        <f t="shared" si="8"/>
        <v>72.98568507157464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97">
        <v>0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38:48" ht="13.5" customHeight="1"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9:18" s="498" customFormat="1" ht="14.25">
      <c r="I33" s="499"/>
      <c r="J33" s="499"/>
      <c r="K33" s="499"/>
      <c r="M33" s="499"/>
      <c r="N33" s="500"/>
      <c r="R33" s="499"/>
    </row>
    <row r="34" spans="9:18" ht="14.25">
      <c r="I34" s="8"/>
      <c r="K34" s="10"/>
      <c r="M34" s="8"/>
      <c r="N34" s="9"/>
      <c r="Q34" s="9"/>
      <c r="R34" s="8"/>
    </row>
    <row r="35" spans="9:18" ht="14.25">
      <c r="I35" s="8"/>
      <c r="K35" s="10"/>
      <c r="M35" s="8"/>
      <c r="N35" s="9"/>
      <c r="R35" s="8"/>
    </row>
    <row r="36" spans="9:18" ht="14.25">
      <c r="I36" s="8"/>
      <c r="K36" s="10"/>
      <c r="M36" s="8"/>
      <c r="N36" s="9"/>
      <c r="R36" s="8"/>
    </row>
    <row r="37" spans="9:18" ht="14.25">
      <c r="I37" s="8"/>
      <c r="K37" s="10"/>
      <c r="M37" s="8"/>
      <c r="N37" s="9"/>
      <c r="R37" s="8"/>
    </row>
    <row r="38" spans="9:18" ht="14.25">
      <c r="I38" s="8"/>
      <c r="K38" s="10"/>
      <c r="M38" s="8"/>
      <c r="N38" s="9"/>
      <c r="R38" s="8"/>
    </row>
    <row r="39" spans="9:18" ht="14.25">
      <c r="I39" s="8"/>
      <c r="K39" s="10"/>
      <c r="M39" s="8"/>
      <c r="N39" s="9"/>
      <c r="R39" s="8"/>
    </row>
    <row r="40" spans="9:18" ht="14.25">
      <c r="I40" s="8"/>
      <c r="K40" s="10"/>
      <c r="M40" s="8"/>
      <c r="N40" s="9"/>
      <c r="R40" s="8"/>
    </row>
    <row r="41" spans="9:18" ht="14.25">
      <c r="I41" s="8"/>
      <c r="K41" s="10"/>
      <c r="M41" s="8"/>
      <c r="N41" s="9"/>
      <c r="R41" s="8"/>
    </row>
    <row r="42" spans="9:18" ht="14.25">
      <c r="I42" s="8"/>
      <c r="K42" s="10"/>
      <c r="M42" s="8"/>
      <c r="N42" s="9"/>
      <c r="R42" s="8"/>
    </row>
    <row r="43" spans="9:18" ht="14.25">
      <c r="I43" s="8"/>
      <c r="K43" s="10"/>
      <c r="M43" s="8"/>
      <c r="N43" s="9"/>
      <c r="R43" s="8"/>
    </row>
    <row r="44" spans="9:18" ht="14.25">
      <c r="I44" s="8"/>
      <c r="K44" s="10"/>
      <c r="M44" s="8"/>
      <c r="N44" s="9"/>
      <c r="R44" s="8"/>
    </row>
    <row r="45" spans="9:18" ht="14.25">
      <c r="I45" s="8"/>
      <c r="K45" s="10"/>
      <c r="M45" s="8"/>
      <c r="N45" s="9"/>
      <c r="R45" s="8"/>
    </row>
    <row r="46" spans="9:18" ht="14.25">
      <c r="I46" s="8"/>
      <c r="K46" s="10"/>
      <c r="M46" s="8"/>
      <c r="N46" s="9"/>
      <c r="R46" s="8"/>
    </row>
    <row r="47" spans="9:18" ht="14.25">
      <c r="I47" s="8"/>
      <c r="K47" s="10"/>
      <c r="M47" s="8"/>
      <c r="N47" s="9"/>
      <c r="R47" s="8"/>
    </row>
    <row r="48" spans="9:18" ht="14.25">
      <c r="I48" s="8"/>
      <c r="K48" s="10"/>
      <c r="M48" s="8"/>
      <c r="N48" s="9"/>
      <c r="R48" s="8"/>
    </row>
    <row r="49" spans="9:18" ht="14.25">
      <c r="I49" s="8"/>
      <c r="K49" s="10"/>
      <c r="M49" s="8"/>
      <c r="N49" s="8"/>
      <c r="O49" s="9"/>
      <c r="R49" s="8"/>
    </row>
    <row r="50" spans="9:18" ht="14.25">
      <c r="I50" s="8"/>
      <c r="K50" s="10"/>
      <c r="M50" s="8"/>
      <c r="N50" s="8"/>
      <c r="O50" s="9"/>
      <c r="R50" s="8"/>
    </row>
  </sheetData>
  <sheetProtection/>
  <printOptions/>
  <pageMargins left="0.5905511811023623" right="0.31496062992125984" top="0.7874015748031497" bottom="0.5905511811023623" header="0.5118110236220472" footer="0.5118110236220472"/>
  <pageSetup fitToWidth="4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"/>
  <sheetViews>
    <sheetView showGridLines="0" view="pageBreakPreview" zoomScale="70" zoomScaleNormal="75" zoomScaleSheetLayoutView="70" zoomScalePageLayoutView="0" workbookViewId="0" topLeftCell="A1">
      <selection activeCell="AT4" sqref="AT4"/>
    </sheetView>
  </sheetViews>
  <sheetFormatPr defaultColWidth="9.00390625" defaultRowHeight="12.75"/>
  <cols>
    <col min="1" max="1" width="18.00390625" style="137" customWidth="1"/>
    <col min="2" max="2" width="16.00390625" style="137" customWidth="1"/>
    <col min="3" max="3" width="15.75390625" style="137" customWidth="1"/>
    <col min="4" max="4" width="15.00390625" style="137" customWidth="1"/>
    <col min="5" max="5" width="14.375" style="137" customWidth="1"/>
    <col min="6" max="7" width="13.875" style="137" customWidth="1"/>
    <col min="8" max="8" width="12.00390625" style="137" customWidth="1"/>
    <col min="9" max="9" width="13.625" style="137" customWidth="1"/>
    <col min="10" max="14" width="13.25390625" style="137" customWidth="1"/>
    <col min="15" max="15" width="14.75390625" style="137" customWidth="1"/>
    <col min="16" max="17" width="16.00390625" style="137" customWidth="1"/>
    <col min="18" max="21" width="13.75390625" style="137" customWidth="1"/>
    <col min="22" max="24" width="13.625" style="137" customWidth="1"/>
    <col min="25" max="25" width="12.625" style="137" customWidth="1"/>
    <col min="26" max="28" width="14.00390625" style="137" customWidth="1"/>
    <col min="29" max="29" width="14.75390625" style="137" customWidth="1"/>
    <col min="30" max="30" width="13.00390625" style="137" customWidth="1"/>
    <col min="31" max="31" width="12.75390625" style="137" customWidth="1"/>
    <col min="32" max="32" width="14.25390625" style="137" customWidth="1"/>
    <col min="33" max="33" width="12.75390625" style="137" customWidth="1"/>
    <col min="34" max="34" width="12.375" style="137" customWidth="1"/>
    <col min="35" max="35" width="10.625" style="137" customWidth="1"/>
    <col min="36" max="37" width="10.375" style="137" customWidth="1"/>
    <col min="38" max="38" width="11.00390625" style="137" customWidth="1"/>
    <col min="39" max="39" width="10.00390625" style="137" customWidth="1"/>
    <col min="40" max="40" width="10.625" style="137" customWidth="1"/>
    <col min="41" max="41" width="13.625" style="137" customWidth="1"/>
    <col min="42" max="42" width="11.625" style="137" customWidth="1"/>
    <col min="43" max="43" width="14.625" style="137" customWidth="1"/>
    <col min="44" max="44" width="14.375" style="137" customWidth="1"/>
    <col min="45" max="46" width="15.25390625" style="137" customWidth="1"/>
    <col min="47" max="16384" width="9.125" style="137" customWidth="1"/>
  </cols>
  <sheetData>
    <row r="1" ht="30.75" customHeight="1">
      <c r="B1" s="138" t="s">
        <v>144</v>
      </c>
    </row>
    <row r="2" spans="1:33" ht="30.75" customHeight="1">
      <c r="A2" s="139"/>
      <c r="B2" s="140" t="s">
        <v>200</v>
      </c>
      <c r="P2" s="139"/>
      <c r="R2" s="138"/>
      <c r="AD2" s="139"/>
      <c r="AG2" s="138"/>
    </row>
    <row r="3" spans="1:46" ht="30.75" customHeight="1" thickBot="1">
      <c r="A3" s="139"/>
      <c r="B3" s="140" t="s">
        <v>83</v>
      </c>
      <c r="P3" s="139"/>
      <c r="R3" s="138"/>
      <c r="AD3" s="139"/>
      <c r="AG3" s="138"/>
      <c r="AS3" s="141"/>
      <c r="AT3" s="142" t="s">
        <v>662</v>
      </c>
    </row>
    <row r="4" spans="1:46" ht="14.25">
      <c r="A4" s="143"/>
      <c r="B4" s="144" t="s">
        <v>145</v>
      </c>
      <c r="C4" s="145"/>
      <c r="D4" s="146"/>
      <c r="E4" s="146"/>
      <c r="F4" s="146"/>
      <c r="G4" s="146"/>
      <c r="H4" s="146"/>
      <c r="I4" s="147"/>
      <c r="J4" s="146"/>
      <c r="K4" s="146"/>
      <c r="L4" s="146"/>
      <c r="M4" s="148"/>
      <c r="N4" s="148"/>
      <c r="O4" s="149"/>
      <c r="P4" s="144" t="s">
        <v>146</v>
      </c>
      <c r="Q4" s="145"/>
      <c r="R4" s="146"/>
      <c r="S4" s="146"/>
      <c r="T4" s="146"/>
      <c r="U4" s="146"/>
      <c r="V4" s="146"/>
      <c r="W4" s="146"/>
      <c r="X4" s="146"/>
      <c r="Y4" s="146"/>
      <c r="Z4" s="147"/>
      <c r="AA4" s="146"/>
      <c r="AB4" s="146"/>
      <c r="AC4" s="146"/>
      <c r="AD4" s="148"/>
      <c r="AE4" s="149"/>
      <c r="AF4" s="150"/>
      <c r="AG4" s="150"/>
      <c r="AH4" s="147"/>
      <c r="AI4" s="147"/>
      <c r="AJ4" s="147"/>
      <c r="AK4" s="150"/>
      <c r="AL4" s="539" t="s">
        <v>147</v>
      </c>
      <c r="AM4" s="540"/>
      <c r="AN4" s="541"/>
      <c r="AO4" s="150"/>
      <c r="AP4" s="150"/>
      <c r="AQ4" s="151" t="s">
        <v>148</v>
      </c>
      <c r="AR4" s="152" t="s">
        <v>149</v>
      </c>
      <c r="AS4" s="153"/>
      <c r="AT4" s="154"/>
    </row>
    <row r="5" spans="1:46" ht="14.25">
      <c r="A5" s="155"/>
      <c r="B5" s="156" t="s">
        <v>150</v>
      </c>
      <c r="C5" s="157" t="s">
        <v>151</v>
      </c>
      <c r="D5" s="158"/>
      <c r="E5" s="158"/>
      <c r="F5" s="158"/>
      <c r="G5" s="158"/>
      <c r="H5" s="159"/>
      <c r="I5" s="537" t="s">
        <v>152</v>
      </c>
      <c r="J5" s="538"/>
      <c r="K5" s="158"/>
      <c r="L5" s="158"/>
      <c r="M5" s="160"/>
      <c r="N5" s="160"/>
      <c r="O5" s="161"/>
      <c r="P5" s="162" t="s">
        <v>153</v>
      </c>
      <c r="Q5" s="163" t="s">
        <v>154</v>
      </c>
      <c r="R5" s="158"/>
      <c r="S5" s="158"/>
      <c r="T5" s="158"/>
      <c r="U5" s="158"/>
      <c r="V5" s="158"/>
      <c r="W5" s="158"/>
      <c r="X5" s="158"/>
      <c r="Y5" s="159"/>
      <c r="Z5" s="164" t="s">
        <v>155</v>
      </c>
      <c r="AA5" s="158"/>
      <c r="AB5" s="158"/>
      <c r="AC5" s="158"/>
      <c r="AD5" s="160"/>
      <c r="AE5" s="161"/>
      <c r="AF5" s="165" t="s">
        <v>156</v>
      </c>
      <c r="AG5" s="165" t="s">
        <v>157</v>
      </c>
      <c r="AH5" s="157" t="s">
        <v>158</v>
      </c>
      <c r="AI5" s="166"/>
      <c r="AJ5" s="166"/>
      <c r="AK5" s="167"/>
      <c r="AL5" s="542"/>
      <c r="AM5" s="543"/>
      <c r="AN5" s="544"/>
      <c r="AO5" s="165" t="s">
        <v>159</v>
      </c>
      <c r="AP5" s="165" t="s">
        <v>160</v>
      </c>
      <c r="AQ5" s="165" t="s">
        <v>161</v>
      </c>
      <c r="AR5" s="168" t="s">
        <v>162</v>
      </c>
      <c r="AS5" s="169" t="s">
        <v>163</v>
      </c>
      <c r="AT5" s="170" t="s">
        <v>164</v>
      </c>
    </row>
    <row r="6" spans="1:46" ht="14.25">
      <c r="A6" s="155" t="s">
        <v>165</v>
      </c>
      <c r="B6" s="165"/>
      <c r="C6" s="165"/>
      <c r="D6" s="165"/>
      <c r="E6" s="165"/>
      <c r="F6" s="157"/>
      <c r="G6" s="158"/>
      <c r="H6" s="159"/>
      <c r="I6" s="165"/>
      <c r="J6" s="171"/>
      <c r="K6" s="165"/>
      <c r="L6" s="165"/>
      <c r="M6" s="165"/>
      <c r="N6" s="165"/>
      <c r="O6" s="171"/>
      <c r="P6" s="165"/>
      <c r="Q6" s="165"/>
      <c r="R6" s="535" t="s">
        <v>166</v>
      </c>
      <c r="S6" s="165"/>
      <c r="T6" s="172"/>
      <c r="U6" s="171"/>
      <c r="V6" s="171"/>
      <c r="W6" s="165"/>
      <c r="X6" s="165"/>
      <c r="Y6" s="173"/>
      <c r="Z6" s="165"/>
      <c r="AA6" s="165"/>
      <c r="AB6" s="165"/>
      <c r="AC6" s="171"/>
      <c r="AD6" s="165"/>
      <c r="AE6" s="165"/>
      <c r="AF6" s="165"/>
      <c r="AG6" s="165" t="s">
        <v>167</v>
      </c>
      <c r="AH6" s="165"/>
      <c r="AI6" s="165"/>
      <c r="AJ6" s="165"/>
      <c r="AK6" s="165"/>
      <c r="AL6" s="169"/>
      <c r="AM6" s="171"/>
      <c r="AN6" s="174"/>
      <c r="AO6" s="165"/>
      <c r="AP6" s="165" t="s">
        <v>167</v>
      </c>
      <c r="AQ6" s="173" t="s">
        <v>168</v>
      </c>
      <c r="AR6" s="168" t="s">
        <v>201</v>
      </c>
      <c r="AS6" s="169"/>
      <c r="AT6" s="170"/>
    </row>
    <row r="7" spans="1:46" ht="39.75" customHeight="1">
      <c r="A7" s="175"/>
      <c r="B7" s="176" t="s">
        <v>169</v>
      </c>
      <c r="C7" s="176" t="s">
        <v>170</v>
      </c>
      <c r="D7" s="383" t="s">
        <v>171</v>
      </c>
      <c r="E7" s="501" t="s">
        <v>202</v>
      </c>
      <c r="F7" s="501" t="s">
        <v>203</v>
      </c>
      <c r="G7" s="501" t="s">
        <v>204</v>
      </c>
      <c r="H7" s="502" t="s">
        <v>172</v>
      </c>
      <c r="I7" s="176" t="s">
        <v>173</v>
      </c>
      <c r="J7" s="503" t="s">
        <v>205</v>
      </c>
      <c r="K7" s="501" t="s">
        <v>202</v>
      </c>
      <c r="L7" s="504" t="s">
        <v>206</v>
      </c>
      <c r="M7" s="501" t="s">
        <v>207</v>
      </c>
      <c r="N7" s="501" t="s">
        <v>208</v>
      </c>
      <c r="O7" s="350" t="s">
        <v>174</v>
      </c>
      <c r="P7" s="177" t="s">
        <v>175</v>
      </c>
      <c r="Q7" s="177" t="s">
        <v>176</v>
      </c>
      <c r="R7" s="536"/>
      <c r="S7" s="505" t="s">
        <v>177</v>
      </c>
      <c r="T7" s="506" t="s">
        <v>178</v>
      </c>
      <c r="U7" s="350" t="s">
        <v>179</v>
      </c>
      <c r="V7" s="350" t="s">
        <v>180</v>
      </c>
      <c r="W7" s="506" t="s">
        <v>181</v>
      </c>
      <c r="X7" s="506" t="s">
        <v>182</v>
      </c>
      <c r="Y7" s="505" t="s">
        <v>183</v>
      </c>
      <c r="Z7" s="177" t="s">
        <v>184</v>
      </c>
      <c r="AA7" s="383" t="s">
        <v>185</v>
      </c>
      <c r="AB7" s="505" t="s">
        <v>186</v>
      </c>
      <c r="AC7" s="350" t="s">
        <v>178</v>
      </c>
      <c r="AD7" s="501" t="s">
        <v>187</v>
      </c>
      <c r="AE7" s="507" t="s">
        <v>188</v>
      </c>
      <c r="AF7" s="178" t="s">
        <v>189</v>
      </c>
      <c r="AG7" s="178"/>
      <c r="AH7" s="176" t="s">
        <v>190</v>
      </c>
      <c r="AI7" s="505" t="s">
        <v>191</v>
      </c>
      <c r="AJ7" s="503" t="s">
        <v>209</v>
      </c>
      <c r="AK7" s="350" t="s">
        <v>172</v>
      </c>
      <c r="AL7" s="238" t="s">
        <v>192</v>
      </c>
      <c r="AM7" s="508" t="s">
        <v>193</v>
      </c>
      <c r="AN7" s="383" t="s">
        <v>172</v>
      </c>
      <c r="AO7" s="179" t="s">
        <v>194</v>
      </c>
      <c r="AP7" s="178"/>
      <c r="AQ7" s="505" t="s">
        <v>195</v>
      </c>
      <c r="AR7" s="509" t="s">
        <v>196</v>
      </c>
      <c r="AS7" s="180" t="s">
        <v>197</v>
      </c>
      <c r="AT7" s="181" t="s">
        <v>198</v>
      </c>
    </row>
    <row r="8" spans="1:46" s="187" customFormat="1" ht="19.5" customHeight="1" hidden="1">
      <c r="A8" s="182"/>
      <c r="B8" s="183" t="s">
        <v>210</v>
      </c>
      <c r="C8" s="183" t="s">
        <v>211</v>
      </c>
      <c r="D8" s="183" t="s">
        <v>212</v>
      </c>
      <c r="E8" s="183" t="s">
        <v>213</v>
      </c>
      <c r="F8" s="183" t="s">
        <v>214</v>
      </c>
      <c r="G8" s="184" t="s">
        <v>215</v>
      </c>
      <c r="H8" s="184" t="s">
        <v>216</v>
      </c>
      <c r="I8" s="183" t="s">
        <v>217</v>
      </c>
      <c r="J8" s="183" t="s">
        <v>218</v>
      </c>
      <c r="K8" s="183" t="s">
        <v>219</v>
      </c>
      <c r="L8" s="183" t="s">
        <v>220</v>
      </c>
      <c r="M8" s="183" t="s">
        <v>221</v>
      </c>
      <c r="N8" s="183" t="s">
        <v>222</v>
      </c>
      <c r="O8" s="184" t="s">
        <v>223</v>
      </c>
      <c r="P8" s="183" t="s">
        <v>210</v>
      </c>
      <c r="Q8" s="183" t="s">
        <v>224</v>
      </c>
      <c r="R8" s="183" t="s">
        <v>225</v>
      </c>
      <c r="S8" s="183" t="s">
        <v>226</v>
      </c>
      <c r="T8" s="183" t="s">
        <v>227</v>
      </c>
      <c r="U8" s="184" t="s">
        <v>228</v>
      </c>
      <c r="V8" s="184" t="s">
        <v>229</v>
      </c>
      <c r="W8" s="183" t="s">
        <v>230</v>
      </c>
      <c r="X8" s="183" t="s">
        <v>231</v>
      </c>
      <c r="Y8" s="183" t="s">
        <v>232</v>
      </c>
      <c r="Z8" s="183" t="s">
        <v>233</v>
      </c>
      <c r="AA8" s="183" t="s">
        <v>234</v>
      </c>
      <c r="AB8" s="183" t="s">
        <v>235</v>
      </c>
      <c r="AC8" s="184" t="s">
        <v>236</v>
      </c>
      <c r="AD8" s="183" t="s">
        <v>237</v>
      </c>
      <c r="AE8" s="183" t="s">
        <v>238</v>
      </c>
      <c r="AF8" s="183" t="s">
        <v>239</v>
      </c>
      <c r="AG8" s="183" t="s">
        <v>240</v>
      </c>
      <c r="AH8" s="183" t="s">
        <v>241</v>
      </c>
      <c r="AI8" s="183" t="s">
        <v>242</v>
      </c>
      <c r="AJ8" s="183" t="s">
        <v>243</v>
      </c>
      <c r="AK8" s="184" t="s">
        <v>244</v>
      </c>
      <c r="AL8" s="184" t="s">
        <v>245</v>
      </c>
      <c r="AM8" s="183" t="s">
        <v>246</v>
      </c>
      <c r="AN8" s="183" t="s">
        <v>247</v>
      </c>
      <c r="AO8" s="185" t="s">
        <v>248</v>
      </c>
      <c r="AP8" s="183" t="s">
        <v>249</v>
      </c>
      <c r="AQ8" s="183" t="s">
        <v>250</v>
      </c>
      <c r="AR8" s="183" t="s">
        <v>251</v>
      </c>
      <c r="AS8" s="184" t="s">
        <v>210</v>
      </c>
      <c r="AT8" s="186" t="s">
        <v>210</v>
      </c>
    </row>
    <row r="9" spans="1:46" s="190" customFormat="1" ht="24" customHeight="1">
      <c r="A9" s="188" t="s">
        <v>62</v>
      </c>
      <c r="B9" s="73">
        <f aca="true" t="shared" si="0" ref="B9:B24">C9+I9+AH9</f>
        <v>6319248</v>
      </c>
      <c r="C9" s="73">
        <v>6050592</v>
      </c>
      <c r="D9" s="73">
        <v>5948953</v>
      </c>
      <c r="E9" s="73">
        <v>3343</v>
      </c>
      <c r="F9" s="73">
        <v>98296</v>
      </c>
      <c r="G9" s="73">
        <v>20016</v>
      </c>
      <c r="H9" s="73">
        <v>78280</v>
      </c>
      <c r="I9" s="73">
        <v>207862</v>
      </c>
      <c r="J9" s="73">
        <v>38</v>
      </c>
      <c r="K9" s="73">
        <v>1448</v>
      </c>
      <c r="L9" s="73">
        <v>0</v>
      </c>
      <c r="M9" s="73">
        <v>0</v>
      </c>
      <c r="N9" s="73">
        <v>72407</v>
      </c>
      <c r="O9" s="73">
        <v>133969</v>
      </c>
      <c r="P9" s="73">
        <f aca="true" t="shared" si="1" ref="P9:P24">Q9+Z9+AL9</f>
        <v>5552174</v>
      </c>
      <c r="Q9" s="73">
        <v>4968909</v>
      </c>
      <c r="R9" s="73">
        <v>1057352</v>
      </c>
      <c r="S9" s="73">
        <v>944771</v>
      </c>
      <c r="T9" s="73">
        <v>6536</v>
      </c>
      <c r="U9" s="73">
        <v>362947</v>
      </c>
      <c r="V9" s="73">
        <v>519055</v>
      </c>
      <c r="W9" s="73">
        <v>1983443</v>
      </c>
      <c r="X9" s="73">
        <v>94805</v>
      </c>
      <c r="Y9" s="73">
        <v>0</v>
      </c>
      <c r="Z9" s="73">
        <v>537207</v>
      </c>
      <c r="AA9" s="73">
        <v>491121</v>
      </c>
      <c r="AB9" s="73">
        <v>0</v>
      </c>
      <c r="AC9" s="73">
        <v>420</v>
      </c>
      <c r="AD9" s="73">
        <v>43066</v>
      </c>
      <c r="AE9" s="73">
        <v>2600</v>
      </c>
      <c r="AF9" s="73">
        <v>752338</v>
      </c>
      <c r="AG9" s="73">
        <v>0</v>
      </c>
      <c r="AH9" s="73">
        <v>60794</v>
      </c>
      <c r="AI9" s="73">
        <v>0</v>
      </c>
      <c r="AJ9" s="73">
        <v>59976</v>
      </c>
      <c r="AK9" s="73">
        <v>818</v>
      </c>
      <c r="AL9" s="73">
        <v>46058</v>
      </c>
      <c r="AM9" s="73">
        <v>0</v>
      </c>
      <c r="AN9" s="73">
        <v>46058</v>
      </c>
      <c r="AO9" s="73">
        <v>767074</v>
      </c>
      <c r="AP9" s="73">
        <v>0</v>
      </c>
      <c r="AQ9" s="73">
        <v>1781035</v>
      </c>
      <c r="AR9" s="73">
        <v>2548109</v>
      </c>
      <c r="AS9" s="73">
        <f aca="true" t="shared" si="2" ref="AS9:AS24">C9+I9</f>
        <v>6258454</v>
      </c>
      <c r="AT9" s="189">
        <f aca="true" t="shared" si="3" ref="AT9:AT24">Q9+Z9</f>
        <v>5506116</v>
      </c>
    </row>
    <row r="10" spans="1:46" s="190" customFormat="1" ht="24" customHeight="1">
      <c r="A10" s="188" t="s">
        <v>64</v>
      </c>
      <c r="B10" s="71">
        <f t="shared" si="0"/>
        <v>3877115</v>
      </c>
      <c r="C10" s="71">
        <v>3726731</v>
      </c>
      <c r="D10" s="71">
        <v>3625033</v>
      </c>
      <c r="E10" s="71">
        <v>0</v>
      </c>
      <c r="F10" s="71">
        <v>101698</v>
      </c>
      <c r="G10" s="71">
        <v>3288</v>
      </c>
      <c r="H10" s="71">
        <v>98410</v>
      </c>
      <c r="I10" s="71">
        <v>150272</v>
      </c>
      <c r="J10" s="71">
        <v>687</v>
      </c>
      <c r="K10" s="71">
        <v>0</v>
      </c>
      <c r="L10" s="71">
        <v>0</v>
      </c>
      <c r="M10" s="71">
        <v>0</v>
      </c>
      <c r="N10" s="71">
        <v>16501</v>
      </c>
      <c r="O10" s="71">
        <v>133084</v>
      </c>
      <c r="P10" s="71">
        <f t="shared" si="1"/>
        <v>3248244</v>
      </c>
      <c r="Q10" s="71">
        <v>2842487</v>
      </c>
      <c r="R10" s="71">
        <v>760759</v>
      </c>
      <c r="S10" s="71">
        <v>391594</v>
      </c>
      <c r="T10" s="71">
        <v>0</v>
      </c>
      <c r="U10" s="71">
        <v>302130</v>
      </c>
      <c r="V10" s="71">
        <v>352145</v>
      </c>
      <c r="W10" s="71">
        <v>937149</v>
      </c>
      <c r="X10" s="71">
        <v>98709</v>
      </c>
      <c r="Y10" s="71">
        <v>1</v>
      </c>
      <c r="Z10" s="71">
        <v>404679</v>
      </c>
      <c r="AA10" s="71">
        <v>377425</v>
      </c>
      <c r="AB10" s="71">
        <v>0</v>
      </c>
      <c r="AC10" s="71">
        <v>0</v>
      </c>
      <c r="AD10" s="71">
        <v>0</v>
      </c>
      <c r="AE10" s="71">
        <v>27254</v>
      </c>
      <c r="AF10" s="71">
        <v>629837</v>
      </c>
      <c r="AG10" s="71">
        <v>0</v>
      </c>
      <c r="AH10" s="71">
        <v>112</v>
      </c>
      <c r="AI10" s="71">
        <v>0</v>
      </c>
      <c r="AJ10" s="71">
        <v>111</v>
      </c>
      <c r="AK10" s="71">
        <v>1</v>
      </c>
      <c r="AL10" s="71">
        <v>1078</v>
      </c>
      <c r="AM10" s="71">
        <v>0</v>
      </c>
      <c r="AN10" s="71">
        <v>1078</v>
      </c>
      <c r="AO10" s="71">
        <v>628871</v>
      </c>
      <c r="AP10" s="71">
        <v>0</v>
      </c>
      <c r="AQ10" s="71">
        <v>52174</v>
      </c>
      <c r="AR10" s="71">
        <v>681045</v>
      </c>
      <c r="AS10" s="71">
        <f t="shared" si="2"/>
        <v>3877003</v>
      </c>
      <c r="AT10" s="191">
        <f t="shared" si="3"/>
        <v>3247166</v>
      </c>
    </row>
    <row r="11" spans="1:46" s="190" customFormat="1" ht="24" customHeight="1">
      <c r="A11" s="188" t="s">
        <v>66</v>
      </c>
      <c r="B11" s="71">
        <f t="shared" si="0"/>
        <v>3484453</v>
      </c>
      <c r="C11" s="71">
        <v>3147414</v>
      </c>
      <c r="D11" s="71">
        <v>3113400</v>
      </c>
      <c r="E11" s="71">
        <v>27612</v>
      </c>
      <c r="F11" s="71">
        <v>6402</v>
      </c>
      <c r="G11" s="71">
        <v>1714</v>
      </c>
      <c r="H11" s="71">
        <v>4688</v>
      </c>
      <c r="I11" s="71">
        <v>227397</v>
      </c>
      <c r="J11" s="71">
        <v>241</v>
      </c>
      <c r="K11" s="71">
        <v>0</v>
      </c>
      <c r="L11" s="71">
        <v>0</v>
      </c>
      <c r="M11" s="71">
        <v>0</v>
      </c>
      <c r="N11" s="71">
        <v>91488</v>
      </c>
      <c r="O11" s="71">
        <v>135668</v>
      </c>
      <c r="P11" s="71">
        <f t="shared" si="1"/>
        <v>3178406</v>
      </c>
      <c r="Q11" s="71">
        <v>2589354</v>
      </c>
      <c r="R11" s="71">
        <v>598952</v>
      </c>
      <c r="S11" s="71">
        <v>401618</v>
      </c>
      <c r="T11" s="71">
        <v>28948</v>
      </c>
      <c r="U11" s="71">
        <v>224181</v>
      </c>
      <c r="V11" s="71">
        <v>173129</v>
      </c>
      <c r="W11" s="71">
        <v>1117334</v>
      </c>
      <c r="X11" s="71">
        <v>45192</v>
      </c>
      <c r="Y11" s="71">
        <v>0</v>
      </c>
      <c r="Z11" s="71">
        <v>395812</v>
      </c>
      <c r="AA11" s="71">
        <v>387275</v>
      </c>
      <c r="AB11" s="71">
        <v>0</v>
      </c>
      <c r="AC11" s="71">
        <v>0</v>
      </c>
      <c r="AD11" s="71">
        <v>0</v>
      </c>
      <c r="AE11" s="71">
        <v>8537</v>
      </c>
      <c r="AF11" s="71">
        <v>389645</v>
      </c>
      <c r="AG11" s="71">
        <v>0</v>
      </c>
      <c r="AH11" s="71">
        <v>109642</v>
      </c>
      <c r="AI11" s="71">
        <v>0</v>
      </c>
      <c r="AJ11" s="71">
        <v>0</v>
      </c>
      <c r="AK11" s="71">
        <v>109642</v>
      </c>
      <c r="AL11" s="71">
        <v>193240</v>
      </c>
      <c r="AM11" s="71">
        <v>0</v>
      </c>
      <c r="AN11" s="71">
        <v>193240</v>
      </c>
      <c r="AO11" s="71">
        <v>306047</v>
      </c>
      <c r="AP11" s="71">
        <v>0</v>
      </c>
      <c r="AQ11" s="71">
        <v>0</v>
      </c>
      <c r="AR11" s="71">
        <v>306047</v>
      </c>
      <c r="AS11" s="71">
        <f t="shared" si="2"/>
        <v>3374811</v>
      </c>
      <c r="AT11" s="191">
        <f t="shared" si="3"/>
        <v>2985166</v>
      </c>
    </row>
    <row r="12" spans="1:46" s="190" customFormat="1" ht="24" customHeight="1">
      <c r="A12" s="188" t="s">
        <v>68</v>
      </c>
      <c r="B12" s="71">
        <f t="shared" si="0"/>
        <v>684562</v>
      </c>
      <c r="C12" s="71">
        <v>572387</v>
      </c>
      <c r="D12" s="71">
        <v>556604</v>
      </c>
      <c r="E12" s="71">
        <v>26</v>
      </c>
      <c r="F12" s="71">
        <v>15757</v>
      </c>
      <c r="G12" s="71">
        <v>4432</v>
      </c>
      <c r="H12" s="71">
        <v>11325</v>
      </c>
      <c r="I12" s="71">
        <v>112175</v>
      </c>
      <c r="J12" s="71">
        <v>154</v>
      </c>
      <c r="K12" s="71">
        <v>0</v>
      </c>
      <c r="L12" s="71">
        <v>0</v>
      </c>
      <c r="M12" s="71">
        <v>0</v>
      </c>
      <c r="N12" s="71">
        <v>92793</v>
      </c>
      <c r="O12" s="71">
        <v>19228</v>
      </c>
      <c r="P12" s="71">
        <f t="shared" si="1"/>
        <v>677030</v>
      </c>
      <c r="Q12" s="71">
        <v>606882</v>
      </c>
      <c r="R12" s="71">
        <v>138431</v>
      </c>
      <c r="S12" s="71">
        <v>87519</v>
      </c>
      <c r="T12" s="71">
        <v>11</v>
      </c>
      <c r="U12" s="71">
        <v>84812</v>
      </c>
      <c r="V12" s="71">
        <v>98389</v>
      </c>
      <c r="W12" s="71">
        <v>187207</v>
      </c>
      <c r="X12" s="71">
        <v>10405</v>
      </c>
      <c r="Y12" s="71">
        <v>108</v>
      </c>
      <c r="Z12" s="71">
        <v>70148</v>
      </c>
      <c r="AA12" s="71">
        <v>66912</v>
      </c>
      <c r="AB12" s="71">
        <v>0</v>
      </c>
      <c r="AC12" s="71">
        <v>0</v>
      </c>
      <c r="AD12" s="71">
        <v>0</v>
      </c>
      <c r="AE12" s="71">
        <v>3236</v>
      </c>
      <c r="AF12" s="71">
        <v>7532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7532</v>
      </c>
      <c r="AP12" s="71">
        <v>0</v>
      </c>
      <c r="AQ12" s="71">
        <v>118896</v>
      </c>
      <c r="AR12" s="71">
        <v>126428</v>
      </c>
      <c r="AS12" s="71">
        <f t="shared" si="2"/>
        <v>684562</v>
      </c>
      <c r="AT12" s="191">
        <f t="shared" si="3"/>
        <v>677030</v>
      </c>
    </row>
    <row r="13" spans="1:46" s="190" customFormat="1" ht="24" customHeight="1">
      <c r="A13" s="188" t="s">
        <v>70</v>
      </c>
      <c r="B13" s="71">
        <f t="shared" si="0"/>
        <v>2037738</v>
      </c>
      <c r="C13" s="71">
        <v>2018925</v>
      </c>
      <c r="D13" s="71">
        <v>1933024</v>
      </c>
      <c r="E13" s="71">
        <v>0</v>
      </c>
      <c r="F13" s="71">
        <v>85901</v>
      </c>
      <c r="G13" s="71">
        <v>2794</v>
      </c>
      <c r="H13" s="71">
        <v>83107</v>
      </c>
      <c r="I13" s="71">
        <v>18813</v>
      </c>
      <c r="J13" s="71">
        <v>1430</v>
      </c>
      <c r="K13" s="71">
        <v>0</v>
      </c>
      <c r="L13" s="71">
        <v>0</v>
      </c>
      <c r="M13" s="71">
        <v>0</v>
      </c>
      <c r="N13" s="71">
        <v>9887</v>
      </c>
      <c r="O13" s="71">
        <v>7496</v>
      </c>
      <c r="P13" s="71">
        <f t="shared" si="1"/>
        <v>1765239</v>
      </c>
      <c r="Q13" s="71">
        <v>1449653</v>
      </c>
      <c r="R13" s="71">
        <v>164941</v>
      </c>
      <c r="S13" s="71">
        <v>265433</v>
      </c>
      <c r="T13" s="71">
        <v>0</v>
      </c>
      <c r="U13" s="71">
        <v>110959</v>
      </c>
      <c r="V13" s="71">
        <v>167121</v>
      </c>
      <c r="W13" s="71">
        <v>706340</v>
      </c>
      <c r="X13" s="71">
        <v>34859</v>
      </c>
      <c r="Y13" s="71">
        <v>0</v>
      </c>
      <c r="Z13" s="71">
        <v>314313</v>
      </c>
      <c r="AA13" s="71">
        <v>310348</v>
      </c>
      <c r="AB13" s="71">
        <v>0</v>
      </c>
      <c r="AC13" s="71">
        <v>0</v>
      </c>
      <c r="AD13" s="71">
        <v>154</v>
      </c>
      <c r="AE13" s="71">
        <v>3811</v>
      </c>
      <c r="AF13" s="71">
        <v>273772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1273</v>
      </c>
      <c r="AM13" s="71">
        <v>0</v>
      </c>
      <c r="AN13" s="71">
        <v>1273</v>
      </c>
      <c r="AO13" s="71">
        <v>272499</v>
      </c>
      <c r="AP13" s="71">
        <v>0</v>
      </c>
      <c r="AQ13" s="71">
        <v>200000</v>
      </c>
      <c r="AR13" s="71">
        <v>472499</v>
      </c>
      <c r="AS13" s="71">
        <f t="shared" si="2"/>
        <v>2037738</v>
      </c>
      <c r="AT13" s="191">
        <f t="shared" si="3"/>
        <v>1763966</v>
      </c>
    </row>
    <row r="14" spans="1:46" s="190" customFormat="1" ht="24" customHeight="1">
      <c r="A14" s="188" t="s">
        <v>72</v>
      </c>
      <c r="B14" s="71">
        <f t="shared" si="0"/>
        <v>1247648</v>
      </c>
      <c r="C14" s="71">
        <v>1068878</v>
      </c>
      <c r="D14" s="71">
        <v>1068227</v>
      </c>
      <c r="E14" s="71">
        <v>0</v>
      </c>
      <c r="F14" s="71">
        <v>651</v>
      </c>
      <c r="G14" s="71">
        <v>0</v>
      </c>
      <c r="H14" s="71">
        <v>651</v>
      </c>
      <c r="I14" s="71">
        <v>178770</v>
      </c>
      <c r="J14" s="71">
        <v>890</v>
      </c>
      <c r="K14" s="71">
        <v>0</v>
      </c>
      <c r="L14" s="71">
        <v>0</v>
      </c>
      <c r="M14" s="71">
        <v>0</v>
      </c>
      <c r="N14" s="71">
        <v>48826</v>
      </c>
      <c r="O14" s="71">
        <v>129054</v>
      </c>
      <c r="P14" s="71">
        <f t="shared" si="1"/>
        <v>1027161</v>
      </c>
      <c r="Q14" s="71">
        <v>844299</v>
      </c>
      <c r="R14" s="71">
        <v>149503</v>
      </c>
      <c r="S14" s="71">
        <v>118251</v>
      </c>
      <c r="T14" s="71">
        <v>0</v>
      </c>
      <c r="U14" s="71">
        <v>76159</v>
      </c>
      <c r="V14" s="71">
        <v>105881</v>
      </c>
      <c r="W14" s="71">
        <v>377171</v>
      </c>
      <c r="X14" s="71">
        <v>17334</v>
      </c>
      <c r="Y14" s="71">
        <v>0</v>
      </c>
      <c r="Z14" s="71">
        <v>181865</v>
      </c>
      <c r="AA14" s="71">
        <v>162511</v>
      </c>
      <c r="AB14" s="71">
        <v>0</v>
      </c>
      <c r="AC14" s="71">
        <v>0</v>
      </c>
      <c r="AD14" s="71">
        <v>15706</v>
      </c>
      <c r="AE14" s="71">
        <v>3648</v>
      </c>
      <c r="AF14" s="71">
        <v>221484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997</v>
      </c>
      <c r="AM14" s="71">
        <v>0</v>
      </c>
      <c r="AN14" s="71">
        <v>997</v>
      </c>
      <c r="AO14" s="71">
        <v>220487</v>
      </c>
      <c r="AP14" s="71">
        <v>0</v>
      </c>
      <c r="AQ14" s="71">
        <v>0</v>
      </c>
      <c r="AR14" s="71">
        <v>220487</v>
      </c>
      <c r="AS14" s="71">
        <f t="shared" si="2"/>
        <v>1247648</v>
      </c>
      <c r="AT14" s="191">
        <f t="shared" si="3"/>
        <v>1026164</v>
      </c>
    </row>
    <row r="15" spans="1:46" s="190" customFormat="1" ht="24" customHeight="1">
      <c r="A15" s="188" t="s">
        <v>73</v>
      </c>
      <c r="B15" s="71">
        <f t="shared" si="0"/>
        <v>1739168</v>
      </c>
      <c r="C15" s="71">
        <v>1572968</v>
      </c>
      <c r="D15" s="71">
        <v>1542721</v>
      </c>
      <c r="E15" s="71">
        <v>0</v>
      </c>
      <c r="F15" s="71">
        <v>30247</v>
      </c>
      <c r="G15" s="71">
        <v>0</v>
      </c>
      <c r="H15" s="71">
        <v>30247</v>
      </c>
      <c r="I15" s="71">
        <v>166170</v>
      </c>
      <c r="J15" s="71">
        <v>396</v>
      </c>
      <c r="K15" s="71">
        <v>0</v>
      </c>
      <c r="L15" s="71">
        <v>0</v>
      </c>
      <c r="M15" s="71">
        <v>0</v>
      </c>
      <c r="N15" s="71">
        <v>8257</v>
      </c>
      <c r="O15" s="71">
        <v>157517</v>
      </c>
      <c r="P15" s="71">
        <f t="shared" si="1"/>
        <v>1592620</v>
      </c>
      <c r="Q15" s="71">
        <v>1540376</v>
      </c>
      <c r="R15" s="71">
        <v>367508</v>
      </c>
      <c r="S15" s="71">
        <v>287560</v>
      </c>
      <c r="T15" s="71">
        <v>0</v>
      </c>
      <c r="U15" s="71">
        <v>153739</v>
      </c>
      <c r="V15" s="71">
        <v>285771</v>
      </c>
      <c r="W15" s="71">
        <v>439998</v>
      </c>
      <c r="X15" s="71">
        <v>5800</v>
      </c>
      <c r="Y15" s="71">
        <v>0</v>
      </c>
      <c r="Z15" s="71">
        <v>51479</v>
      </c>
      <c r="AA15" s="71">
        <v>50143</v>
      </c>
      <c r="AB15" s="71">
        <v>0</v>
      </c>
      <c r="AC15" s="71">
        <v>0</v>
      </c>
      <c r="AD15" s="71">
        <v>0</v>
      </c>
      <c r="AE15" s="71">
        <v>1336</v>
      </c>
      <c r="AF15" s="71">
        <v>147283</v>
      </c>
      <c r="AG15" s="71">
        <v>0</v>
      </c>
      <c r="AH15" s="71">
        <v>30</v>
      </c>
      <c r="AI15" s="71">
        <v>0</v>
      </c>
      <c r="AJ15" s="71">
        <v>0</v>
      </c>
      <c r="AK15" s="71">
        <v>30</v>
      </c>
      <c r="AL15" s="71">
        <v>765</v>
      </c>
      <c r="AM15" s="71">
        <v>0</v>
      </c>
      <c r="AN15" s="71">
        <v>765</v>
      </c>
      <c r="AO15" s="71">
        <v>146548</v>
      </c>
      <c r="AP15" s="71">
        <v>0</v>
      </c>
      <c r="AQ15" s="71">
        <v>72858</v>
      </c>
      <c r="AR15" s="71">
        <v>219406</v>
      </c>
      <c r="AS15" s="71">
        <f t="shared" si="2"/>
        <v>1739138</v>
      </c>
      <c r="AT15" s="191">
        <f t="shared" si="3"/>
        <v>1591855</v>
      </c>
    </row>
    <row r="16" spans="1:46" s="190" customFormat="1" ht="24" customHeight="1">
      <c r="A16" s="188" t="s">
        <v>75</v>
      </c>
      <c r="B16" s="71">
        <f t="shared" si="0"/>
        <v>1141347</v>
      </c>
      <c r="C16" s="71">
        <v>1120857</v>
      </c>
      <c r="D16" s="71">
        <v>1059120</v>
      </c>
      <c r="E16" s="71">
        <v>1575</v>
      </c>
      <c r="F16" s="71">
        <v>60162</v>
      </c>
      <c r="G16" s="71">
        <v>229</v>
      </c>
      <c r="H16" s="71">
        <v>59933</v>
      </c>
      <c r="I16" s="71">
        <v>13817</v>
      </c>
      <c r="J16" s="71">
        <v>84</v>
      </c>
      <c r="K16" s="71">
        <v>0</v>
      </c>
      <c r="L16" s="71">
        <v>0</v>
      </c>
      <c r="M16" s="71">
        <v>0</v>
      </c>
      <c r="N16" s="71">
        <v>12544</v>
      </c>
      <c r="O16" s="71">
        <v>1189</v>
      </c>
      <c r="P16" s="71">
        <f t="shared" si="1"/>
        <v>1101877</v>
      </c>
      <c r="Q16" s="71">
        <v>902840</v>
      </c>
      <c r="R16" s="71">
        <v>192138</v>
      </c>
      <c r="S16" s="71">
        <v>117652</v>
      </c>
      <c r="T16" s="71">
        <v>1500</v>
      </c>
      <c r="U16" s="71">
        <v>116147</v>
      </c>
      <c r="V16" s="71">
        <v>145485</v>
      </c>
      <c r="W16" s="71">
        <v>321748</v>
      </c>
      <c r="X16" s="71">
        <v>8170</v>
      </c>
      <c r="Y16" s="71">
        <v>0</v>
      </c>
      <c r="Z16" s="71">
        <v>172018</v>
      </c>
      <c r="AA16" s="71">
        <v>137880</v>
      </c>
      <c r="AB16" s="71">
        <v>0</v>
      </c>
      <c r="AC16" s="71">
        <v>0</v>
      </c>
      <c r="AD16" s="71">
        <v>33458</v>
      </c>
      <c r="AE16" s="71">
        <v>680</v>
      </c>
      <c r="AF16" s="71">
        <v>59816</v>
      </c>
      <c r="AG16" s="71">
        <v>0</v>
      </c>
      <c r="AH16" s="71">
        <v>6673</v>
      </c>
      <c r="AI16" s="71">
        <v>0</v>
      </c>
      <c r="AJ16" s="71">
        <v>0</v>
      </c>
      <c r="AK16" s="71">
        <v>6673</v>
      </c>
      <c r="AL16" s="71">
        <v>27019</v>
      </c>
      <c r="AM16" s="71">
        <v>0</v>
      </c>
      <c r="AN16" s="71">
        <v>27019</v>
      </c>
      <c r="AO16" s="71">
        <v>39470</v>
      </c>
      <c r="AP16" s="71">
        <v>0</v>
      </c>
      <c r="AQ16" s="71">
        <v>0</v>
      </c>
      <c r="AR16" s="71">
        <v>39470</v>
      </c>
      <c r="AS16" s="71">
        <f t="shared" si="2"/>
        <v>1134674</v>
      </c>
      <c r="AT16" s="191">
        <f t="shared" si="3"/>
        <v>1074858</v>
      </c>
    </row>
    <row r="17" spans="1:46" s="190" customFormat="1" ht="24" customHeight="1">
      <c r="A17" s="188" t="s">
        <v>77</v>
      </c>
      <c r="B17" s="71">
        <f t="shared" si="0"/>
        <v>751614</v>
      </c>
      <c r="C17" s="71">
        <v>584821</v>
      </c>
      <c r="D17" s="71">
        <v>584054</v>
      </c>
      <c r="E17" s="71">
        <v>0</v>
      </c>
      <c r="F17" s="71">
        <v>767</v>
      </c>
      <c r="G17" s="71">
        <v>0</v>
      </c>
      <c r="H17" s="71">
        <v>767</v>
      </c>
      <c r="I17" s="71">
        <v>166793</v>
      </c>
      <c r="J17" s="71">
        <v>219</v>
      </c>
      <c r="K17" s="71">
        <v>0</v>
      </c>
      <c r="L17" s="71">
        <v>0</v>
      </c>
      <c r="M17" s="71">
        <v>0</v>
      </c>
      <c r="N17" s="71">
        <v>157835</v>
      </c>
      <c r="O17" s="71">
        <v>8739</v>
      </c>
      <c r="P17" s="71">
        <f t="shared" si="1"/>
        <v>730055</v>
      </c>
      <c r="Q17" s="71">
        <v>625400</v>
      </c>
      <c r="R17" s="71">
        <v>86229</v>
      </c>
      <c r="S17" s="71">
        <v>86439</v>
      </c>
      <c r="T17" s="71">
        <v>0</v>
      </c>
      <c r="U17" s="71">
        <v>101221</v>
      </c>
      <c r="V17" s="71">
        <v>62735</v>
      </c>
      <c r="W17" s="71">
        <v>280020</v>
      </c>
      <c r="X17" s="71">
        <v>8756</v>
      </c>
      <c r="Y17" s="71">
        <v>0</v>
      </c>
      <c r="Z17" s="71">
        <v>101937</v>
      </c>
      <c r="AA17" s="71">
        <v>101617</v>
      </c>
      <c r="AB17" s="71">
        <v>0</v>
      </c>
      <c r="AC17" s="71">
        <v>0</v>
      </c>
      <c r="AD17" s="71">
        <v>0</v>
      </c>
      <c r="AE17" s="71">
        <v>320</v>
      </c>
      <c r="AF17" s="71">
        <v>24277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2718</v>
      </c>
      <c r="AM17" s="71">
        <v>0</v>
      </c>
      <c r="AN17" s="71">
        <v>2718</v>
      </c>
      <c r="AO17" s="71">
        <v>21559</v>
      </c>
      <c r="AP17" s="71">
        <v>0</v>
      </c>
      <c r="AQ17" s="71">
        <v>111538</v>
      </c>
      <c r="AR17" s="71">
        <v>133097</v>
      </c>
      <c r="AS17" s="71">
        <f t="shared" si="2"/>
        <v>751614</v>
      </c>
      <c r="AT17" s="191">
        <f t="shared" si="3"/>
        <v>727337</v>
      </c>
    </row>
    <row r="18" spans="1:46" s="190" customFormat="1" ht="24" customHeight="1">
      <c r="A18" s="188" t="s">
        <v>78</v>
      </c>
      <c r="B18" s="71">
        <f t="shared" si="0"/>
        <v>824328</v>
      </c>
      <c r="C18" s="71">
        <v>635747</v>
      </c>
      <c r="D18" s="71">
        <v>598734</v>
      </c>
      <c r="E18" s="71">
        <v>0</v>
      </c>
      <c r="F18" s="71">
        <v>37013</v>
      </c>
      <c r="G18" s="71">
        <v>967</v>
      </c>
      <c r="H18" s="71">
        <v>36046</v>
      </c>
      <c r="I18" s="71">
        <v>188581</v>
      </c>
      <c r="J18" s="71">
        <v>473</v>
      </c>
      <c r="K18" s="71">
        <v>0</v>
      </c>
      <c r="L18" s="71">
        <v>0</v>
      </c>
      <c r="M18" s="71">
        <v>0</v>
      </c>
      <c r="N18" s="71">
        <v>187702</v>
      </c>
      <c r="O18" s="71">
        <v>406</v>
      </c>
      <c r="P18" s="71">
        <f t="shared" si="1"/>
        <v>832393</v>
      </c>
      <c r="Q18" s="71">
        <v>759544</v>
      </c>
      <c r="R18" s="71">
        <v>460619</v>
      </c>
      <c r="S18" s="71">
        <v>91211</v>
      </c>
      <c r="T18" s="71">
        <v>0</v>
      </c>
      <c r="U18" s="71">
        <v>0</v>
      </c>
      <c r="V18" s="71">
        <v>95078</v>
      </c>
      <c r="W18" s="71">
        <v>112577</v>
      </c>
      <c r="X18" s="71">
        <v>59</v>
      </c>
      <c r="Y18" s="71">
        <v>0</v>
      </c>
      <c r="Z18" s="71">
        <v>64513</v>
      </c>
      <c r="AA18" s="71">
        <v>63667</v>
      </c>
      <c r="AB18" s="71">
        <v>0</v>
      </c>
      <c r="AC18" s="71">
        <v>0</v>
      </c>
      <c r="AD18" s="71">
        <v>0</v>
      </c>
      <c r="AE18" s="71">
        <v>846</v>
      </c>
      <c r="AF18" s="71">
        <v>271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8336</v>
      </c>
      <c r="AM18" s="71">
        <v>0</v>
      </c>
      <c r="AN18" s="71">
        <v>8336</v>
      </c>
      <c r="AO18" s="71">
        <v>0</v>
      </c>
      <c r="AP18" s="71">
        <v>8065</v>
      </c>
      <c r="AQ18" s="71">
        <v>-7123</v>
      </c>
      <c r="AR18" s="71">
        <v>-15188</v>
      </c>
      <c r="AS18" s="71">
        <f t="shared" si="2"/>
        <v>824328</v>
      </c>
      <c r="AT18" s="191">
        <f t="shared" si="3"/>
        <v>824057</v>
      </c>
    </row>
    <row r="19" spans="1:46" s="190" customFormat="1" ht="24" customHeight="1">
      <c r="A19" s="188" t="s">
        <v>79</v>
      </c>
      <c r="B19" s="71">
        <f t="shared" si="0"/>
        <v>611610</v>
      </c>
      <c r="C19" s="71">
        <v>432907</v>
      </c>
      <c r="D19" s="71">
        <v>424233</v>
      </c>
      <c r="E19" s="71">
        <v>0</v>
      </c>
      <c r="F19" s="71">
        <v>8674</v>
      </c>
      <c r="G19" s="71">
        <v>2840</v>
      </c>
      <c r="H19" s="71">
        <v>5834</v>
      </c>
      <c r="I19" s="71">
        <v>177939</v>
      </c>
      <c r="J19" s="71">
        <v>115</v>
      </c>
      <c r="K19" s="71">
        <v>0</v>
      </c>
      <c r="L19" s="71">
        <v>0</v>
      </c>
      <c r="M19" s="71">
        <v>0</v>
      </c>
      <c r="N19" s="71">
        <v>172008</v>
      </c>
      <c r="O19" s="71">
        <v>5816</v>
      </c>
      <c r="P19" s="71">
        <f t="shared" si="1"/>
        <v>612949</v>
      </c>
      <c r="Q19" s="71">
        <v>537498</v>
      </c>
      <c r="R19" s="71">
        <v>53444</v>
      </c>
      <c r="S19" s="71">
        <v>40779</v>
      </c>
      <c r="T19" s="71">
        <v>0</v>
      </c>
      <c r="U19" s="71">
        <v>141432</v>
      </c>
      <c r="V19" s="71">
        <v>26609</v>
      </c>
      <c r="W19" s="71">
        <v>244813</v>
      </c>
      <c r="X19" s="71">
        <v>30421</v>
      </c>
      <c r="Y19" s="71">
        <v>0</v>
      </c>
      <c r="Z19" s="71">
        <v>73798</v>
      </c>
      <c r="AA19" s="71">
        <v>72673</v>
      </c>
      <c r="AB19" s="71">
        <v>0</v>
      </c>
      <c r="AC19" s="71">
        <v>0</v>
      </c>
      <c r="AD19" s="71">
        <v>0</v>
      </c>
      <c r="AE19" s="71">
        <v>1125</v>
      </c>
      <c r="AF19" s="71">
        <v>0</v>
      </c>
      <c r="AG19" s="71">
        <v>450</v>
      </c>
      <c r="AH19" s="71">
        <v>764</v>
      </c>
      <c r="AI19" s="71">
        <v>0</v>
      </c>
      <c r="AJ19" s="71">
        <v>0</v>
      </c>
      <c r="AK19" s="71">
        <v>764</v>
      </c>
      <c r="AL19" s="71">
        <v>1653</v>
      </c>
      <c r="AM19" s="71">
        <v>0</v>
      </c>
      <c r="AN19" s="71">
        <v>1653</v>
      </c>
      <c r="AO19" s="71">
        <v>0</v>
      </c>
      <c r="AP19" s="71">
        <v>1339</v>
      </c>
      <c r="AQ19" s="71">
        <v>29323</v>
      </c>
      <c r="AR19" s="71">
        <v>27984</v>
      </c>
      <c r="AS19" s="71">
        <f t="shared" si="2"/>
        <v>610846</v>
      </c>
      <c r="AT19" s="191">
        <f t="shared" si="3"/>
        <v>611296</v>
      </c>
    </row>
    <row r="20" spans="1:46" s="190" customFormat="1" ht="24" customHeight="1">
      <c r="A20" s="188" t="s">
        <v>100</v>
      </c>
      <c r="B20" s="71">
        <f t="shared" si="0"/>
        <v>3239680</v>
      </c>
      <c r="C20" s="71">
        <v>3041838</v>
      </c>
      <c r="D20" s="71">
        <v>2781867</v>
      </c>
      <c r="E20" s="71">
        <v>173449</v>
      </c>
      <c r="F20" s="71">
        <v>86522</v>
      </c>
      <c r="G20" s="71">
        <v>1453</v>
      </c>
      <c r="H20" s="71">
        <v>85069</v>
      </c>
      <c r="I20" s="71">
        <v>195848</v>
      </c>
      <c r="J20" s="71">
        <v>1290</v>
      </c>
      <c r="K20" s="71">
        <v>52694</v>
      </c>
      <c r="L20" s="71">
        <v>0</v>
      </c>
      <c r="M20" s="71">
        <v>0</v>
      </c>
      <c r="N20" s="71">
        <v>86884</v>
      </c>
      <c r="O20" s="71">
        <v>54980</v>
      </c>
      <c r="P20" s="71">
        <f t="shared" si="1"/>
        <v>2895961</v>
      </c>
      <c r="Q20" s="71">
        <v>2548779</v>
      </c>
      <c r="R20" s="71">
        <v>711547</v>
      </c>
      <c r="S20" s="71">
        <v>221230</v>
      </c>
      <c r="T20" s="71">
        <v>157148</v>
      </c>
      <c r="U20" s="71">
        <v>134142</v>
      </c>
      <c r="V20" s="71">
        <v>308436</v>
      </c>
      <c r="W20" s="71">
        <v>995257</v>
      </c>
      <c r="X20" s="71">
        <v>21019</v>
      </c>
      <c r="Y20" s="71">
        <v>0</v>
      </c>
      <c r="Z20" s="71">
        <v>322527</v>
      </c>
      <c r="AA20" s="71">
        <v>270222</v>
      </c>
      <c r="AB20" s="71">
        <v>0</v>
      </c>
      <c r="AC20" s="71">
        <v>50405</v>
      </c>
      <c r="AD20" s="71">
        <v>0</v>
      </c>
      <c r="AE20" s="71">
        <v>1900</v>
      </c>
      <c r="AF20" s="71">
        <v>366380</v>
      </c>
      <c r="AG20" s="71">
        <v>0</v>
      </c>
      <c r="AH20" s="71">
        <v>1994</v>
      </c>
      <c r="AI20" s="71">
        <v>1807</v>
      </c>
      <c r="AJ20" s="71">
        <v>0</v>
      </c>
      <c r="AK20" s="71">
        <v>187</v>
      </c>
      <c r="AL20" s="71">
        <v>24655</v>
      </c>
      <c r="AM20" s="71">
        <v>756</v>
      </c>
      <c r="AN20" s="71">
        <v>23899</v>
      </c>
      <c r="AO20" s="71">
        <v>343719</v>
      </c>
      <c r="AP20" s="71">
        <v>0</v>
      </c>
      <c r="AQ20" s="71">
        <v>736626</v>
      </c>
      <c r="AR20" s="71">
        <v>1080345</v>
      </c>
      <c r="AS20" s="71">
        <f t="shared" si="2"/>
        <v>3237686</v>
      </c>
      <c r="AT20" s="191">
        <f t="shared" si="3"/>
        <v>2871306</v>
      </c>
    </row>
    <row r="21" spans="1:46" s="190" customFormat="1" ht="24" customHeight="1">
      <c r="A21" s="192" t="s">
        <v>102</v>
      </c>
      <c r="B21" s="193">
        <f t="shared" si="0"/>
        <v>1479250</v>
      </c>
      <c r="C21" s="193">
        <v>1460238</v>
      </c>
      <c r="D21" s="193">
        <v>1381408</v>
      </c>
      <c r="E21" s="193">
        <v>11653</v>
      </c>
      <c r="F21" s="193">
        <v>67177</v>
      </c>
      <c r="G21" s="193">
        <v>1826</v>
      </c>
      <c r="H21" s="193">
        <v>65351</v>
      </c>
      <c r="I21" s="193">
        <v>19012</v>
      </c>
      <c r="J21" s="193">
        <v>451</v>
      </c>
      <c r="K21" s="193">
        <v>0</v>
      </c>
      <c r="L21" s="193">
        <v>0</v>
      </c>
      <c r="M21" s="193">
        <v>0</v>
      </c>
      <c r="N21" s="193">
        <v>17427</v>
      </c>
      <c r="O21" s="193">
        <v>1134</v>
      </c>
      <c r="P21" s="193">
        <f t="shared" si="1"/>
        <v>1400773</v>
      </c>
      <c r="Q21" s="193">
        <v>1288730</v>
      </c>
      <c r="R21" s="193">
        <v>330517</v>
      </c>
      <c r="S21" s="193">
        <v>150851</v>
      </c>
      <c r="T21" s="193">
        <v>11503</v>
      </c>
      <c r="U21" s="193">
        <v>129968</v>
      </c>
      <c r="V21" s="193">
        <v>252877</v>
      </c>
      <c r="W21" s="193">
        <v>378089</v>
      </c>
      <c r="X21" s="193">
        <v>27535</v>
      </c>
      <c r="Y21" s="193">
        <v>7390</v>
      </c>
      <c r="Z21" s="193">
        <v>110783</v>
      </c>
      <c r="AA21" s="193">
        <v>110776</v>
      </c>
      <c r="AB21" s="193">
        <v>0</v>
      </c>
      <c r="AC21" s="193">
        <v>0</v>
      </c>
      <c r="AD21" s="193">
        <v>0</v>
      </c>
      <c r="AE21" s="193">
        <v>7</v>
      </c>
      <c r="AF21" s="193">
        <v>79737</v>
      </c>
      <c r="AG21" s="193">
        <v>0</v>
      </c>
      <c r="AH21" s="193">
        <v>0</v>
      </c>
      <c r="AI21" s="193">
        <v>0</v>
      </c>
      <c r="AJ21" s="193">
        <v>0</v>
      </c>
      <c r="AK21" s="193">
        <v>0</v>
      </c>
      <c r="AL21" s="193">
        <v>1260</v>
      </c>
      <c r="AM21" s="193">
        <v>0</v>
      </c>
      <c r="AN21" s="193">
        <v>1260</v>
      </c>
      <c r="AO21" s="193">
        <v>78477</v>
      </c>
      <c r="AP21" s="193">
        <v>0</v>
      </c>
      <c r="AQ21" s="193">
        <v>60</v>
      </c>
      <c r="AR21" s="193">
        <v>78537</v>
      </c>
      <c r="AS21" s="193">
        <f t="shared" si="2"/>
        <v>1479250</v>
      </c>
      <c r="AT21" s="194">
        <f t="shared" si="3"/>
        <v>1399513</v>
      </c>
    </row>
    <row r="22" spans="1:46" s="190" customFormat="1" ht="33" customHeight="1">
      <c r="A22" s="195" t="s">
        <v>95</v>
      </c>
      <c r="B22" s="130">
        <f t="shared" si="0"/>
        <v>717247</v>
      </c>
      <c r="C22" s="130">
        <v>500291</v>
      </c>
      <c r="D22" s="130">
        <v>482407</v>
      </c>
      <c r="E22" s="130">
        <v>0</v>
      </c>
      <c r="F22" s="130">
        <v>17884</v>
      </c>
      <c r="G22" s="130">
        <v>0</v>
      </c>
      <c r="H22" s="130">
        <v>17884</v>
      </c>
      <c r="I22" s="130">
        <v>216259</v>
      </c>
      <c r="J22" s="130">
        <v>9</v>
      </c>
      <c r="K22" s="130">
        <v>0</v>
      </c>
      <c r="L22" s="130">
        <v>0</v>
      </c>
      <c r="M22" s="130">
        <v>0</v>
      </c>
      <c r="N22" s="130">
        <v>208200</v>
      </c>
      <c r="O22" s="130">
        <v>8050</v>
      </c>
      <c r="P22" s="130">
        <f t="shared" si="1"/>
        <v>699173</v>
      </c>
      <c r="Q22" s="130">
        <v>618150</v>
      </c>
      <c r="R22" s="130">
        <v>297017</v>
      </c>
      <c r="S22" s="130">
        <v>40151</v>
      </c>
      <c r="T22" s="130">
        <v>0</v>
      </c>
      <c r="U22" s="130">
        <v>0</v>
      </c>
      <c r="V22" s="130">
        <v>79336</v>
      </c>
      <c r="W22" s="130">
        <v>194662</v>
      </c>
      <c r="X22" s="130">
        <v>6984</v>
      </c>
      <c r="Y22" s="130">
        <v>0</v>
      </c>
      <c r="Z22" s="130">
        <v>79668</v>
      </c>
      <c r="AA22" s="130">
        <v>78066</v>
      </c>
      <c r="AB22" s="130">
        <v>0</v>
      </c>
      <c r="AC22" s="130">
        <v>0</v>
      </c>
      <c r="AD22" s="130">
        <v>0</v>
      </c>
      <c r="AE22" s="130">
        <v>1602</v>
      </c>
      <c r="AF22" s="130">
        <v>18732</v>
      </c>
      <c r="AG22" s="130">
        <v>0</v>
      </c>
      <c r="AH22" s="130">
        <v>697</v>
      </c>
      <c r="AI22" s="130">
        <v>0</v>
      </c>
      <c r="AJ22" s="130">
        <v>0</v>
      </c>
      <c r="AK22" s="130">
        <v>697</v>
      </c>
      <c r="AL22" s="130">
        <v>1355</v>
      </c>
      <c r="AM22" s="130">
        <v>0</v>
      </c>
      <c r="AN22" s="130">
        <v>1355</v>
      </c>
      <c r="AO22" s="130">
        <v>18074</v>
      </c>
      <c r="AP22" s="130">
        <v>0</v>
      </c>
      <c r="AQ22" s="130">
        <v>-717296</v>
      </c>
      <c r="AR22" s="130">
        <v>-699222</v>
      </c>
      <c r="AS22" s="130">
        <f t="shared" si="2"/>
        <v>716550</v>
      </c>
      <c r="AT22" s="196">
        <f t="shared" si="3"/>
        <v>697818</v>
      </c>
    </row>
    <row r="23" spans="1:46" s="190" customFormat="1" ht="33" customHeight="1">
      <c r="A23" s="197" t="s">
        <v>96</v>
      </c>
      <c r="B23" s="71">
        <f t="shared" si="0"/>
        <v>1333502</v>
      </c>
      <c r="C23" s="71">
        <v>1198127</v>
      </c>
      <c r="D23" s="71">
        <v>1185401</v>
      </c>
      <c r="E23" s="71">
        <v>0</v>
      </c>
      <c r="F23" s="71">
        <v>12726</v>
      </c>
      <c r="G23" s="71">
        <v>0</v>
      </c>
      <c r="H23" s="71">
        <v>12726</v>
      </c>
      <c r="I23" s="71">
        <v>135375</v>
      </c>
      <c r="J23" s="71">
        <v>1295</v>
      </c>
      <c r="K23" s="71">
        <v>0</v>
      </c>
      <c r="L23" s="71">
        <v>0</v>
      </c>
      <c r="M23" s="71">
        <v>108424</v>
      </c>
      <c r="N23" s="71">
        <v>25573</v>
      </c>
      <c r="O23" s="71">
        <v>83</v>
      </c>
      <c r="P23" s="71">
        <f t="shared" si="1"/>
        <v>1385416</v>
      </c>
      <c r="Q23" s="71">
        <v>1044156</v>
      </c>
      <c r="R23" s="71">
        <v>261811</v>
      </c>
      <c r="S23" s="71">
        <v>33757</v>
      </c>
      <c r="T23" s="71">
        <v>0</v>
      </c>
      <c r="U23" s="71">
        <v>0</v>
      </c>
      <c r="V23" s="71">
        <v>26424</v>
      </c>
      <c r="W23" s="71">
        <v>720794</v>
      </c>
      <c r="X23" s="71">
        <v>1370</v>
      </c>
      <c r="Y23" s="71">
        <v>0</v>
      </c>
      <c r="Z23" s="71">
        <v>341260</v>
      </c>
      <c r="AA23" s="71">
        <v>341260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51914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51914</v>
      </c>
      <c r="AQ23" s="71">
        <v>-2314766</v>
      </c>
      <c r="AR23" s="71">
        <v>-2366680</v>
      </c>
      <c r="AS23" s="71">
        <f t="shared" si="2"/>
        <v>1333502</v>
      </c>
      <c r="AT23" s="191">
        <f t="shared" si="3"/>
        <v>1385416</v>
      </c>
    </row>
    <row r="24" spans="1:46" s="190" customFormat="1" ht="33" customHeight="1">
      <c r="A24" s="197" t="s">
        <v>97</v>
      </c>
      <c r="B24" s="71">
        <f t="shared" si="0"/>
        <v>11332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11332</v>
      </c>
      <c r="J24" s="71">
        <v>0</v>
      </c>
      <c r="K24" s="71">
        <v>0</v>
      </c>
      <c r="L24" s="71">
        <v>0</v>
      </c>
      <c r="M24" s="71">
        <v>0</v>
      </c>
      <c r="N24" s="71">
        <v>11332</v>
      </c>
      <c r="O24" s="71">
        <v>0</v>
      </c>
      <c r="P24" s="71">
        <f t="shared" si="1"/>
        <v>58806</v>
      </c>
      <c r="Q24" s="71">
        <v>58806</v>
      </c>
      <c r="R24" s="71">
        <v>0</v>
      </c>
      <c r="S24" s="71">
        <v>0</v>
      </c>
      <c r="T24" s="71">
        <v>0</v>
      </c>
      <c r="U24" s="71">
        <v>0</v>
      </c>
      <c r="V24" s="71">
        <v>58806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47474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47474</v>
      </c>
      <c r="AQ24" s="71">
        <v>0</v>
      </c>
      <c r="AR24" s="71">
        <v>-47474</v>
      </c>
      <c r="AS24" s="71">
        <f t="shared" si="2"/>
        <v>11332</v>
      </c>
      <c r="AT24" s="191">
        <f t="shared" si="3"/>
        <v>58806</v>
      </c>
    </row>
    <row r="25" spans="1:46" s="190" customFormat="1" ht="23.25" customHeight="1" thickBot="1">
      <c r="A25" s="198" t="s">
        <v>40</v>
      </c>
      <c r="B25" s="199">
        <f aca="true" t="shared" si="4" ref="B25:AT25">SUM(B9:B24)</f>
        <v>29499842</v>
      </c>
      <c r="C25" s="199">
        <f t="shared" si="4"/>
        <v>27132721</v>
      </c>
      <c r="D25" s="199">
        <f t="shared" si="4"/>
        <v>26285186</v>
      </c>
      <c r="E25" s="199">
        <f t="shared" si="4"/>
        <v>217658</v>
      </c>
      <c r="F25" s="199">
        <f t="shared" si="4"/>
        <v>629877</v>
      </c>
      <c r="G25" s="199">
        <f t="shared" si="4"/>
        <v>39559</v>
      </c>
      <c r="H25" s="199">
        <f t="shared" si="4"/>
        <v>590318</v>
      </c>
      <c r="I25" s="199">
        <f t="shared" si="4"/>
        <v>2186415</v>
      </c>
      <c r="J25" s="199">
        <f t="shared" si="4"/>
        <v>7772</v>
      </c>
      <c r="K25" s="199">
        <f t="shared" si="4"/>
        <v>54142</v>
      </c>
      <c r="L25" s="199">
        <f t="shared" si="4"/>
        <v>0</v>
      </c>
      <c r="M25" s="199">
        <f t="shared" si="4"/>
        <v>108424</v>
      </c>
      <c r="N25" s="199">
        <f t="shared" si="4"/>
        <v>1219664</v>
      </c>
      <c r="O25" s="199">
        <f t="shared" si="4"/>
        <v>796413</v>
      </c>
      <c r="P25" s="199">
        <f t="shared" si="4"/>
        <v>26758277</v>
      </c>
      <c r="Q25" s="199">
        <f t="shared" si="4"/>
        <v>23225863</v>
      </c>
      <c r="R25" s="199">
        <f t="shared" si="4"/>
        <v>5630768</v>
      </c>
      <c r="S25" s="199">
        <f t="shared" si="4"/>
        <v>3278816</v>
      </c>
      <c r="T25" s="199">
        <f t="shared" si="4"/>
        <v>205646</v>
      </c>
      <c r="U25" s="199">
        <f t="shared" si="4"/>
        <v>1937837</v>
      </c>
      <c r="V25" s="199">
        <f t="shared" si="4"/>
        <v>2757277</v>
      </c>
      <c r="W25" s="199">
        <f t="shared" si="4"/>
        <v>8996602</v>
      </c>
      <c r="X25" s="199">
        <f t="shared" si="4"/>
        <v>411418</v>
      </c>
      <c r="Y25" s="199">
        <f t="shared" si="4"/>
        <v>7499</v>
      </c>
      <c r="Z25" s="199">
        <f t="shared" si="4"/>
        <v>3222007</v>
      </c>
      <c r="AA25" s="199">
        <f t="shared" si="4"/>
        <v>3021896</v>
      </c>
      <c r="AB25" s="199">
        <f t="shared" si="4"/>
        <v>0</v>
      </c>
      <c r="AC25" s="199">
        <f t="shared" si="4"/>
        <v>50825</v>
      </c>
      <c r="AD25" s="199">
        <f t="shared" si="4"/>
        <v>92384</v>
      </c>
      <c r="AE25" s="199">
        <f t="shared" si="4"/>
        <v>56902</v>
      </c>
      <c r="AF25" s="199">
        <f t="shared" si="4"/>
        <v>2971104</v>
      </c>
      <c r="AG25" s="199">
        <f t="shared" si="4"/>
        <v>99838</v>
      </c>
      <c r="AH25" s="199">
        <f t="shared" si="4"/>
        <v>180706</v>
      </c>
      <c r="AI25" s="199">
        <f t="shared" si="4"/>
        <v>1807</v>
      </c>
      <c r="AJ25" s="199">
        <f t="shared" si="4"/>
        <v>60087</v>
      </c>
      <c r="AK25" s="199">
        <f t="shared" si="4"/>
        <v>118812</v>
      </c>
      <c r="AL25" s="199">
        <f t="shared" si="4"/>
        <v>310407</v>
      </c>
      <c r="AM25" s="199">
        <f t="shared" si="4"/>
        <v>756</v>
      </c>
      <c r="AN25" s="199">
        <f t="shared" si="4"/>
        <v>309651</v>
      </c>
      <c r="AO25" s="199">
        <f t="shared" si="4"/>
        <v>2850357</v>
      </c>
      <c r="AP25" s="199">
        <f t="shared" si="4"/>
        <v>108792</v>
      </c>
      <c r="AQ25" s="199">
        <f t="shared" si="4"/>
        <v>63325</v>
      </c>
      <c r="AR25" s="199">
        <f t="shared" si="4"/>
        <v>2804890</v>
      </c>
      <c r="AS25" s="200">
        <f t="shared" si="4"/>
        <v>29319136</v>
      </c>
      <c r="AT25" s="201">
        <f t="shared" si="4"/>
        <v>26447870</v>
      </c>
    </row>
    <row r="26" spans="1:46" s="190" customFormat="1" ht="23.25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203"/>
      <c r="O26" s="203"/>
      <c r="P26" s="203"/>
      <c r="Q26" s="203"/>
      <c r="R26" s="203"/>
      <c r="S26" s="203"/>
      <c r="T26" s="203"/>
      <c r="U26" s="204"/>
      <c r="V26" s="203"/>
      <c r="W26" s="203"/>
      <c r="X26" s="203"/>
      <c r="Y26" s="203"/>
      <c r="Z26" s="205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4"/>
      <c r="AO26" s="203"/>
      <c r="AP26" s="203"/>
      <c r="AQ26" s="203"/>
      <c r="AR26" s="203"/>
      <c r="AS26" s="206"/>
      <c r="AT26" s="206"/>
    </row>
    <row r="27" spans="1:46" s="190" customFormat="1" ht="23.25" customHeight="1" thickBot="1">
      <c r="A27" s="207"/>
      <c r="B27" s="208" t="s">
        <v>98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09"/>
      <c r="O27" s="209"/>
      <c r="P27" s="209"/>
      <c r="Q27" s="209"/>
      <c r="R27" s="209"/>
      <c r="S27" s="209"/>
      <c r="T27" s="209"/>
      <c r="U27" s="210"/>
      <c r="V27" s="209"/>
      <c r="W27" s="209"/>
      <c r="X27" s="209"/>
      <c r="Y27" s="209"/>
      <c r="Z27" s="211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10"/>
      <c r="AO27" s="209"/>
      <c r="AP27" s="209"/>
      <c r="AQ27" s="209"/>
      <c r="AR27" s="209"/>
      <c r="AS27" s="212"/>
      <c r="AT27" s="212"/>
    </row>
    <row r="28" spans="1:46" s="190" customFormat="1" ht="22.5" customHeight="1">
      <c r="A28" s="213" t="s">
        <v>72</v>
      </c>
      <c r="B28" s="121">
        <f>C28+I28+AH28</f>
        <v>11999</v>
      </c>
      <c r="C28" s="121">
        <v>2758</v>
      </c>
      <c r="D28" s="121">
        <v>2753</v>
      </c>
      <c r="E28" s="121">
        <v>0</v>
      </c>
      <c r="F28" s="121">
        <v>5</v>
      </c>
      <c r="G28" s="121">
        <v>0</v>
      </c>
      <c r="H28" s="121">
        <v>5</v>
      </c>
      <c r="I28" s="121">
        <v>9241</v>
      </c>
      <c r="J28" s="121">
        <v>5</v>
      </c>
      <c r="K28" s="121">
        <v>0</v>
      </c>
      <c r="L28" s="121">
        <v>0</v>
      </c>
      <c r="M28" s="121">
        <v>0</v>
      </c>
      <c r="N28" s="121">
        <v>9236</v>
      </c>
      <c r="O28" s="121">
        <v>0</v>
      </c>
      <c r="P28" s="121">
        <f>Q28+Z28+AL28</f>
        <v>11096</v>
      </c>
      <c r="Q28" s="121">
        <v>10704</v>
      </c>
      <c r="R28" s="121">
        <v>8815</v>
      </c>
      <c r="S28" s="121">
        <v>0</v>
      </c>
      <c r="T28" s="121">
        <v>0</v>
      </c>
      <c r="U28" s="121">
        <v>0</v>
      </c>
      <c r="V28" s="121">
        <v>0</v>
      </c>
      <c r="W28" s="121">
        <v>1889</v>
      </c>
      <c r="X28" s="121">
        <v>0</v>
      </c>
      <c r="Y28" s="121">
        <v>0</v>
      </c>
      <c r="Z28" s="121">
        <v>350</v>
      </c>
      <c r="AA28" s="121">
        <v>0</v>
      </c>
      <c r="AB28" s="121">
        <v>0</v>
      </c>
      <c r="AC28" s="121">
        <v>0</v>
      </c>
      <c r="AD28" s="121">
        <v>0</v>
      </c>
      <c r="AE28" s="121">
        <v>350</v>
      </c>
      <c r="AF28" s="121">
        <v>945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42</v>
      </c>
      <c r="AM28" s="121">
        <v>0</v>
      </c>
      <c r="AN28" s="121">
        <v>42</v>
      </c>
      <c r="AO28" s="121">
        <v>903</v>
      </c>
      <c r="AP28" s="121">
        <v>0</v>
      </c>
      <c r="AQ28" s="121">
        <v>0</v>
      </c>
      <c r="AR28" s="121">
        <v>903</v>
      </c>
      <c r="AS28" s="121">
        <f>C28+I28</f>
        <v>11999</v>
      </c>
      <c r="AT28" s="214">
        <f>Q28+Z28</f>
        <v>11054</v>
      </c>
    </row>
    <row r="29" spans="1:46" s="190" customFormat="1" ht="22.5" customHeight="1" thickBot="1">
      <c r="A29" s="215" t="s">
        <v>199</v>
      </c>
      <c r="B29" s="200">
        <f aca="true" t="shared" si="5" ref="B29:AT29">B28</f>
        <v>11999</v>
      </c>
      <c r="C29" s="200">
        <f t="shared" si="5"/>
        <v>2758</v>
      </c>
      <c r="D29" s="200">
        <f t="shared" si="5"/>
        <v>2753</v>
      </c>
      <c r="E29" s="200">
        <f t="shared" si="5"/>
        <v>0</v>
      </c>
      <c r="F29" s="200">
        <f t="shared" si="5"/>
        <v>5</v>
      </c>
      <c r="G29" s="200">
        <f t="shared" si="5"/>
        <v>0</v>
      </c>
      <c r="H29" s="200">
        <f t="shared" si="5"/>
        <v>5</v>
      </c>
      <c r="I29" s="200">
        <f t="shared" si="5"/>
        <v>9241</v>
      </c>
      <c r="J29" s="200">
        <f t="shared" si="5"/>
        <v>5</v>
      </c>
      <c r="K29" s="200">
        <f t="shared" si="5"/>
        <v>0</v>
      </c>
      <c r="L29" s="200">
        <f t="shared" si="5"/>
        <v>0</v>
      </c>
      <c r="M29" s="200">
        <f t="shared" si="5"/>
        <v>0</v>
      </c>
      <c r="N29" s="200">
        <f t="shared" si="5"/>
        <v>9236</v>
      </c>
      <c r="O29" s="200">
        <f t="shared" si="5"/>
        <v>0</v>
      </c>
      <c r="P29" s="200">
        <f t="shared" si="5"/>
        <v>11096</v>
      </c>
      <c r="Q29" s="200">
        <f t="shared" si="5"/>
        <v>10704</v>
      </c>
      <c r="R29" s="200">
        <f t="shared" si="5"/>
        <v>8815</v>
      </c>
      <c r="S29" s="200">
        <f t="shared" si="5"/>
        <v>0</v>
      </c>
      <c r="T29" s="200">
        <f t="shared" si="5"/>
        <v>0</v>
      </c>
      <c r="U29" s="200">
        <f t="shared" si="5"/>
        <v>0</v>
      </c>
      <c r="V29" s="200">
        <f t="shared" si="5"/>
        <v>0</v>
      </c>
      <c r="W29" s="200">
        <f t="shared" si="5"/>
        <v>1889</v>
      </c>
      <c r="X29" s="200">
        <f t="shared" si="5"/>
        <v>0</v>
      </c>
      <c r="Y29" s="200">
        <f t="shared" si="5"/>
        <v>0</v>
      </c>
      <c r="Z29" s="200">
        <f t="shared" si="5"/>
        <v>350</v>
      </c>
      <c r="AA29" s="200">
        <f t="shared" si="5"/>
        <v>0</v>
      </c>
      <c r="AB29" s="200">
        <f t="shared" si="5"/>
        <v>0</v>
      </c>
      <c r="AC29" s="200">
        <f t="shared" si="5"/>
        <v>0</v>
      </c>
      <c r="AD29" s="200">
        <f t="shared" si="5"/>
        <v>0</v>
      </c>
      <c r="AE29" s="200">
        <f t="shared" si="5"/>
        <v>350</v>
      </c>
      <c r="AF29" s="200">
        <f t="shared" si="5"/>
        <v>945</v>
      </c>
      <c r="AG29" s="200">
        <f t="shared" si="5"/>
        <v>0</v>
      </c>
      <c r="AH29" s="200">
        <f t="shared" si="5"/>
        <v>0</v>
      </c>
      <c r="AI29" s="200">
        <f t="shared" si="5"/>
        <v>0</v>
      </c>
      <c r="AJ29" s="200">
        <f t="shared" si="5"/>
        <v>0</v>
      </c>
      <c r="AK29" s="200">
        <f t="shared" si="5"/>
        <v>0</v>
      </c>
      <c r="AL29" s="200">
        <f t="shared" si="5"/>
        <v>42</v>
      </c>
      <c r="AM29" s="200">
        <f t="shared" si="5"/>
        <v>0</v>
      </c>
      <c r="AN29" s="200">
        <f t="shared" si="5"/>
        <v>42</v>
      </c>
      <c r="AO29" s="200">
        <f t="shared" si="5"/>
        <v>903</v>
      </c>
      <c r="AP29" s="200">
        <f t="shared" si="5"/>
        <v>0</v>
      </c>
      <c r="AQ29" s="200">
        <f t="shared" si="5"/>
        <v>0</v>
      </c>
      <c r="AR29" s="200">
        <f t="shared" si="5"/>
        <v>903</v>
      </c>
      <c r="AS29" s="200">
        <f t="shared" si="5"/>
        <v>11999</v>
      </c>
      <c r="AT29" s="201">
        <f t="shared" si="5"/>
        <v>11054</v>
      </c>
    </row>
    <row r="31" s="510" customFormat="1" ht="12"/>
  </sheetData>
  <sheetProtection/>
  <mergeCells count="3">
    <mergeCell ref="R6:R7"/>
    <mergeCell ref="I5:J5"/>
    <mergeCell ref="AL4:AN5"/>
  </mergeCells>
  <printOptions/>
  <pageMargins left="0.7874015748031497" right="0.49" top="0.88" bottom="0.7874015748031497" header="0.5118110236220472" footer="0.5118110236220472"/>
  <pageSetup fitToWidth="3" horizontalDpi="300" verticalDpi="300" orientation="landscape" paperSize="9" scale="61" r:id="rId1"/>
  <colBreaks count="2" manualBreakCount="2">
    <brk id="15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showGridLines="0" view="pageBreakPreview" zoomScale="70" zoomScaleSheetLayoutView="70" zoomScalePageLayoutView="0" workbookViewId="0" topLeftCell="A1">
      <selection activeCell="B5" sqref="B5:B6"/>
    </sheetView>
  </sheetViews>
  <sheetFormatPr defaultColWidth="9.00390625" defaultRowHeight="12.75"/>
  <cols>
    <col min="1" max="1" width="19.875" style="268" customWidth="1"/>
    <col min="2" max="4" width="12.00390625" style="268" customWidth="1"/>
    <col min="5" max="6" width="12.625" style="268" customWidth="1"/>
    <col min="7" max="7" width="14.25390625" style="268" customWidth="1"/>
    <col min="8" max="8" width="14.00390625" style="268" customWidth="1"/>
    <col min="9" max="9" width="13.875" style="268" customWidth="1"/>
    <col min="10" max="10" width="11.125" style="268" customWidth="1"/>
    <col min="11" max="11" width="13.875" style="268" customWidth="1"/>
    <col min="12" max="12" width="12.625" style="268" customWidth="1"/>
    <col min="13" max="14" width="11.625" style="268" customWidth="1"/>
    <col min="15" max="20" width="11.875" style="268" customWidth="1"/>
    <col min="21" max="21" width="15.125" style="268" customWidth="1"/>
    <col min="22" max="22" width="12.375" style="268" customWidth="1"/>
    <col min="23" max="23" width="12.00390625" style="268" customWidth="1"/>
    <col min="24" max="24" width="13.625" style="268" customWidth="1"/>
    <col min="25" max="27" width="11.625" style="268" customWidth="1"/>
    <col min="28" max="28" width="12.75390625" style="268" customWidth="1"/>
    <col min="29" max="29" width="15.75390625" style="268" customWidth="1"/>
    <col min="30" max="16384" width="9.125" style="268" customWidth="1"/>
  </cols>
  <sheetData>
    <row r="1" spans="1:2" s="141" customFormat="1" ht="21" customHeight="1">
      <c r="A1" s="216"/>
      <c r="B1" s="138" t="s">
        <v>82</v>
      </c>
    </row>
    <row r="2" spans="1:2" s="141" customFormat="1" ht="21" customHeight="1">
      <c r="A2" s="216"/>
      <c r="B2" s="217" t="s">
        <v>280</v>
      </c>
    </row>
    <row r="3" spans="2:29" s="141" customFormat="1" ht="19.5" customHeight="1" thickBot="1">
      <c r="B3" s="138" t="s">
        <v>83</v>
      </c>
      <c r="O3" s="142"/>
      <c r="AC3" s="142" t="s">
        <v>662</v>
      </c>
    </row>
    <row r="4" spans="1:29" s="230" customFormat="1" ht="14.25" customHeight="1">
      <c r="A4" s="218"/>
      <c r="B4" s="219" t="s">
        <v>696</v>
      </c>
      <c r="C4" s="220"/>
      <c r="D4" s="219"/>
      <c r="E4" s="219"/>
      <c r="F4" s="219"/>
      <c r="G4" s="221"/>
      <c r="H4" s="222" t="s">
        <v>677</v>
      </c>
      <c r="I4" s="223"/>
      <c r="J4" s="223"/>
      <c r="K4" s="224"/>
      <c r="L4" s="225" t="s">
        <v>678</v>
      </c>
      <c r="M4" s="225" t="s">
        <v>679</v>
      </c>
      <c r="N4" s="225" t="s">
        <v>680</v>
      </c>
      <c r="O4" s="226" t="s">
        <v>681</v>
      </c>
      <c r="P4" s="226" t="s">
        <v>682</v>
      </c>
      <c r="Q4" s="225" t="s">
        <v>683</v>
      </c>
      <c r="R4" s="225" t="s">
        <v>672</v>
      </c>
      <c r="S4" s="225" t="s">
        <v>684</v>
      </c>
      <c r="T4" s="225" t="s">
        <v>685</v>
      </c>
      <c r="U4" s="227" t="s">
        <v>686</v>
      </c>
      <c r="V4" s="228"/>
      <c r="W4" s="225" t="s">
        <v>687</v>
      </c>
      <c r="X4" s="225" t="s">
        <v>688</v>
      </c>
      <c r="Y4" s="225" t="s">
        <v>689</v>
      </c>
      <c r="Z4" s="225" t="s">
        <v>690</v>
      </c>
      <c r="AA4" s="225" t="s">
        <v>691</v>
      </c>
      <c r="AB4" s="225" t="s">
        <v>692</v>
      </c>
      <c r="AC4" s="229" t="s">
        <v>693</v>
      </c>
    </row>
    <row r="5" spans="1:29" s="230" customFormat="1" ht="14.25" customHeight="1">
      <c r="A5" s="188" t="s">
        <v>252</v>
      </c>
      <c r="B5" s="547" t="s">
        <v>253</v>
      </c>
      <c r="C5" s="547" t="s">
        <v>254</v>
      </c>
      <c r="D5" s="547" t="s">
        <v>255</v>
      </c>
      <c r="E5" s="545" t="s">
        <v>256</v>
      </c>
      <c r="F5" s="545" t="s">
        <v>257</v>
      </c>
      <c r="G5" s="547" t="s">
        <v>40</v>
      </c>
      <c r="H5" s="232" t="s">
        <v>185</v>
      </c>
      <c r="I5" s="545" t="s">
        <v>258</v>
      </c>
      <c r="J5" s="231" t="s">
        <v>259</v>
      </c>
      <c r="K5" s="231" t="s">
        <v>172</v>
      </c>
      <c r="L5" s="231" t="s">
        <v>181</v>
      </c>
      <c r="M5" s="231" t="s">
        <v>260</v>
      </c>
      <c r="N5" s="231" t="s">
        <v>261</v>
      </c>
      <c r="O5" s="233" t="s">
        <v>262</v>
      </c>
      <c r="P5" s="233" t="s">
        <v>263</v>
      </c>
      <c r="Q5" s="231" t="s">
        <v>264</v>
      </c>
      <c r="R5" s="231" t="s">
        <v>265</v>
      </c>
      <c r="S5" s="231" t="s">
        <v>266</v>
      </c>
      <c r="T5" s="231" t="s">
        <v>267</v>
      </c>
      <c r="U5" s="231" t="s">
        <v>268</v>
      </c>
      <c r="V5" s="234" t="s">
        <v>269</v>
      </c>
      <c r="W5" s="231" t="s">
        <v>172</v>
      </c>
      <c r="X5" s="231" t="s">
        <v>270</v>
      </c>
      <c r="Y5" s="231" t="s">
        <v>271</v>
      </c>
      <c r="Z5" s="231" t="s">
        <v>178</v>
      </c>
      <c r="AA5" s="231" t="s">
        <v>272</v>
      </c>
      <c r="AB5" s="231" t="s">
        <v>273</v>
      </c>
      <c r="AC5" s="235" t="s">
        <v>164</v>
      </c>
    </row>
    <row r="6" spans="1:29" s="230" customFormat="1" ht="12.75" customHeight="1">
      <c r="A6" s="236"/>
      <c r="B6" s="548"/>
      <c r="C6" s="548"/>
      <c r="D6" s="548"/>
      <c r="E6" s="546"/>
      <c r="F6" s="546"/>
      <c r="G6" s="548"/>
      <c r="H6" s="238"/>
      <c r="I6" s="546"/>
      <c r="J6" s="237" t="s">
        <v>274</v>
      </c>
      <c r="K6" s="511" t="s">
        <v>275</v>
      </c>
      <c r="L6" s="237"/>
      <c r="M6" s="237"/>
      <c r="N6" s="237"/>
      <c r="O6" s="238"/>
      <c r="P6" s="238"/>
      <c r="Q6" s="237"/>
      <c r="R6" s="237"/>
      <c r="S6" s="237"/>
      <c r="T6" s="237"/>
      <c r="U6" s="237"/>
      <c r="V6" s="240" t="s">
        <v>276</v>
      </c>
      <c r="W6" s="239"/>
      <c r="X6" s="241" t="s">
        <v>277</v>
      </c>
      <c r="Y6" s="241"/>
      <c r="Z6" s="241"/>
      <c r="AA6" s="241"/>
      <c r="AB6" s="511" t="s">
        <v>278</v>
      </c>
      <c r="AC6" s="242"/>
    </row>
    <row r="7" spans="1:29" s="230" customFormat="1" ht="19.5" customHeight="1" hidden="1">
      <c r="A7" s="243"/>
      <c r="B7" s="244" t="s">
        <v>281</v>
      </c>
      <c r="C7" s="244" t="s">
        <v>282</v>
      </c>
      <c r="D7" s="244" t="s">
        <v>283</v>
      </c>
      <c r="E7" s="244" t="s">
        <v>284</v>
      </c>
      <c r="F7" s="244" t="s">
        <v>285</v>
      </c>
      <c r="G7" s="244" t="s">
        <v>286</v>
      </c>
      <c r="H7" s="245" t="s">
        <v>287</v>
      </c>
      <c r="I7" s="244" t="s">
        <v>288</v>
      </c>
      <c r="J7" s="183" t="s">
        <v>289</v>
      </c>
      <c r="K7" s="183" t="s">
        <v>290</v>
      </c>
      <c r="L7" s="244" t="s">
        <v>291</v>
      </c>
      <c r="M7" s="244" t="s">
        <v>292</v>
      </c>
      <c r="N7" s="244" t="s">
        <v>293</v>
      </c>
      <c r="O7" s="246" t="s">
        <v>294</v>
      </c>
      <c r="P7" s="245" t="s">
        <v>295</v>
      </c>
      <c r="Q7" s="244" t="s">
        <v>296</v>
      </c>
      <c r="R7" s="244" t="s">
        <v>297</v>
      </c>
      <c r="S7" s="244" t="s">
        <v>298</v>
      </c>
      <c r="T7" s="244" t="s">
        <v>299</v>
      </c>
      <c r="U7" s="244" t="s">
        <v>300</v>
      </c>
      <c r="V7" s="184" t="s">
        <v>301</v>
      </c>
      <c r="W7" s="183" t="s">
        <v>302</v>
      </c>
      <c r="X7" s="183" t="s">
        <v>303</v>
      </c>
      <c r="Y7" s="183" t="s">
        <v>304</v>
      </c>
      <c r="Z7" s="183" t="s">
        <v>305</v>
      </c>
      <c r="AA7" s="183" t="s">
        <v>306</v>
      </c>
      <c r="AB7" s="183" t="s">
        <v>307</v>
      </c>
      <c r="AC7" s="247" t="s">
        <v>308</v>
      </c>
    </row>
    <row r="8" spans="1:29" s="230" customFormat="1" ht="26.25" customHeight="1">
      <c r="A8" s="188" t="s">
        <v>62</v>
      </c>
      <c r="B8" s="248">
        <v>527381</v>
      </c>
      <c r="C8" s="248">
        <v>245877</v>
      </c>
      <c r="D8" s="248">
        <v>0</v>
      </c>
      <c r="E8" s="248">
        <v>92267</v>
      </c>
      <c r="F8" s="248">
        <v>178851</v>
      </c>
      <c r="G8" s="248">
        <v>1044376</v>
      </c>
      <c r="H8" s="248">
        <v>491121</v>
      </c>
      <c r="I8" s="248">
        <v>491121</v>
      </c>
      <c r="J8" s="248">
        <v>0</v>
      </c>
      <c r="K8" s="248">
        <v>0</v>
      </c>
      <c r="L8" s="248">
        <v>1983443</v>
      </c>
      <c r="M8" s="248">
        <v>277014</v>
      </c>
      <c r="N8" s="248">
        <v>13350</v>
      </c>
      <c r="O8" s="248">
        <v>42074</v>
      </c>
      <c r="P8" s="248">
        <v>319010</v>
      </c>
      <c r="Q8" s="248">
        <v>33511</v>
      </c>
      <c r="R8" s="248">
        <v>54781</v>
      </c>
      <c r="S8" s="248">
        <v>0</v>
      </c>
      <c r="T8" s="248">
        <v>533468</v>
      </c>
      <c r="U8" s="248">
        <v>340577</v>
      </c>
      <c r="V8" s="248">
        <v>204346</v>
      </c>
      <c r="W8" s="248">
        <v>322736</v>
      </c>
      <c r="X8" s="248">
        <v>5497107</v>
      </c>
      <c r="Y8" s="248">
        <v>11712</v>
      </c>
      <c r="Z8" s="248">
        <v>6956</v>
      </c>
      <c r="AA8" s="248">
        <v>0</v>
      </c>
      <c r="AB8" s="248">
        <v>2053</v>
      </c>
      <c r="AC8" s="249">
        <v>5506116</v>
      </c>
    </row>
    <row r="9" spans="1:29" s="230" customFormat="1" ht="26.25" customHeight="1">
      <c r="A9" s="188" t="s">
        <v>64</v>
      </c>
      <c r="B9" s="250">
        <v>451819</v>
      </c>
      <c r="C9" s="250">
        <v>231321</v>
      </c>
      <c r="D9" s="250">
        <v>24504</v>
      </c>
      <c r="E9" s="250">
        <v>35000</v>
      </c>
      <c r="F9" s="250">
        <v>155133</v>
      </c>
      <c r="G9" s="250">
        <v>897777</v>
      </c>
      <c r="H9" s="250">
        <v>377425</v>
      </c>
      <c r="I9" s="250">
        <v>377425</v>
      </c>
      <c r="J9" s="250">
        <v>0</v>
      </c>
      <c r="K9" s="250">
        <v>0</v>
      </c>
      <c r="L9" s="250">
        <v>937149</v>
      </c>
      <c r="M9" s="250">
        <v>119664</v>
      </c>
      <c r="N9" s="250">
        <v>5679</v>
      </c>
      <c r="O9" s="250">
        <v>13988</v>
      </c>
      <c r="P9" s="250">
        <v>161437</v>
      </c>
      <c r="Q9" s="250">
        <v>13486</v>
      </c>
      <c r="R9" s="250">
        <v>40136</v>
      </c>
      <c r="S9" s="250">
        <v>0</v>
      </c>
      <c r="T9" s="250">
        <v>317413</v>
      </c>
      <c r="U9" s="250">
        <v>137358</v>
      </c>
      <c r="V9" s="250">
        <v>82415</v>
      </c>
      <c r="W9" s="250">
        <v>199989</v>
      </c>
      <c r="X9" s="250">
        <v>3245105</v>
      </c>
      <c r="Y9" s="250">
        <v>920</v>
      </c>
      <c r="Z9" s="250">
        <v>0</v>
      </c>
      <c r="AA9" s="250">
        <v>0</v>
      </c>
      <c r="AB9" s="250">
        <v>2061</v>
      </c>
      <c r="AC9" s="251">
        <v>3247166</v>
      </c>
    </row>
    <row r="10" spans="1:29" s="230" customFormat="1" ht="26.25" customHeight="1">
      <c r="A10" s="188" t="s">
        <v>66</v>
      </c>
      <c r="B10" s="250">
        <v>210244</v>
      </c>
      <c r="C10" s="250">
        <v>98742</v>
      </c>
      <c r="D10" s="250">
        <v>0</v>
      </c>
      <c r="E10" s="250">
        <v>0</v>
      </c>
      <c r="F10" s="250">
        <v>69791</v>
      </c>
      <c r="G10" s="250">
        <v>378777</v>
      </c>
      <c r="H10" s="250">
        <v>387275</v>
      </c>
      <c r="I10" s="250">
        <v>387275</v>
      </c>
      <c r="J10" s="250">
        <v>0</v>
      </c>
      <c r="K10" s="250">
        <v>0</v>
      </c>
      <c r="L10" s="250">
        <v>1117334</v>
      </c>
      <c r="M10" s="250">
        <v>148529</v>
      </c>
      <c r="N10" s="250">
        <v>7381</v>
      </c>
      <c r="O10" s="250">
        <v>19132</v>
      </c>
      <c r="P10" s="250">
        <v>202934</v>
      </c>
      <c r="Q10" s="250">
        <v>134</v>
      </c>
      <c r="R10" s="250">
        <v>39740</v>
      </c>
      <c r="S10" s="250">
        <v>0</v>
      </c>
      <c r="T10" s="250">
        <v>455451</v>
      </c>
      <c r="U10" s="250">
        <v>0</v>
      </c>
      <c r="V10" s="250">
        <v>0</v>
      </c>
      <c r="W10" s="250">
        <v>188989</v>
      </c>
      <c r="X10" s="250">
        <v>2956218</v>
      </c>
      <c r="Y10" s="250">
        <v>0</v>
      </c>
      <c r="Z10" s="250">
        <v>28948</v>
      </c>
      <c r="AA10" s="250">
        <v>0</v>
      </c>
      <c r="AB10" s="250">
        <v>0</v>
      </c>
      <c r="AC10" s="251">
        <v>2985166</v>
      </c>
    </row>
    <row r="11" spans="1:29" s="230" customFormat="1" ht="26.25" customHeight="1">
      <c r="A11" s="188" t="s">
        <v>68</v>
      </c>
      <c r="B11" s="250">
        <v>92850</v>
      </c>
      <c r="C11" s="250">
        <v>42152</v>
      </c>
      <c r="D11" s="250">
        <v>0</v>
      </c>
      <c r="E11" s="250">
        <v>25506</v>
      </c>
      <c r="F11" s="250">
        <v>31416</v>
      </c>
      <c r="G11" s="250">
        <v>191924</v>
      </c>
      <c r="H11" s="250">
        <v>66912</v>
      </c>
      <c r="I11" s="250">
        <v>66912</v>
      </c>
      <c r="J11" s="250">
        <v>0</v>
      </c>
      <c r="K11" s="250">
        <v>0</v>
      </c>
      <c r="L11" s="250">
        <v>187207</v>
      </c>
      <c r="M11" s="250">
        <v>41215</v>
      </c>
      <c r="N11" s="250">
        <v>1999</v>
      </c>
      <c r="O11" s="250">
        <v>5717</v>
      </c>
      <c r="P11" s="250">
        <v>49426</v>
      </c>
      <c r="Q11" s="250">
        <v>1429</v>
      </c>
      <c r="R11" s="250">
        <v>1854</v>
      </c>
      <c r="S11" s="250">
        <v>1538</v>
      </c>
      <c r="T11" s="250">
        <v>47476</v>
      </c>
      <c r="U11" s="250">
        <v>0</v>
      </c>
      <c r="V11" s="250">
        <v>0</v>
      </c>
      <c r="W11" s="250">
        <v>73761</v>
      </c>
      <c r="X11" s="250">
        <v>676911</v>
      </c>
      <c r="Y11" s="250">
        <v>75</v>
      </c>
      <c r="Z11" s="250">
        <v>11</v>
      </c>
      <c r="AA11" s="250">
        <v>0</v>
      </c>
      <c r="AB11" s="250">
        <v>108</v>
      </c>
      <c r="AC11" s="251">
        <v>677030</v>
      </c>
    </row>
    <row r="12" spans="1:29" s="230" customFormat="1" ht="26.25" customHeight="1">
      <c r="A12" s="188" t="s">
        <v>70</v>
      </c>
      <c r="B12" s="250">
        <v>136779</v>
      </c>
      <c r="C12" s="250">
        <v>72286</v>
      </c>
      <c r="D12" s="250">
        <v>0</v>
      </c>
      <c r="E12" s="250">
        <v>28577</v>
      </c>
      <c r="F12" s="250">
        <v>44724</v>
      </c>
      <c r="G12" s="250">
        <v>282366</v>
      </c>
      <c r="H12" s="250">
        <v>310348</v>
      </c>
      <c r="I12" s="250">
        <v>309638</v>
      </c>
      <c r="J12" s="250">
        <v>0</v>
      </c>
      <c r="K12" s="250">
        <v>710</v>
      </c>
      <c r="L12" s="250">
        <v>706340</v>
      </c>
      <c r="M12" s="250">
        <v>76816</v>
      </c>
      <c r="N12" s="250">
        <v>5852</v>
      </c>
      <c r="O12" s="250">
        <v>8419</v>
      </c>
      <c r="P12" s="250">
        <v>61307</v>
      </c>
      <c r="Q12" s="250">
        <v>0</v>
      </c>
      <c r="R12" s="250">
        <v>3264</v>
      </c>
      <c r="S12" s="250">
        <v>0</v>
      </c>
      <c r="T12" s="250">
        <v>184646</v>
      </c>
      <c r="U12" s="250">
        <v>0</v>
      </c>
      <c r="V12" s="250">
        <v>0</v>
      </c>
      <c r="W12" s="250">
        <v>82514</v>
      </c>
      <c r="X12" s="250">
        <v>1763880</v>
      </c>
      <c r="Y12" s="250">
        <v>1057</v>
      </c>
      <c r="Z12" s="250">
        <v>0</v>
      </c>
      <c r="AA12" s="250">
        <v>0</v>
      </c>
      <c r="AB12" s="250">
        <v>86</v>
      </c>
      <c r="AC12" s="251">
        <v>1763966</v>
      </c>
    </row>
    <row r="13" spans="1:29" s="230" customFormat="1" ht="26.25" customHeight="1">
      <c r="A13" s="188" t="s">
        <v>72</v>
      </c>
      <c r="B13" s="250">
        <v>101893</v>
      </c>
      <c r="C13" s="250">
        <v>50414</v>
      </c>
      <c r="D13" s="250">
        <v>0</v>
      </c>
      <c r="E13" s="250">
        <v>44324</v>
      </c>
      <c r="F13" s="250">
        <v>34665</v>
      </c>
      <c r="G13" s="250">
        <v>231296</v>
      </c>
      <c r="H13" s="250">
        <v>162511</v>
      </c>
      <c r="I13" s="250">
        <v>162011</v>
      </c>
      <c r="J13" s="250">
        <v>0</v>
      </c>
      <c r="K13" s="250">
        <v>500</v>
      </c>
      <c r="L13" s="250">
        <v>377171</v>
      </c>
      <c r="M13" s="250">
        <v>37957</v>
      </c>
      <c r="N13" s="250">
        <v>1576</v>
      </c>
      <c r="O13" s="250">
        <v>5415</v>
      </c>
      <c r="P13" s="250">
        <v>43397</v>
      </c>
      <c r="Q13" s="250">
        <v>0</v>
      </c>
      <c r="R13" s="250">
        <v>16212</v>
      </c>
      <c r="S13" s="250">
        <v>0</v>
      </c>
      <c r="T13" s="250">
        <v>61848</v>
      </c>
      <c r="U13" s="250">
        <v>0</v>
      </c>
      <c r="V13" s="250">
        <v>0</v>
      </c>
      <c r="W13" s="250">
        <v>56817</v>
      </c>
      <c r="X13" s="250">
        <v>1026164</v>
      </c>
      <c r="Y13" s="250">
        <v>22</v>
      </c>
      <c r="Z13" s="250">
        <v>0</v>
      </c>
      <c r="AA13" s="250">
        <v>0</v>
      </c>
      <c r="AB13" s="250">
        <v>0</v>
      </c>
      <c r="AC13" s="251">
        <v>1026164</v>
      </c>
    </row>
    <row r="14" spans="1:29" s="230" customFormat="1" ht="26.25" customHeight="1">
      <c r="A14" s="188" t="s">
        <v>73</v>
      </c>
      <c r="B14" s="250">
        <v>270354</v>
      </c>
      <c r="C14" s="250">
        <v>136089</v>
      </c>
      <c r="D14" s="250">
        <v>0</v>
      </c>
      <c r="E14" s="250">
        <v>85222</v>
      </c>
      <c r="F14" s="250">
        <v>99617</v>
      </c>
      <c r="G14" s="250">
        <v>591282</v>
      </c>
      <c r="H14" s="250">
        <v>50143</v>
      </c>
      <c r="I14" s="250">
        <v>50143</v>
      </c>
      <c r="J14" s="250">
        <v>0</v>
      </c>
      <c r="K14" s="250">
        <v>0</v>
      </c>
      <c r="L14" s="250">
        <v>439998</v>
      </c>
      <c r="M14" s="250">
        <v>103925</v>
      </c>
      <c r="N14" s="250">
        <v>3919</v>
      </c>
      <c r="O14" s="250">
        <v>11462</v>
      </c>
      <c r="P14" s="250">
        <v>86129</v>
      </c>
      <c r="Q14" s="250">
        <v>12166</v>
      </c>
      <c r="R14" s="250">
        <v>14600</v>
      </c>
      <c r="S14" s="250">
        <v>4323</v>
      </c>
      <c r="T14" s="250">
        <v>116594</v>
      </c>
      <c r="U14" s="250">
        <v>36600</v>
      </c>
      <c r="V14" s="250">
        <v>21960</v>
      </c>
      <c r="W14" s="250">
        <v>116298</v>
      </c>
      <c r="X14" s="250">
        <v>1591855</v>
      </c>
      <c r="Y14" s="250">
        <v>0</v>
      </c>
      <c r="Z14" s="250">
        <v>0</v>
      </c>
      <c r="AA14" s="250">
        <v>0</v>
      </c>
      <c r="AB14" s="250">
        <v>0</v>
      </c>
      <c r="AC14" s="251">
        <v>1591855</v>
      </c>
    </row>
    <row r="15" spans="1:29" s="230" customFormat="1" ht="26.25" customHeight="1">
      <c r="A15" s="188" t="s">
        <v>75</v>
      </c>
      <c r="B15" s="250">
        <v>147388</v>
      </c>
      <c r="C15" s="250">
        <v>83133</v>
      </c>
      <c r="D15" s="250">
        <v>0</v>
      </c>
      <c r="E15" s="250">
        <v>46384</v>
      </c>
      <c r="F15" s="250">
        <v>49615</v>
      </c>
      <c r="G15" s="250">
        <v>326520</v>
      </c>
      <c r="H15" s="250">
        <v>137880</v>
      </c>
      <c r="I15" s="250">
        <v>137880</v>
      </c>
      <c r="J15" s="250">
        <v>0</v>
      </c>
      <c r="K15" s="250">
        <v>0</v>
      </c>
      <c r="L15" s="250">
        <v>321748</v>
      </c>
      <c r="M15" s="250">
        <v>54688</v>
      </c>
      <c r="N15" s="250">
        <v>1885</v>
      </c>
      <c r="O15" s="250">
        <v>5079</v>
      </c>
      <c r="P15" s="250">
        <v>87577</v>
      </c>
      <c r="Q15" s="250">
        <v>1540</v>
      </c>
      <c r="R15" s="250">
        <v>3045</v>
      </c>
      <c r="S15" s="250">
        <v>1800</v>
      </c>
      <c r="T15" s="250">
        <v>41041</v>
      </c>
      <c r="U15" s="250">
        <v>0</v>
      </c>
      <c r="V15" s="250">
        <v>0</v>
      </c>
      <c r="W15" s="250">
        <v>81093</v>
      </c>
      <c r="X15" s="250">
        <v>1073358</v>
      </c>
      <c r="Y15" s="250">
        <v>0</v>
      </c>
      <c r="Z15" s="250">
        <v>1500</v>
      </c>
      <c r="AA15" s="250">
        <v>0</v>
      </c>
      <c r="AB15" s="250">
        <v>0</v>
      </c>
      <c r="AC15" s="251">
        <v>1074858</v>
      </c>
    </row>
    <row r="16" spans="1:29" s="230" customFormat="1" ht="26.25" customHeight="1">
      <c r="A16" s="188" t="s">
        <v>77</v>
      </c>
      <c r="B16" s="250">
        <v>77555</v>
      </c>
      <c r="C16" s="250">
        <v>35423</v>
      </c>
      <c r="D16" s="250">
        <v>0</v>
      </c>
      <c r="E16" s="250">
        <v>3719</v>
      </c>
      <c r="F16" s="250">
        <v>20634</v>
      </c>
      <c r="G16" s="250">
        <v>137331</v>
      </c>
      <c r="H16" s="250">
        <v>101617</v>
      </c>
      <c r="I16" s="250">
        <v>101617</v>
      </c>
      <c r="J16" s="250">
        <v>0</v>
      </c>
      <c r="K16" s="250">
        <v>0</v>
      </c>
      <c r="L16" s="250">
        <v>280020</v>
      </c>
      <c r="M16" s="250">
        <v>58125</v>
      </c>
      <c r="N16" s="250">
        <v>1632</v>
      </c>
      <c r="O16" s="250">
        <v>7839</v>
      </c>
      <c r="P16" s="250">
        <v>33876</v>
      </c>
      <c r="Q16" s="250">
        <v>597</v>
      </c>
      <c r="R16" s="250">
        <v>5342</v>
      </c>
      <c r="S16" s="250">
        <v>0</v>
      </c>
      <c r="T16" s="250">
        <v>77414</v>
      </c>
      <c r="U16" s="250">
        <v>0</v>
      </c>
      <c r="V16" s="250">
        <v>0</v>
      </c>
      <c r="W16" s="250">
        <v>23544</v>
      </c>
      <c r="X16" s="250">
        <v>727337</v>
      </c>
      <c r="Y16" s="250">
        <v>0</v>
      </c>
      <c r="Z16" s="250">
        <v>0</v>
      </c>
      <c r="AA16" s="250">
        <v>0</v>
      </c>
      <c r="AB16" s="250">
        <v>0</v>
      </c>
      <c r="AC16" s="251">
        <v>727337</v>
      </c>
    </row>
    <row r="17" spans="1:29" s="230" customFormat="1" ht="26.25" customHeight="1">
      <c r="A17" s="188" t="s">
        <v>78</v>
      </c>
      <c r="B17" s="250">
        <v>65438</v>
      </c>
      <c r="C17" s="250">
        <v>33442</v>
      </c>
      <c r="D17" s="250">
        <v>0</v>
      </c>
      <c r="E17" s="250">
        <v>10000</v>
      </c>
      <c r="F17" s="250">
        <v>21656</v>
      </c>
      <c r="G17" s="250">
        <v>130536</v>
      </c>
      <c r="H17" s="250">
        <v>63667</v>
      </c>
      <c r="I17" s="250">
        <v>63667</v>
      </c>
      <c r="J17" s="250">
        <v>0</v>
      </c>
      <c r="K17" s="250">
        <v>0</v>
      </c>
      <c r="L17" s="250">
        <v>112577</v>
      </c>
      <c r="M17" s="250">
        <v>704</v>
      </c>
      <c r="N17" s="250">
        <v>41</v>
      </c>
      <c r="O17" s="250">
        <v>1257</v>
      </c>
      <c r="P17" s="250">
        <v>26727</v>
      </c>
      <c r="Q17" s="250">
        <v>0</v>
      </c>
      <c r="R17" s="250">
        <v>188</v>
      </c>
      <c r="S17" s="250">
        <v>0</v>
      </c>
      <c r="T17" s="250">
        <v>15950</v>
      </c>
      <c r="U17" s="250">
        <v>458525</v>
      </c>
      <c r="V17" s="250">
        <v>351689</v>
      </c>
      <c r="W17" s="250">
        <v>9969</v>
      </c>
      <c r="X17" s="250">
        <v>824057</v>
      </c>
      <c r="Y17" s="250">
        <v>0</v>
      </c>
      <c r="Z17" s="250">
        <v>0</v>
      </c>
      <c r="AA17" s="250">
        <v>0</v>
      </c>
      <c r="AB17" s="250">
        <v>0</v>
      </c>
      <c r="AC17" s="251">
        <v>824057</v>
      </c>
    </row>
    <row r="18" spans="1:29" s="230" customFormat="1" ht="26.25" customHeight="1">
      <c r="A18" s="188" t="s">
        <v>79</v>
      </c>
      <c r="B18" s="250">
        <v>38944</v>
      </c>
      <c r="C18" s="250">
        <v>18769</v>
      </c>
      <c r="D18" s="250">
        <v>30</v>
      </c>
      <c r="E18" s="250">
        <v>7407</v>
      </c>
      <c r="F18" s="250">
        <v>12920</v>
      </c>
      <c r="G18" s="250">
        <v>78070</v>
      </c>
      <c r="H18" s="250">
        <v>72673</v>
      </c>
      <c r="I18" s="250">
        <v>72673</v>
      </c>
      <c r="J18" s="250">
        <v>0</v>
      </c>
      <c r="K18" s="250">
        <v>0</v>
      </c>
      <c r="L18" s="250">
        <v>244813</v>
      </c>
      <c r="M18" s="250">
        <v>50542</v>
      </c>
      <c r="N18" s="250">
        <v>0</v>
      </c>
      <c r="O18" s="250">
        <v>4758</v>
      </c>
      <c r="P18" s="250">
        <v>48017</v>
      </c>
      <c r="Q18" s="250">
        <v>467</v>
      </c>
      <c r="R18" s="250">
        <v>18308</v>
      </c>
      <c r="S18" s="250">
        <v>0</v>
      </c>
      <c r="T18" s="250">
        <v>49682</v>
      </c>
      <c r="U18" s="250">
        <v>0</v>
      </c>
      <c r="V18" s="250">
        <v>0</v>
      </c>
      <c r="W18" s="250">
        <v>43565</v>
      </c>
      <c r="X18" s="250">
        <v>611296</v>
      </c>
      <c r="Y18" s="250">
        <v>0</v>
      </c>
      <c r="Z18" s="250">
        <v>0</v>
      </c>
      <c r="AA18" s="250">
        <v>0</v>
      </c>
      <c r="AB18" s="250">
        <v>0</v>
      </c>
      <c r="AC18" s="251">
        <v>611296</v>
      </c>
    </row>
    <row r="19" spans="1:29" s="230" customFormat="1" ht="26.25" customHeight="1">
      <c r="A19" s="188" t="s">
        <v>279</v>
      </c>
      <c r="B19" s="250">
        <v>258090</v>
      </c>
      <c r="C19" s="250">
        <v>133579</v>
      </c>
      <c r="D19" s="250">
        <v>0</v>
      </c>
      <c r="E19" s="250">
        <v>120000</v>
      </c>
      <c r="F19" s="250">
        <v>87108</v>
      </c>
      <c r="G19" s="250">
        <v>598777</v>
      </c>
      <c r="H19" s="250">
        <v>270222</v>
      </c>
      <c r="I19" s="250">
        <v>270222</v>
      </c>
      <c r="J19" s="250">
        <v>0</v>
      </c>
      <c r="K19" s="250">
        <v>0</v>
      </c>
      <c r="L19" s="250">
        <v>995257</v>
      </c>
      <c r="M19" s="250">
        <v>92038</v>
      </c>
      <c r="N19" s="250">
        <v>5971</v>
      </c>
      <c r="O19" s="250">
        <v>15708</v>
      </c>
      <c r="P19" s="250">
        <v>106245</v>
      </c>
      <c r="Q19" s="250">
        <v>3356</v>
      </c>
      <c r="R19" s="250">
        <v>27639</v>
      </c>
      <c r="S19" s="250">
        <v>0</v>
      </c>
      <c r="T19" s="250">
        <v>240598</v>
      </c>
      <c r="U19" s="250">
        <v>75618</v>
      </c>
      <c r="V19" s="250">
        <v>45370</v>
      </c>
      <c r="W19" s="250">
        <v>78488</v>
      </c>
      <c r="X19" s="250">
        <v>2661853</v>
      </c>
      <c r="Y19" s="250">
        <v>155</v>
      </c>
      <c r="Z19" s="250">
        <v>207553</v>
      </c>
      <c r="AA19" s="250">
        <v>0</v>
      </c>
      <c r="AB19" s="250">
        <v>1900</v>
      </c>
      <c r="AC19" s="251">
        <v>2871306</v>
      </c>
    </row>
    <row r="20" spans="1:29" s="230" customFormat="1" ht="26.25" customHeight="1">
      <c r="A20" s="192" t="s">
        <v>102</v>
      </c>
      <c r="B20" s="252">
        <v>201711</v>
      </c>
      <c r="C20" s="252">
        <v>102562</v>
      </c>
      <c r="D20" s="252">
        <v>0</v>
      </c>
      <c r="E20" s="252">
        <v>137339</v>
      </c>
      <c r="F20" s="252">
        <v>65407</v>
      </c>
      <c r="G20" s="252">
        <v>507019</v>
      </c>
      <c r="H20" s="252">
        <v>110776</v>
      </c>
      <c r="I20" s="252">
        <v>110679</v>
      </c>
      <c r="J20" s="252">
        <v>0</v>
      </c>
      <c r="K20" s="252">
        <v>97</v>
      </c>
      <c r="L20" s="252">
        <v>378089</v>
      </c>
      <c r="M20" s="252">
        <v>50324</v>
      </c>
      <c r="N20" s="252">
        <v>1762</v>
      </c>
      <c r="O20" s="252">
        <v>5872</v>
      </c>
      <c r="P20" s="252">
        <v>115132</v>
      </c>
      <c r="Q20" s="252">
        <v>89</v>
      </c>
      <c r="R20" s="252">
        <v>17315</v>
      </c>
      <c r="S20" s="252">
        <v>0</v>
      </c>
      <c r="T20" s="252">
        <v>55411</v>
      </c>
      <c r="U20" s="252">
        <v>48371</v>
      </c>
      <c r="V20" s="252">
        <v>29023</v>
      </c>
      <c r="W20" s="252">
        <v>84262</v>
      </c>
      <c r="X20" s="252">
        <v>1388010</v>
      </c>
      <c r="Y20" s="252">
        <v>0</v>
      </c>
      <c r="Z20" s="252">
        <v>11503</v>
      </c>
      <c r="AA20" s="252">
        <v>0</v>
      </c>
      <c r="AB20" s="252">
        <v>0</v>
      </c>
      <c r="AC20" s="253">
        <v>1399513</v>
      </c>
    </row>
    <row r="21" spans="1:29" s="230" customFormat="1" ht="26.25" customHeight="1">
      <c r="A21" s="254" t="s">
        <v>95</v>
      </c>
      <c r="B21" s="255">
        <v>31191</v>
      </c>
      <c r="C21" s="255">
        <v>14847</v>
      </c>
      <c r="D21" s="255">
        <v>0</v>
      </c>
      <c r="E21" s="255">
        <v>0</v>
      </c>
      <c r="F21" s="255">
        <v>10114</v>
      </c>
      <c r="G21" s="255">
        <v>56152</v>
      </c>
      <c r="H21" s="255">
        <v>78066</v>
      </c>
      <c r="I21" s="255">
        <v>78066</v>
      </c>
      <c r="J21" s="255">
        <v>0</v>
      </c>
      <c r="K21" s="255">
        <v>0</v>
      </c>
      <c r="L21" s="255">
        <v>194662</v>
      </c>
      <c r="M21" s="255">
        <v>0</v>
      </c>
      <c r="N21" s="255">
        <v>22</v>
      </c>
      <c r="O21" s="255">
        <v>1776</v>
      </c>
      <c r="P21" s="255">
        <v>23684</v>
      </c>
      <c r="Q21" s="255">
        <v>862</v>
      </c>
      <c r="R21" s="255">
        <v>0</v>
      </c>
      <c r="S21" s="255">
        <v>2008</v>
      </c>
      <c r="T21" s="255">
        <v>92217</v>
      </c>
      <c r="U21" s="255">
        <v>225570</v>
      </c>
      <c r="V21" s="255">
        <v>173012</v>
      </c>
      <c r="W21" s="255">
        <v>22799</v>
      </c>
      <c r="X21" s="255">
        <v>697818</v>
      </c>
      <c r="Y21" s="255">
        <v>0</v>
      </c>
      <c r="Z21" s="255">
        <v>0</v>
      </c>
      <c r="AA21" s="255">
        <v>0</v>
      </c>
      <c r="AB21" s="255">
        <v>0</v>
      </c>
      <c r="AC21" s="256">
        <v>697818</v>
      </c>
    </row>
    <row r="22" spans="1:29" s="230" customFormat="1" ht="26.25" customHeight="1">
      <c r="A22" s="257" t="s">
        <v>96</v>
      </c>
      <c r="B22" s="250">
        <v>26608</v>
      </c>
      <c r="C22" s="250">
        <v>11832</v>
      </c>
      <c r="D22" s="250">
        <v>0</v>
      </c>
      <c r="E22" s="250">
        <v>2200</v>
      </c>
      <c r="F22" s="250">
        <v>8784</v>
      </c>
      <c r="G22" s="250">
        <v>49424</v>
      </c>
      <c r="H22" s="250">
        <v>341260</v>
      </c>
      <c r="I22" s="250">
        <v>341260</v>
      </c>
      <c r="J22" s="250">
        <v>0</v>
      </c>
      <c r="K22" s="250">
        <v>0</v>
      </c>
      <c r="L22" s="250">
        <v>720794</v>
      </c>
      <c r="M22" s="250">
        <v>66190</v>
      </c>
      <c r="N22" s="250">
        <v>88</v>
      </c>
      <c r="O22" s="250">
        <v>9481</v>
      </c>
      <c r="P22" s="250">
        <v>17736</v>
      </c>
      <c r="Q22" s="250">
        <v>153</v>
      </c>
      <c r="R22" s="250">
        <v>8844</v>
      </c>
      <c r="S22" s="250">
        <v>0</v>
      </c>
      <c r="T22" s="250">
        <v>82907</v>
      </c>
      <c r="U22" s="250">
        <v>0</v>
      </c>
      <c r="V22" s="250">
        <v>0</v>
      </c>
      <c r="W22" s="250">
        <v>7862</v>
      </c>
      <c r="X22" s="250">
        <v>1385416</v>
      </c>
      <c r="Y22" s="250">
        <v>0</v>
      </c>
      <c r="Z22" s="250">
        <v>0</v>
      </c>
      <c r="AA22" s="250">
        <v>0</v>
      </c>
      <c r="AB22" s="250">
        <v>0</v>
      </c>
      <c r="AC22" s="251">
        <v>1385416</v>
      </c>
    </row>
    <row r="23" spans="1:29" s="230" customFormat="1" ht="26.25" customHeight="1">
      <c r="A23" s="258" t="s">
        <v>97</v>
      </c>
      <c r="B23" s="259">
        <v>5259</v>
      </c>
      <c r="C23" s="259">
        <v>2526</v>
      </c>
      <c r="D23" s="259">
        <v>0</v>
      </c>
      <c r="E23" s="259">
        <v>0</v>
      </c>
      <c r="F23" s="259">
        <v>1756</v>
      </c>
      <c r="G23" s="259">
        <v>9541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120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49145</v>
      </c>
      <c r="X23" s="259">
        <v>58806</v>
      </c>
      <c r="Y23" s="259">
        <v>0</v>
      </c>
      <c r="Z23" s="259">
        <v>0</v>
      </c>
      <c r="AA23" s="259">
        <v>0</v>
      </c>
      <c r="AB23" s="259">
        <v>0</v>
      </c>
      <c r="AC23" s="260">
        <v>58806</v>
      </c>
    </row>
    <row r="24" spans="1:29" s="230" customFormat="1" ht="26.25" customHeight="1" thickBot="1">
      <c r="A24" s="261" t="s">
        <v>40</v>
      </c>
      <c r="B24" s="262">
        <f aca="true" t="shared" si="0" ref="B24:AC24">SUM(B8:B23)</f>
        <v>2643504</v>
      </c>
      <c r="C24" s="262">
        <f t="shared" si="0"/>
        <v>1312994</v>
      </c>
      <c r="D24" s="262">
        <f t="shared" si="0"/>
        <v>24534</v>
      </c>
      <c r="E24" s="262">
        <f t="shared" si="0"/>
        <v>637945</v>
      </c>
      <c r="F24" s="262">
        <f t="shared" si="0"/>
        <v>892191</v>
      </c>
      <c r="G24" s="262">
        <f t="shared" si="0"/>
        <v>5511168</v>
      </c>
      <c r="H24" s="262">
        <f t="shared" si="0"/>
        <v>3021896</v>
      </c>
      <c r="I24" s="262">
        <f t="shared" si="0"/>
        <v>3020589</v>
      </c>
      <c r="J24" s="262">
        <f t="shared" si="0"/>
        <v>0</v>
      </c>
      <c r="K24" s="262">
        <f t="shared" si="0"/>
        <v>1307</v>
      </c>
      <c r="L24" s="262">
        <f t="shared" si="0"/>
        <v>8996602</v>
      </c>
      <c r="M24" s="262">
        <f t="shared" si="0"/>
        <v>1177731</v>
      </c>
      <c r="N24" s="262">
        <f t="shared" si="0"/>
        <v>51157</v>
      </c>
      <c r="O24" s="262">
        <f t="shared" si="0"/>
        <v>158097</v>
      </c>
      <c r="P24" s="262">
        <f t="shared" si="0"/>
        <v>1382634</v>
      </c>
      <c r="Q24" s="262">
        <f t="shared" si="0"/>
        <v>67790</v>
      </c>
      <c r="R24" s="262">
        <f t="shared" si="0"/>
        <v>251268</v>
      </c>
      <c r="S24" s="262">
        <f t="shared" si="0"/>
        <v>9669</v>
      </c>
      <c r="T24" s="262">
        <f t="shared" si="0"/>
        <v>2372116</v>
      </c>
      <c r="U24" s="262">
        <f t="shared" si="0"/>
        <v>1322619</v>
      </c>
      <c r="V24" s="262">
        <f t="shared" si="0"/>
        <v>907815</v>
      </c>
      <c r="W24" s="262">
        <f>SUM(W8:W23)</f>
        <v>1441831</v>
      </c>
      <c r="X24" s="262">
        <f t="shared" si="0"/>
        <v>26185191</v>
      </c>
      <c r="Y24" s="262">
        <f t="shared" si="0"/>
        <v>13941</v>
      </c>
      <c r="Z24" s="262">
        <f t="shared" si="0"/>
        <v>256471</v>
      </c>
      <c r="AA24" s="262">
        <f t="shared" si="0"/>
        <v>0</v>
      </c>
      <c r="AB24" s="262">
        <f t="shared" si="0"/>
        <v>6208</v>
      </c>
      <c r="AC24" s="263">
        <f t="shared" si="0"/>
        <v>26447870</v>
      </c>
    </row>
    <row r="25" spans="1:29" s="230" customFormat="1" ht="26.25" customHeight="1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</row>
    <row r="26" spans="1:29" s="230" customFormat="1" ht="26.25" customHeight="1" thickBot="1">
      <c r="A26" s="264"/>
      <c r="B26" s="266" t="s">
        <v>98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</row>
    <row r="27" spans="1:29" s="230" customFormat="1" ht="26.25" customHeight="1">
      <c r="A27" s="213" t="s">
        <v>72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1889</v>
      </c>
      <c r="M27" s="121">
        <v>499</v>
      </c>
      <c r="N27" s="121">
        <v>14</v>
      </c>
      <c r="O27" s="121">
        <v>295</v>
      </c>
      <c r="P27" s="121">
        <v>493</v>
      </c>
      <c r="Q27" s="121">
        <v>0</v>
      </c>
      <c r="R27" s="121">
        <v>67</v>
      </c>
      <c r="S27" s="121">
        <v>0</v>
      </c>
      <c r="T27" s="121">
        <v>1754</v>
      </c>
      <c r="U27" s="121">
        <v>0</v>
      </c>
      <c r="V27" s="121">
        <v>0</v>
      </c>
      <c r="W27" s="121">
        <v>501</v>
      </c>
      <c r="X27" s="121">
        <v>11054</v>
      </c>
      <c r="Y27" s="121">
        <v>0</v>
      </c>
      <c r="Z27" s="121">
        <v>0</v>
      </c>
      <c r="AA27" s="121">
        <v>0</v>
      </c>
      <c r="AB27" s="121">
        <v>0</v>
      </c>
      <c r="AC27" s="214">
        <v>11054</v>
      </c>
    </row>
    <row r="28" spans="1:29" s="230" customFormat="1" ht="26.25" customHeight="1" thickBot="1">
      <c r="A28" s="215" t="s">
        <v>40</v>
      </c>
      <c r="B28" s="84">
        <f aca="true" t="shared" si="1" ref="B28:AC28">B27</f>
        <v>0</v>
      </c>
      <c r="C28" s="84">
        <f t="shared" si="1"/>
        <v>0</v>
      </c>
      <c r="D28" s="84">
        <f t="shared" si="1"/>
        <v>0</v>
      </c>
      <c r="E28" s="84">
        <f t="shared" si="1"/>
        <v>0</v>
      </c>
      <c r="F28" s="84">
        <f t="shared" si="1"/>
        <v>0</v>
      </c>
      <c r="G28" s="84">
        <f t="shared" si="1"/>
        <v>0</v>
      </c>
      <c r="H28" s="84">
        <f t="shared" si="1"/>
        <v>0</v>
      </c>
      <c r="I28" s="84">
        <f t="shared" si="1"/>
        <v>0</v>
      </c>
      <c r="J28" s="84">
        <f t="shared" si="1"/>
        <v>0</v>
      </c>
      <c r="K28" s="84">
        <f t="shared" si="1"/>
        <v>0</v>
      </c>
      <c r="L28" s="84">
        <f t="shared" si="1"/>
        <v>1889</v>
      </c>
      <c r="M28" s="84">
        <f t="shared" si="1"/>
        <v>499</v>
      </c>
      <c r="N28" s="84">
        <f t="shared" si="1"/>
        <v>14</v>
      </c>
      <c r="O28" s="84">
        <f t="shared" si="1"/>
        <v>295</v>
      </c>
      <c r="P28" s="84">
        <f t="shared" si="1"/>
        <v>493</v>
      </c>
      <c r="Q28" s="84">
        <f t="shared" si="1"/>
        <v>0</v>
      </c>
      <c r="R28" s="84">
        <f t="shared" si="1"/>
        <v>67</v>
      </c>
      <c r="S28" s="84">
        <f t="shared" si="1"/>
        <v>0</v>
      </c>
      <c r="T28" s="84">
        <f t="shared" si="1"/>
        <v>1754</v>
      </c>
      <c r="U28" s="84">
        <f t="shared" si="1"/>
        <v>0</v>
      </c>
      <c r="V28" s="84">
        <f t="shared" si="1"/>
        <v>0</v>
      </c>
      <c r="W28" s="84">
        <f t="shared" si="1"/>
        <v>501</v>
      </c>
      <c r="X28" s="84">
        <f t="shared" si="1"/>
        <v>11054</v>
      </c>
      <c r="Y28" s="84">
        <f t="shared" si="1"/>
        <v>0</v>
      </c>
      <c r="Z28" s="84">
        <f t="shared" si="1"/>
        <v>0</v>
      </c>
      <c r="AA28" s="84">
        <f t="shared" si="1"/>
        <v>0</v>
      </c>
      <c r="AB28" s="84">
        <f t="shared" si="1"/>
        <v>0</v>
      </c>
      <c r="AC28" s="267">
        <f t="shared" si="1"/>
        <v>11054</v>
      </c>
    </row>
    <row r="30" s="512" customFormat="1" ht="12"/>
  </sheetData>
  <sheetProtection/>
  <mergeCells count="7">
    <mergeCell ref="I5:I6"/>
    <mergeCell ref="B5:B6"/>
    <mergeCell ref="C5:C6"/>
    <mergeCell ref="D5:D6"/>
    <mergeCell ref="E5:E6"/>
    <mergeCell ref="F5:F6"/>
    <mergeCell ref="G5:G6"/>
  </mergeCells>
  <printOptions/>
  <pageMargins left="0.6692913385826772" right="0.4330708661417323" top="0.7874015748031497" bottom="0.5905511811023623" header="0.5118110236220472" footer="0.5118110236220472"/>
  <pageSetup fitToWidth="2" horizontalDpi="300" verticalDpi="300" orientation="landscape" paperSize="9" scale="74" r:id="rId1"/>
  <colBreaks count="1" manualBreakCount="1">
    <brk id="15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showGridLines="0" view="pageBreakPreview" zoomScale="75" zoomScaleSheetLayoutView="75" zoomScalePageLayoutView="0" workbookViewId="0" topLeftCell="A1">
      <selection activeCell="O9" sqref="O9"/>
    </sheetView>
  </sheetViews>
  <sheetFormatPr defaultColWidth="9.00390625" defaultRowHeight="12.75"/>
  <cols>
    <col min="1" max="1" width="23.625" style="269" customWidth="1"/>
    <col min="2" max="23" width="7.75390625" style="269" customWidth="1"/>
    <col min="24" max="24" width="10.375" style="269" customWidth="1"/>
    <col min="25" max="16384" width="9.125" style="269" customWidth="1"/>
  </cols>
  <sheetData>
    <row r="1" ht="20.25" customHeight="1">
      <c r="B1" s="138" t="s">
        <v>144</v>
      </c>
    </row>
    <row r="2" spans="2:8" s="141" customFormat="1" ht="21.75" customHeight="1">
      <c r="B2" s="217" t="s">
        <v>330</v>
      </c>
      <c r="H2" s="217" t="s">
        <v>331</v>
      </c>
    </row>
    <row r="3" spans="1:2" s="141" customFormat="1" ht="20.25" customHeight="1" thickBot="1">
      <c r="A3" s="270"/>
      <c r="B3" s="271" t="s">
        <v>83</v>
      </c>
    </row>
    <row r="4" spans="1:24" s="141" customFormat="1" ht="14.25" customHeight="1">
      <c r="A4" s="143"/>
      <c r="B4" s="272" t="s">
        <v>694</v>
      </c>
      <c r="C4" s="272"/>
      <c r="D4" s="273"/>
      <c r="E4" s="273"/>
      <c r="F4" s="273"/>
      <c r="G4" s="274"/>
      <c r="H4" s="147" t="s">
        <v>677</v>
      </c>
      <c r="I4" s="146"/>
      <c r="J4" s="146"/>
      <c r="K4" s="275"/>
      <c r="L4" s="276" t="s">
        <v>678</v>
      </c>
      <c r="M4" s="149" t="s">
        <v>679</v>
      </c>
      <c r="N4" s="149" t="s">
        <v>680</v>
      </c>
      <c r="O4" s="149" t="s">
        <v>681</v>
      </c>
      <c r="P4" s="149" t="s">
        <v>682</v>
      </c>
      <c r="Q4" s="149" t="s">
        <v>683</v>
      </c>
      <c r="R4" s="149" t="s">
        <v>672</v>
      </c>
      <c r="S4" s="149" t="s">
        <v>684</v>
      </c>
      <c r="T4" s="149" t="s">
        <v>685</v>
      </c>
      <c r="U4" s="148" t="s">
        <v>686</v>
      </c>
      <c r="V4" s="277"/>
      <c r="W4" s="149" t="s">
        <v>687</v>
      </c>
      <c r="X4" s="154" t="s">
        <v>688</v>
      </c>
    </row>
    <row r="5" spans="1:24" s="141" customFormat="1" ht="23.25" customHeight="1">
      <c r="A5" s="155" t="s">
        <v>165</v>
      </c>
      <c r="B5" s="278" t="s">
        <v>253</v>
      </c>
      <c r="C5" s="278" t="s">
        <v>254</v>
      </c>
      <c r="D5" s="278" t="s">
        <v>255</v>
      </c>
      <c r="E5" s="279" t="s">
        <v>309</v>
      </c>
      <c r="F5" s="279" t="s">
        <v>310</v>
      </c>
      <c r="G5" s="278" t="s">
        <v>40</v>
      </c>
      <c r="H5" s="279" t="s">
        <v>311</v>
      </c>
      <c r="I5" s="280" t="s">
        <v>312</v>
      </c>
      <c r="J5" s="280" t="s">
        <v>313</v>
      </c>
      <c r="K5" s="280" t="s">
        <v>172</v>
      </c>
      <c r="L5" s="281" t="s">
        <v>314</v>
      </c>
      <c r="M5" s="278" t="s">
        <v>695</v>
      </c>
      <c r="N5" s="279" t="s">
        <v>315</v>
      </c>
      <c r="O5" s="279" t="s">
        <v>316</v>
      </c>
      <c r="P5" s="278" t="s">
        <v>263</v>
      </c>
      <c r="Q5" s="278" t="s">
        <v>264</v>
      </c>
      <c r="R5" s="278" t="s">
        <v>265</v>
      </c>
      <c r="S5" s="279" t="s">
        <v>317</v>
      </c>
      <c r="T5" s="278" t="s">
        <v>267</v>
      </c>
      <c r="U5" s="278" t="s">
        <v>268</v>
      </c>
      <c r="V5" s="278" t="s">
        <v>318</v>
      </c>
      <c r="W5" s="278" t="s">
        <v>172</v>
      </c>
      <c r="X5" s="282" t="s">
        <v>270</v>
      </c>
    </row>
    <row r="6" spans="1:24" s="141" customFormat="1" ht="30" customHeight="1">
      <c r="A6" s="175"/>
      <c r="B6" s="283"/>
      <c r="C6" s="283"/>
      <c r="D6" s="283"/>
      <c r="E6" s="284" t="s">
        <v>319</v>
      </c>
      <c r="F6" s="284" t="s">
        <v>320</v>
      </c>
      <c r="G6" s="283"/>
      <c r="H6" s="284" t="s">
        <v>274</v>
      </c>
      <c r="I6" s="285" t="s">
        <v>274</v>
      </c>
      <c r="J6" s="286" t="s">
        <v>321</v>
      </c>
      <c r="K6" s="287" t="s">
        <v>321</v>
      </c>
      <c r="L6" s="288" t="s">
        <v>322</v>
      </c>
      <c r="M6" s="283"/>
      <c r="N6" s="284" t="s">
        <v>323</v>
      </c>
      <c r="O6" s="284" t="s">
        <v>324</v>
      </c>
      <c r="P6" s="283"/>
      <c r="Q6" s="283"/>
      <c r="R6" s="283"/>
      <c r="S6" s="284" t="s">
        <v>325</v>
      </c>
      <c r="T6" s="283"/>
      <c r="U6" s="283"/>
      <c r="V6" s="289" t="s">
        <v>326</v>
      </c>
      <c r="W6" s="283"/>
      <c r="X6" s="290"/>
    </row>
    <row r="7" spans="1:24" s="230" customFormat="1" ht="21.75" customHeight="1">
      <c r="A7" s="188" t="s">
        <v>62</v>
      </c>
      <c r="B7" s="291">
        <v>17.050058953171426</v>
      </c>
      <c r="C7" s="291">
        <v>7.949124722409285</v>
      </c>
      <c r="D7" s="291">
        <v>0</v>
      </c>
      <c r="E7" s="291">
        <v>2.982962581951697</v>
      </c>
      <c r="F7" s="291">
        <v>5.782195592624048</v>
      </c>
      <c r="G7" s="291">
        <v>33.764341850156455</v>
      </c>
      <c r="H7" s="291">
        <v>15.877784757396464</v>
      </c>
      <c r="I7" s="291">
        <v>15.877784757396464</v>
      </c>
      <c r="J7" s="291">
        <v>0</v>
      </c>
      <c r="K7" s="291">
        <v>0</v>
      </c>
      <c r="L7" s="291">
        <v>64.1240774321699</v>
      </c>
      <c r="M7" s="291">
        <v>8.95577396768907</v>
      </c>
      <c r="N7" s="291">
        <v>0.4316012276226079</v>
      </c>
      <c r="O7" s="291">
        <v>1.3602389551306069</v>
      </c>
      <c r="P7" s="291">
        <v>10.313491207781883</v>
      </c>
      <c r="Q7" s="291">
        <v>1.083399905532675</v>
      </c>
      <c r="R7" s="291">
        <v>1.7710521985313918</v>
      </c>
      <c r="S7" s="291">
        <v>0</v>
      </c>
      <c r="T7" s="291">
        <v>17.246849715159353</v>
      </c>
      <c r="U7" s="291">
        <v>11.010745415732204</v>
      </c>
      <c r="V7" s="291">
        <v>6.606440783503328</v>
      </c>
      <c r="W7" s="291">
        <v>10.433951595356552</v>
      </c>
      <c r="X7" s="292">
        <v>177.71971008036186</v>
      </c>
    </row>
    <row r="8" spans="1:24" s="230" customFormat="1" ht="21.75" customHeight="1">
      <c r="A8" s="188" t="s">
        <v>64</v>
      </c>
      <c r="B8" s="291">
        <v>23.07695057919791</v>
      </c>
      <c r="C8" s="291">
        <v>7.47853390074077</v>
      </c>
      <c r="D8" s="291">
        <v>1.251557807424357</v>
      </c>
      <c r="E8" s="291">
        <v>1.7876478640161808</v>
      </c>
      <c r="F8" s="291">
        <v>7.923519316812063</v>
      </c>
      <c r="G8" s="291">
        <v>45.85454675465299</v>
      </c>
      <c r="H8" s="291">
        <v>19.27722843075163</v>
      </c>
      <c r="I8" s="291">
        <v>19.27722843075163</v>
      </c>
      <c r="J8" s="291">
        <v>0</v>
      </c>
      <c r="K8" s="291">
        <v>0</v>
      </c>
      <c r="L8" s="291">
        <v>47.865497374711424</v>
      </c>
      <c r="M8" s="291">
        <v>6.111916971418065</v>
      </c>
      <c r="N8" s="291">
        <v>0.29005863484993977</v>
      </c>
      <c r="O8" s="291">
        <v>0.714446237767381</v>
      </c>
      <c r="P8" s="291">
        <v>8.245500234948006</v>
      </c>
      <c r="Q8" s="291">
        <v>0.6888062598320632</v>
      </c>
      <c r="R8" s="291">
        <v>2.049972419147241</v>
      </c>
      <c r="S8" s="291">
        <v>0</v>
      </c>
      <c r="T8" s="291">
        <v>16.212076327456227</v>
      </c>
      <c r="U8" s="291">
        <v>7.01564958015813</v>
      </c>
      <c r="V8" s="291">
        <v>4.20939996322553</v>
      </c>
      <c r="W8" s="291">
        <v>10.2145688193352</v>
      </c>
      <c r="X8" s="292">
        <v>165.74585776452082</v>
      </c>
    </row>
    <row r="9" spans="1:24" s="230" customFormat="1" ht="21.75" customHeight="1">
      <c r="A9" s="188" t="s">
        <v>66</v>
      </c>
      <c r="B9" s="291">
        <v>11.389301497634317</v>
      </c>
      <c r="C9" s="291">
        <v>3.192297259768655</v>
      </c>
      <c r="D9" s="291">
        <v>0</v>
      </c>
      <c r="E9" s="291">
        <v>0</v>
      </c>
      <c r="F9" s="291">
        <v>3.7807059455746495</v>
      </c>
      <c r="G9" s="291">
        <v>20.519041938744667</v>
      </c>
      <c r="H9" s="291">
        <v>20.979394120623326</v>
      </c>
      <c r="I9" s="291">
        <v>20.979394120623326</v>
      </c>
      <c r="J9" s="291">
        <v>0</v>
      </c>
      <c r="K9" s="291">
        <v>0</v>
      </c>
      <c r="L9" s="291">
        <v>60.52802362758386</v>
      </c>
      <c r="M9" s="291">
        <v>8.046087223141338</v>
      </c>
      <c r="N9" s="291">
        <v>0.3998422516411355</v>
      </c>
      <c r="O9" s="291">
        <v>1.03641538523211</v>
      </c>
      <c r="P9" s="291">
        <v>10.993305445677034</v>
      </c>
      <c r="Q9" s="291">
        <v>0.00725902475544129</v>
      </c>
      <c r="R9" s="291">
        <v>2.1527883864271407</v>
      </c>
      <c r="S9" s="291">
        <v>0</v>
      </c>
      <c r="T9" s="291">
        <v>24.672612566346945</v>
      </c>
      <c r="U9" s="291">
        <v>0</v>
      </c>
      <c r="V9" s="291">
        <v>0</v>
      </c>
      <c r="W9" s="291">
        <v>10.237879324672342</v>
      </c>
      <c r="X9" s="292">
        <v>160.14372869015776</v>
      </c>
    </row>
    <row r="10" spans="1:24" s="230" customFormat="1" ht="21.75" customHeight="1">
      <c r="A10" s="188" t="s">
        <v>68</v>
      </c>
      <c r="B10" s="291">
        <v>18.446702242213046</v>
      </c>
      <c r="C10" s="291">
        <v>1.362760670168402</v>
      </c>
      <c r="D10" s="291">
        <v>0</v>
      </c>
      <c r="E10" s="291">
        <v>5.067329966503888</v>
      </c>
      <c r="F10" s="291">
        <v>6.241481934748143</v>
      </c>
      <c r="G10" s="291">
        <v>38.129939484485696</v>
      </c>
      <c r="H10" s="291">
        <v>13.293545938944098</v>
      </c>
      <c r="I10" s="291">
        <v>13.293545938944098</v>
      </c>
      <c r="J10" s="291">
        <v>0</v>
      </c>
      <c r="K10" s="291">
        <v>0</v>
      </c>
      <c r="L10" s="291">
        <v>37.19280330272459</v>
      </c>
      <c r="M10" s="291">
        <v>8.188269605953804</v>
      </c>
      <c r="N10" s="291">
        <v>0.3971454796142583</v>
      </c>
      <c r="O10" s="291">
        <v>1.1358082576061603</v>
      </c>
      <c r="P10" s="291">
        <v>9.819566020717524</v>
      </c>
      <c r="Q10" s="291">
        <v>0.28390239638257886</v>
      </c>
      <c r="R10" s="291">
        <v>0.3683380286167258</v>
      </c>
      <c r="S10" s="291">
        <v>0.3055576526496895</v>
      </c>
      <c r="T10" s="291">
        <v>9.432155472819673</v>
      </c>
      <c r="U10" s="291">
        <v>0</v>
      </c>
      <c r="V10" s="291">
        <v>0</v>
      </c>
      <c r="W10" s="291">
        <v>14.654250986406856</v>
      </c>
      <c r="X10" s="292">
        <v>134.48331353234977</v>
      </c>
    </row>
    <row r="11" spans="1:24" s="230" customFormat="1" ht="21.75" customHeight="1">
      <c r="A11" s="188" t="s">
        <v>70</v>
      </c>
      <c r="B11" s="291">
        <v>11.272096453853951</v>
      </c>
      <c r="C11" s="291">
        <v>2.336983246436542</v>
      </c>
      <c r="D11" s="291">
        <v>0</v>
      </c>
      <c r="E11" s="291">
        <v>2.355059624370586</v>
      </c>
      <c r="F11" s="291">
        <v>3.685750311101588</v>
      </c>
      <c r="G11" s="291">
        <v>23.270069142843017</v>
      </c>
      <c r="H11" s="291">
        <v>25.5760942122743</v>
      </c>
      <c r="I11" s="291">
        <v>25.517582390413953</v>
      </c>
      <c r="J11" s="291">
        <v>0</v>
      </c>
      <c r="K11" s="291">
        <v>0.05851182186034629</v>
      </c>
      <c r="L11" s="291">
        <v>58.210197539207044</v>
      </c>
      <c r="M11" s="291">
        <v>6.330484659189241</v>
      </c>
      <c r="N11" s="291">
        <v>0.482269269755981</v>
      </c>
      <c r="O11" s="291">
        <v>0.6938183496369795</v>
      </c>
      <c r="P11" s="291">
        <v>5.052372201115846</v>
      </c>
      <c r="Q11" s="291">
        <v>0</v>
      </c>
      <c r="R11" s="291">
        <v>0.26898955852418355</v>
      </c>
      <c r="S11" s="291">
        <v>0</v>
      </c>
      <c r="T11" s="291">
        <v>15.216864590458453</v>
      </c>
      <c r="U11" s="291">
        <v>0</v>
      </c>
      <c r="V11" s="291">
        <v>0</v>
      </c>
      <c r="W11" s="291">
        <v>6.800062632372696</v>
      </c>
      <c r="X11" s="292">
        <v>145.36314414510932</v>
      </c>
    </row>
    <row r="12" spans="1:24" s="230" customFormat="1" ht="21.75" customHeight="1">
      <c r="A12" s="188" t="s">
        <v>72</v>
      </c>
      <c r="B12" s="291">
        <v>8.097156661739698</v>
      </c>
      <c r="C12" s="291">
        <v>1.629868486094843</v>
      </c>
      <c r="D12" s="291">
        <v>0</v>
      </c>
      <c r="E12" s="291">
        <v>3.522306457508861</v>
      </c>
      <c r="F12" s="291">
        <v>2.754732274829543</v>
      </c>
      <c r="G12" s="291">
        <v>18.380457413499897</v>
      </c>
      <c r="H12" s="291">
        <v>12.914302515933185</v>
      </c>
      <c r="I12" s="291">
        <v>12.874568890160365</v>
      </c>
      <c r="J12" s="291">
        <v>0</v>
      </c>
      <c r="K12" s="291">
        <v>0.039733625772819026</v>
      </c>
      <c r="L12" s="291">
        <v>29.972742732719848</v>
      </c>
      <c r="M12" s="291">
        <v>3.0163384669177833</v>
      </c>
      <c r="N12" s="291">
        <v>0.12524038843592555</v>
      </c>
      <c r="O12" s="291">
        <v>0.43031516711963</v>
      </c>
      <c r="P12" s="291">
        <v>3.4486403153260543</v>
      </c>
      <c r="Q12" s="291">
        <v>0</v>
      </c>
      <c r="R12" s="291">
        <v>1.288323082057884</v>
      </c>
      <c r="S12" s="291">
        <v>0</v>
      </c>
      <c r="T12" s="291">
        <v>4.914890573594622</v>
      </c>
      <c r="U12" s="291">
        <v>0</v>
      </c>
      <c r="V12" s="291">
        <v>0</v>
      </c>
      <c r="W12" s="291">
        <v>4.515090831068517</v>
      </c>
      <c r="X12" s="292">
        <v>81.54643271507813</v>
      </c>
    </row>
    <row r="13" spans="1:24" s="230" customFormat="1" ht="21.75" customHeight="1">
      <c r="A13" s="188" t="s">
        <v>73</v>
      </c>
      <c r="B13" s="291">
        <v>19.092230315202514</v>
      </c>
      <c r="C13" s="291">
        <v>4.39971381767289</v>
      </c>
      <c r="D13" s="291">
        <v>0</v>
      </c>
      <c r="E13" s="291">
        <v>6.018324315239237</v>
      </c>
      <c r="F13" s="291">
        <v>7.0348902080588</v>
      </c>
      <c r="G13" s="291">
        <v>41.75596486544891</v>
      </c>
      <c r="H13" s="291">
        <v>3.5410672847274305</v>
      </c>
      <c r="I13" s="291">
        <v>3.5410672847274305</v>
      </c>
      <c r="J13" s="291">
        <v>0</v>
      </c>
      <c r="K13" s="291">
        <v>0</v>
      </c>
      <c r="L13" s="291">
        <v>31.072383446253713</v>
      </c>
      <c r="M13" s="291">
        <v>7.339118472474686</v>
      </c>
      <c r="N13" s="291">
        <v>0.27675732781937257</v>
      </c>
      <c r="O13" s="291">
        <v>0.8094392680443094</v>
      </c>
      <c r="P13" s="291">
        <v>6.082376087714913</v>
      </c>
      <c r="Q13" s="291">
        <v>0.8591553075403131</v>
      </c>
      <c r="R13" s="291">
        <v>1.031042864547803</v>
      </c>
      <c r="S13" s="291">
        <v>0.30528755503014743</v>
      </c>
      <c r="T13" s="291">
        <v>8.2337953252799</v>
      </c>
      <c r="U13" s="291">
        <v>2.584669098797917</v>
      </c>
      <c r="V13" s="291">
        <v>1.5508014592787502</v>
      </c>
      <c r="W13" s="291">
        <v>8.212891990491807</v>
      </c>
      <c r="X13" s="292">
        <v>112.41580405100979</v>
      </c>
    </row>
    <row r="14" spans="1:24" s="230" customFormat="1" ht="21.75" customHeight="1">
      <c r="A14" s="188" t="s">
        <v>75</v>
      </c>
      <c r="B14" s="291">
        <v>16.47008603359322</v>
      </c>
      <c r="C14" s="291">
        <v>2.687663285089907</v>
      </c>
      <c r="D14" s="291">
        <v>0</v>
      </c>
      <c r="E14" s="291">
        <v>5.183247418936331</v>
      </c>
      <c r="F14" s="291">
        <v>5.544300204607754</v>
      </c>
      <c r="G14" s="291">
        <v>36.4874514321984</v>
      </c>
      <c r="H14" s="291">
        <v>15.407600770156545</v>
      </c>
      <c r="I14" s="291">
        <v>15.407600770156545</v>
      </c>
      <c r="J14" s="291">
        <v>0</v>
      </c>
      <c r="K14" s="291">
        <v>0</v>
      </c>
      <c r="L14" s="291">
        <v>35.95419736434819</v>
      </c>
      <c r="M14" s="291">
        <v>6.111189954440972</v>
      </c>
      <c r="N14" s="291">
        <v>0.21064206158793944</v>
      </c>
      <c r="O14" s="291">
        <v>0.5675602285438431</v>
      </c>
      <c r="P14" s="291">
        <v>9.786419006730489</v>
      </c>
      <c r="Q14" s="291">
        <v>0.17208953572701682</v>
      </c>
      <c r="R14" s="291">
        <v>0.340267945642056</v>
      </c>
      <c r="S14" s="291">
        <v>0.20114361318742227</v>
      </c>
      <c r="T14" s="291">
        <v>4.586186127124998</v>
      </c>
      <c r="U14" s="291">
        <v>0</v>
      </c>
      <c r="V14" s="291">
        <v>0</v>
      </c>
      <c r="W14" s="291">
        <v>9.061855013448685</v>
      </c>
      <c r="X14" s="292">
        <v>119.94394797979177</v>
      </c>
    </row>
    <row r="15" spans="1:24" s="230" customFormat="1" ht="21.75" customHeight="1">
      <c r="A15" s="188" t="s">
        <v>77</v>
      </c>
      <c r="B15" s="291">
        <v>17.68768145524541</v>
      </c>
      <c r="C15" s="291">
        <v>1.1452142536386245</v>
      </c>
      <c r="D15" s="291">
        <v>0</v>
      </c>
      <c r="E15" s="291">
        <v>0.8481785485404898</v>
      </c>
      <c r="F15" s="291">
        <v>4.705919916801416</v>
      </c>
      <c r="G15" s="291">
        <v>31.320572263945685</v>
      </c>
      <c r="H15" s="291">
        <v>23.175412628942983</v>
      </c>
      <c r="I15" s="291">
        <v>23.175412628942983</v>
      </c>
      <c r="J15" s="291">
        <v>0</v>
      </c>
      <c r="K15" s="291">
        <v>0</v>
      </c>
      <c r="L15" s="291">
        <v>63.863123732806656</v>
      </c>
      <c r="M15" s="291">
        <v>13.256353356793754</v>
      </c>
      <c r="N15" s="291">
        <v>0.37220419231462204</v>
      </c>
      <c r="O15" s="291">
        <v>1.7878116810994622</v>
      </c>
      <c r="P15" s="291">
        <v>7.725973786060132</v>
      </c>
      <c r="Q15" s="291">
        <v>0.1361555777033268</v>
      </c>
      <c r="R15" s="291">
        <v>1.218330144206318</v>
      </c>
      <c r="S15" s="291">
        <v>0</v>
      </c>
      <c r="T15" s="291">
        <v>17.65552410774764</v>
      </c>
      <c r="U15" s="291">
        <v>0</v>
      </c>
      <c r="V15" s="291">
        <v>0</v>
      </c>
      <c r="W15" s="291">
        <v>5.369592833244768</v>
      </c>
      <c r="X15" s="292">
        <v>165.88105430486536</v>
      </c>
    </row>
    <row r="16" spans="1:24" s="230" customFormat="1" ht="21.75" customHeight="1">
      <c r="A16" s="188" t="s">
        <v>78</v>
      </c>
      <c r="B16" s="291">
        <v>23.621183188885</v>
      </c>
      <c r="C16" s="291">
        <v>1.0811691576146256</v>
      </c>
      <c r="D16" s="291">
        <v>0</v>
      </c>
      <c r="E16" s="291">
        <v>3.609704329118402</v>
      </c>
      <c r="F16" s="291">
        <v>7.817175695138811</v>
      </c>
      <c r="G16" s="291">
        <v>47.11963643057997</v>
      </c>
      <c r="H16" s="291">
        <v>22.98190455219813</v>
      </c>
      <c r="I16" s="291">
        <v>22.98190455219813</v>
      </c>
      <c r="J16" s="291">
        <v>0</v>
      </c>
      <c r="K16" s="291">
        <v>0</v>
      </c>
      <c r="L16" s="291">
        <v>40.63696842591624</v>
      </c>
      <c r="M16" s="291">
        <v>0.2541231847699355</v>
      </c>
      <c r="N16" s="291">
        <v>0.014799787749385448</v>
      </c>
      <c r="O16" s="291">
        <v>0.45373983417018315</v>
      </c>
      <c r="P16" s="291">
        <v>9.647656760434753</v>
      </c>
      <c r="Q16" s="291">
        <v>0</v>
      </c>
      <c r="R16" s="291">
        <v>0.06786244138742596</v>
      </c>
      <c r="S16" s="291">
        <v>0</v>
      </c>
      <c r="T16" s="291">
        <v>5.757478404943851</v>
      </c>
      <c r="U16" s="291">
        <v>165.51396775090151</v>
      </c>
      <c r="V16" s="291">
        <v>126.94933058033217</v>
      </c>
      <c r="W16" s="291">
        <v>3.598514245698135</v>
      </c>
      <c r="X16" s="292">
        <v>297.4602120340323</v>
      </c>
    </row>
    <row r="17" spans="1:24" s="230" customFormat="1" ht="21.75" customHeight="1">
      <c r="A17" s="188" t="s">
        <v>79</v>
      </c>
      <c r="B17" s="291">
        <v>13.003612856694469</v>
      </c>
      <c r="C17" s="291">
        <v>0.6067957633894178</v>
      </c>
      <c r="D17" s="291">
        <v>0.010017162738825854</v>
      </c>
      <c r="E17" s="291">
        <v>2.4732374802161035</v>
      </c>
      <c r="F17" s="291">
        <v>4.314058086187668</v>
      </c>
      <c r="G17" s="291">
        <v>26.06799650067115</v>
      </c>
      <c r="H17" s="291">
        <v>24.265908923956378</v>
      </c>
      <c r="I17" s="291">
        <v>24.265908923956378</v>
      </c>
      <c r="J17" s="291">
        <v>0</v>
      </c>
      <c r="K17" s="291">
        <v>0</v>
      </c>
      <c r="L17" s="291">
        <v>81.74438871933913</v>
      </c>
      <c r="M17" s="291">
        <v>16.876247971524545</v>
      </c>
      <c r="N17" s="291">
        <v>0</v>
      </c>
      <c r="O17" s="291">
        <v>1.5887220103777806</v>
      </c>
      <c r="P17" s="291">
        <v>16.033136774340036</v>
      </c>
      <c r="Q17" s="291">
        <v>0.1559338333010558</v>
      </c>
      <c r="R17" s="291">
        <v>6.113140514080792</v>
      </c>
      <c r="S17" s="291">
        <v>0</v>
      </c>
      <c r="T17" s="291">
        <v>16.58908930634487</v>
      </c>
      <c r="U17" s="291">
        <v>0</v>
      </c>
      <c r="V17" s="291">
        <v>0</v>
      </c>
      <c r="W17" s="291">
        <v>14.546589823898278</v>
      </c>
      <c r="X17" s="292">
        <v>204.11505045310966</v>
      </c>
    </row>
    <row r="18" spans="1:24" s="230" customFormat="1" ht="21.75" customHeight="1">
      <c r="A18" s="188" t="s">
        <v>279</v>
      </c>
      <c r="B18" s="291">
        <v>16.989463622970696</v>
      </c>
      <c r="C18" s="291">
        <v>4.318566320943845</v>
      </c>
      <c r="D18" s="291">
        <v>0</v>
      </c>
      <c r="E18" s="291">
        <v>7.899320526779355</v>
      </c>
      <c r="F18" s="291">
        <v>5.734116770389133</v>
      </c>
      <c r="G18" s="291">
        <v>39.416095392194684</v>
      </c>
      <c r="H18" s="291">
        <v>17.78808492822809</v>
      </c>
      <c r="I18" s="291">
        <v>17.78808492822809</v>
      </c>
      <c r="J18" s="291">
        <v>0</v>
      </c>
      <c r="K18" s="291">
        <v>0</v>
      </c>
      <c r="L18" s="291">
        <v>65.51545041267367</v>
      </c>
      <c r="M18" s="291">
        <v>6.058647188697652</v>
      </c>
      <c r="N18" s="291">
        <v>0.3930570238783294</v>
      </c>
      <c r="O18" s="291">
        <v>1.0340210569554176</v>
      </c>
      <c r="P18" s="291">
        <v>6.993860911397271</v>
      </c>
      <c r="Q18" s="291">
        <v>0.22091766406559596</v>
      </c>
      <c r="R18" s="291">
        <v>1.8194110003304549</v>
      </c>
      <c r="S18" s="291">
        <v>0</v>
      </c>
      <c r="T18" s="291">
        <v>15.838006000850493</v>
      </c>
      <c r="U18" s="291">
        <v>4.97775682995001</v>
      </c>
      <c r="V18" s="291">
        <v>2.986601435833161</v>
      </c>
      <c r="W18" s="291">
        <v>5.16668224588215</v>
      </c>
      <c r="X18" s="292">
        <v>175.22358368474337</v>
      </c>
    </row>
    <row r="19" spans="1:24" s="230" customFormat="1" ht="21.75" customHeight="1">
      <c r="A19" s="188" t="s">
        <v>102</v>
      </c>
      <c r="B19" s="291">
        <v>25.357142857142858</v>
      </c>
      <c r="C19" s="291">
        <v>3.315796637260667</v>
      </c>
      <c r="D19" s="291">
        <v>0</v>
      </c>
      <c r="E19" s="291">
        <v>17.26492180821642</v>
      </c>
      <c r="F19" s="291">
        <v>8.22233117111681</v>
      </c>
      <c r="G19" s="291">
        <v>63.7374918288329</v>
      </c>
      <c r="H19" s="291">
        <v>13.925680092522754</v>
      </c>
      <c r="I19" s="291">
        <v>13.913486197013123</v>
      </c>
      <c r="J19" s="291">
        <v>0</v>
      </c>
      <c r="K19" s="291">
        <v>0.012193895509629406</v>
      </c>
      <c r="L19" s="291">
        <v>47.529667622064665</v>
      </c>
      <c r="M19" s="291">
        <v>6.32624327450093</v>
      </c>
      <c r="N19" s="291">
        <v>0.22150148338110323</v>
      </c>
      <c r="O19" s="291">
        <v>0.7381706642530296</v>
      </c>
      <c r="P19" s="291">
        <v>14.473273998089203</v>
      </c>
      <c r="Q19" s="291">
        <v>0.011188213405742444</v>
      </c>
      <c r="R19" s="291">
        <v>2.176673203600342</v>
      </c>
      <c r="S19" s="291">
        <v>0</v>
      </c>
      <c r="T19" s="291">
        <v>6.965731382310052</v>
      </c>
      <c r="U19" s="291">
        <v>6.080731130889526</v>
      </c>
      <c r="V19" s="291">
        <v>3.64848896263891</v>
      </c>
      <c r="W19" s="291">
        <v>10.592598179715392</v>
      </c>
      <c r="X19" s="292">
        <v>174.48710212701764</v>
      </c>
    </row>
    <row r="20" spans="1:24" s="230" customFormat="1" ht="21.75" customHeight="1">
      <c r="A20" s="293" t="s">
        <v>327</v>
      </c>
      <c r="B20" s="294">
        <v>12.558532804541702</v>
      </c>
      <c r="C20" s="294">
        <v>0.47999875854028906</v>
      </c>
      <c r="D20" s="294">
        <v>0</v>
      </c>
      <c r="E20" s="294">
        <v>0</v>
      </c>
      <c r="F20" s="294">
        <v>4.072232399895316</v>
      </c>
      <c r="G20" s="294">
        <v>22.608660640589456</v>
      </c>
      <c r="H20" s="294">
        <v>31.431965051436393</v>
      </c>
      <c r="I20" s="294">
        <v>31.431965051436393</v>
      </c>
      <c r="J20" s="294">
        <v>0</v>
      </c>
      <c r="K20" s="294">
        <v>0</v>
      </c>
      <c r="L20" s="294">
        <v>78.37738811829364</v>
      </c>
      <c r="M20" s="294">
        <v>0</v>
      </c>
      <c r="N20" s="294">
        <v>0.008857930867875908</v>
      </c>
      <c r="O20" s="294">
        <v>0.7150766009703461</v>
      </c>
      <c r="P20" s="294">
        <v>9.535965212489682</v>
      </c>
      <c r="Q20" s="294">
        <v>0.34706983673222874</v>
      </c>
      <c r="R20" s="294">
        <v>0</v>
      </c>
      <c r="S20" s="294">
        <v>0.8084875083043102</v>
      </c>
      <c r="T20" s="294">
        <v>37.12962776558694</v>
      </c>
      <c r="U20" s="294">
        <v>90.82197572121676</v>
      </c>
      <c r="V20" s="294">
        <v>69.6603788778612</v>
      </c>
      <c r="W20" s="294">
        <v>9.179634811668311</v>
      </c>
      <c r="X20" s="295">
        <v>280.9647091981559</v>
      </c>
    </row>
    <row r="21" spans="1:24" s="230" customFormat="1" ht="21.75" customHeight="1">
      <c r="A21" s="296" t="s">
        <v>328</v>
      </c>
      <c r="B21" s="291">
        <v>2.6935699722827926</v>
      </c>
      <c r="C21" s="291">
        <v>0.3825247734255203</v>
      </c>
      <c r="D21" s="291">
        <v>0</v>
      </c>
      <c r="E21" s="291">
        <v>0.22270948357720022</v>
      </c>
      <c r="F21" s="291">
        <v>0.889218228973694</v>
      </c>
      <c r="G21" s="291">
        <v>5.003269780145247</v>
      </c>
      <c r="H21" s="291">
        <v>34.54629016616152</v>
      </c>
      <c r="I21" s="291">
        <v>34.54629016616152</v>
      </c>
      <c r="J21" s="291">
        <v>0</v>
      </c>
      <c r="K21" s="291">
        <v>0</v>
      </c>
      <c r="L21" s="291">
        <v>72.96711795706565</v>
      </c>
      <c r="M21" s="291">
        <v>6.700518508170401</v>
      </c>
      <c r="N21" s="291">
        <v>0.008908379343088009</v>
      </c>
      <c r="O21" s="291">
        <v>0.9597766426342887</v>
      </c>
      <c r="P21" s="291">
        <v>1.7954433639660106</v>
      </c>
      <c r="Q21" s="291">
        <v>0.015488432266959833</v>
      </c>
      <c r="R21" s="291">
        <v>0.8952921239803449</v>
      </c>
      <c r="S21" s="291">
        <v>0</v>
      </c>
      <c r="T21" s="291">
        <v>8.39280688860679</v>
      </c>
      <c r="U21" s="291">
        <v>0</v>
      </c>
      <c r="V21" s="291">
        <v>0</v>
      </c>
      <c r="W21" s="291">
        <v>0.7958827090381583</v>
      </c>
      <c r="X21" s="292">
        <v>140.24785540890474</v>
      </c>
    </row>
    <row r="22" spans="1:24" s="230" customFormat="1" ht="21.75" customHeight="1">
      <c r="A22" s="297" t="s">
        <v>329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9"/>
    </row>
    <row r="23" spans="1:24" s="230" customFormat="1" ht="35.25" customHeight="1" thickBot="1">
      <c r="A23" s="261" t="s">
        <v>40</v>
      </c>
      <c r="B23" s="300">
        <v>15.783196112975151</v>
      </c>
      <c r="C23" s="300">
        <v>42.448675824802876</v>
      </c>
      <c r="D23" s="300">
        <v>0.14648168999771982</v>
      </c>
      <c r="E23" s="300">
        <v>3.8088881440285065</v>
      </c>
      <c r="F23" s="300">
        <v>5.32687884082317</v>
      </c>
      <c r="G23" s="300">
        <v>32.904752690199466</v>
      </c>
      <c r="H23" s="300">
        <v>18.04240780457119</v>
      </c>
      <c r="I23" s="300">
        <v>18.03460428419836</v>
      </c>
      <c r="J23" s="300">
        <v>0</v>
      </c>
      <c r="K23" s="300">
        <v>0.00780352037283035</v>
      </c>
      <c r="L23" s="300">
        <v>53.71474138733457</v>
      </c>
      <c r="M23" s="300">
        <v>7.03171220521336</v>
      </c>
      <c r="N23" s="300">
        <v>0.3054358773625725</v>
      </c>
      <c r="O23" s="300">
        <v>0.9439274371716603</v>
      </c>
      <c r="P23" s="300">
        <v>8.255097618338118</v>
      </c>
      <c r="Q23" s="300">
        <v>0.40474418215315183</v>
      </c>
      <c r="R23" s="300">
        <v>1.5002103726398903</v>
      </c>
      <c r="S23" s="300">
        <v>0.057729333194259116</v>
      </c>
      <c r="T23" s="300">
        <v>14.16285809695244</v>
      </c>
      <c r="U23" s="300">
        <v>7.896774530981259</v>
      </c>
      <c r="V23" s="300">
        <v>5.4201628517681595</v>
      </c>
      <c r="W23" s="300">
        <v>8.608536788583288</v>
      </c>
      <c r="X23" s="301">
        <v>156.34022298007187</v>
      </c>
    </row>
    <row r="24" spans="1:24" s="230" customFormat="1" ht="24.75" customHeight="1">
      <c r="A24" s="264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</row>
    <row r="25" spans="1:24" s="230" customFormat="1" ht="24.75" customHeight="1" thickBot="1">
      <c r="A25" s="264"/>
      <c r="B25" s="271" t="s">
        <v>98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</row>
    <row r="26" spans="1:24" s="230" customFormat="1" ht="19.5" customHeight="1">
      <c r="A26" s="303" t="s">
        <v>72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52.85394515948517</v>
      </c>
      <c r="M26" s="304">
        <v>13.96194739787353</v>
      </c>
      <c r="N26" s="304">
        <v>0.391717963066592</v>
      </c>
      <c r="O26" s="304">
        <v>8.25405707890319</v>
      </c>
      <c r="P26" s="304">
        <v>13.79406827084499</v>
      </c>
      <c r="Q26" s="304">
        <v>0</v>
      </c>
      <c r="R26" s="304">
        <v>1.8746502518186905</v>
      </c>
      <c r="S26" s="304">
        <v>0</v>
      </c>
      <c r="T26" s="304">
        <v>49.07666480134303</v>
      </c>
      <c r="U26" s="304">
        <v>0</v>
      </c>
      <c r="V26" s="304">
        <v>0</v>
      </c>
      <c r="W26" s="304">
        <v>14.017907106883044</v>
      </c>
      <c r="X26" s="305">
        <v>309.28931169557916</v>
      </c>
    </row>
    <row r="27" spans="1:24" s="230" customFormat="1" ht="30" customHeight="1" thickBot="1">
      <c r="A27" s="198" t="s">
        <v>40</v>
      </c>
      <c r="B27" s="460">
        <f>SUM(B26)</f>
        <v>0</v>
      </c>
      <c r="C27" s="460">
        <f aca="true" t="shared" si="0" ref="C27:I27">SUM(C26)</f>
        <v>0</v>
      </c>
      <c r="D27" s="460">
        <f t="shared" si="0"/>
        <v>0</v>
      </c>
      <c r="E27" s="460">
        <f t="shared" si="0"/>
        <v>0</v>
      </c>
      <c r="F27" s="460">
        <f t="shared" si="0"/>
        <v>0</v>
      </c>
      <c r="G27" s="460">
        <f t="shared" si="0"/>
        <v>0</v>
      </c>
      <c r="H27" s="460">
        <f t="shared" si="0"/>
        <v>0</v>
      </c>
      <c r="I27" s="460">
        <f t="shared" si="0"/>
        <v>0</v>
      </c>
      <c r="J27" s="460">
        <f aca="true" t="shared" si="1" ref="J27:X27">SUM(J26)</f>
        <v>0</v>
      </c>
      <c r="K27" s="460">
        <f t="shared" si="1"/>
        <v>0</v>
      </c>
      <c r="L27" s="460">
        <f t="shared" si="1"/>
        <v>52.85394515948517</v>
      </c>
      <c r="M27" s="460">
        <f t="shared" si="1"/>
        <v>13.96194739787353</v>
      </c>
      <c r="N27" s="460">
        <f t="shared" si="1"/>
        <v>0.391717963066592</v>
      </c>
      <c r="O27" s="460">
        <f t="shared" si="1"/>
        <v>8.25405707890319</v>
      </c>
      <c r="P27" s="460">
        <f t="shared" si="1"/>
        <v>13.79406827084499</v>
      </c>
      <c r="Q27" s="460">
        <f t="shared" si="1"/>
        <v>0</v>
      </c>
      <c r="R27" s="460">
        <f t="shared" si="1"/>
        <v>1.8746502518186905</v>
      </c>
      <c r="S27" s="460">
        <f t="shared" si="1"/>
        <v>0</v>
      </c>
      <c r="T27" s="460">
        <f t="shared" si="1"/>
        <v>49.07666480134303</v>
      </c>
      <c r="U27" s="460">
        <f t="shared" si="1"/>
        <v>0</v>
      </c>
      <c r="V27" s="460">
        <f t="shared" si="1"/>
        <v>0</v>
      </c>
      <c r="W27" s="460">
        <f t="shared" si="1"/>
        <v>14.017907106883044</v>
      </c>
      <c r="X27" s="513">
        <f t="shared" si="1"/>
        <v>309.28931169557916</v>
      </c>
    </row>
    <row r="28" s="141" customFormat="1" ht="17.25" customHeight="1"/>
  </sheetData>
  <sheetProtection/>
  <printOptions horizontalCentered="1"/>
  <pageMargins left="0.5905511811023623" right="0.5905511811023623" top="0.9448818897637796" bottom="0.7874015748031497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4"/>
  <sheetViews>
    <sheetView showGridLines="0" view="pageBreakPreview" zoomScale="70" zoomScaleNormal="85" zoomScaleSheetLayoutView="70" zoomScalePageLayoutView="0" workbookViewId="0" topLeftCell="A1">
      <selection activeCell="R6" sqref="R6"/>
    </sheetView>
  </sheetViews>
  <sheetFormatPr defaultColWidth="9.00390625" defaultRowHeight="12.75"/>
  <cols>
    <col min="1" max="1" width="25.25390625" style="269" customWidth="1"/>
    <col min="2" max="2" width="14.75390625" style="269" customWidth="1"/>
    <col min="3" max="3" width="14.375" style="269" customWidth="1"/>
    <col min="4" max="5" width="13.75390625" style="269" customWidth="1"/>
    <col min="6" max="6" width="12.75390625" style="269" customWidth="1"/>
    <col min="7" max="8" width="11.75390625" style="269" customWidth="1"/>
    <col min="9" max="9" width="12.625" style="269" customWidth="1"/>
    <col min="10" max="11" width="11.25390625" style="269" customWidth="1"/>
    <col min="12" max="12" width="12.625" style="269" customWidth="1"/>
    <col min="13" max="13" width="11.875" style="269" customWidth="1"/>
    <col min="14" max="14" width="14.75390625" style="269" customWidth="1"/>
    <col min="15" max="16" width="11.375" style="269" customWidth="1"/>
    <col min="17" max="17" width="15.75390625" style="269" customWidth="1"/>
    <col min="18" max="18" width="15.375" style="269" customWidth="1"/>
    <col min="19" max="19" width="14.00390625" style="269" customWidth="1"/>
    <col min="20" max="20" width="13.00390625" style="269" customWidth="1"/>
    <col min="21" max="21" width="15.75390625" style="269" customWidth="1"/>
    <col min="22" max="22" width="17.875" style="269" customWidth="1"/>
    <col min="23" max="23" width="15.625" style="269" customWidth="1"/>
    <col min="24" max="24" width="13.00390625" style="269" customWidth="1"/>
    <col min="25" max="25" width="12.625" style="269" customWidth="1"/>
    <col min="26" max="26" width="12.75390625" style="269" customWidth="1"/>
    <col min="27" max="27" width="17.875" style="269" customWidth="1"/>
    <col min="28" max="28" width="14.75390625" style="269" customWidth="1"/>
    <col min="29" max="29" width="17.875" style="269" customWidth="1"/>
    <col min="30" max="30" width="17.75390625" style="269" customWidth="1"/>
    <col min="31" max="31" width="14.875" style="269" customWidth="1"/>
    <col min="32" max="32" width="11.75390625" style="269" customWidth="1"/>
    <col min="33" max="33" width="10.375" style="269" customWidth="1"/>
    <col min="34" max="34" width="15.625" style="269" customWidth="1"/>
    <col min="35" max="35" width="12.875" style="269" customWidth="1"/>
    <col min="36" max="36" width="12.625" style="370" customWidth="1"/>
    <col min="37" max="37" width="16.875" style="269" customWidth="1"/>
    <col min="38" max="38" width="13.75390625" style="269" customWidth="1"/>
    <col min="39" max="16384" width="9.125" style="269" customWidth="1"/>
  </cols>
  <sheetData>
    <row r="1" spans="1:36" s="141" customFormat="1" ht="21" customHeight="1">
      <c r="A1" s="271"/>
      <c r="B1" s="138" t="s">
        <v>144</v>
      </c>
      <c r="C1" s="138"/>
      <c r="D1" s="138"/>
      <c r="AA1" s="271"/>
      <c r="AJ1" s="306"/>
    </row>
    <row r="2" spans="1:36" s="141" customFormat="1" ht="21" customHeight="1">
      <c r="A2" s="271"/>
      <c r="B2" s="217" t="s">
        <v>413</v>
      </c>
      <c r="C2" s="138"/>
      <c r="D2" s="138"/>
      <c r="AA2" s="271"/>
      <c r="AJ2" s="306"/>
    </row>
    <row r="3" spans="2:38" s="141" customFormat="1" ht="18" customHeight="1" thickBot="1">
      <c r="B3" s="307" t="s">
        <v>83</v>
      </c>
      <c r="C3" s="138"/>
      <c r="D3" s="138"/>
      <c r="N3" s="308"/>
      <c r="Z3" s="308"/>
      <c r="AJ3" s="306"/>
      <c r="AL3" s="142" t="s">
        <v>662</v>
      </c>
    </row>
    <row r="4" spans="1:38" s="230" customFormat="1" ht="13.5" customHeight="1">
      <c r="A4" s="309"/>
      <c r="B4" s="556" t="s">
        <v>332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  <c r="R4" s="556" t="s">
        <v>333</v>
      </c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8"/>
      <c r="AD4" s="556" t="s">
        <v>334</v>
      </c>
      <c r="AE4" s="557"/>
      <c r="AF4" s="557"/>
      <c r="AG4" s="557"/>
      <c r="AH4" s="557"/>
      <c r="AI4" s="557"/>
      <c r="AJ4" s="557"/>
      <c r="AK4" s="557"/>
      <c r="AL4" s="560"/>
    </row>
    <row r="5" spans="1:38" s="230" customFormat="1" ht="13.5" customHeight="1">
      <c r="A5" s="310"/>
      <c r="B5" s="311" t="s">
        <v>697</v>
      </c>
      <c r="C5" s="312"/>
      <c r="D5" s="313"/>
      <c r="E5" s="311" t="s">
        <v>677</v>
      </c>
      <c r="F5" s="314" t="s">
        <v>678</v>
      </c>
      <c r="G5" s="315" t="s">
        <v>679</v>
      </c>
      <c r="H5" s="315" t="s">
        <v>680</v>
      </c>
      <c r="I5" s="311" t="s">
        <v>681</v>
      </c>
      <c r="J5" s="311" t="s">
        <v>682</v>
      </c>
      <c r="K5" s="311" t="s">
        <v>683</v>
      </c>
      <c r="L5" s="311" t="s">
        <v>672</v>
      </c>
      <c r="M5" s="311" t="s">
        <v>684</v>
      </c>
      <c r="N5" s="316"/>
      <c r="O5" s="317"/>
      <c r="P5" s="318"/>
      <c r="Q5" s="318"/>
      <c r="R5" s="311" t="s">
        <v>697</v>
      </c>
      <c r="S5" s="312"/>
      <c r="T5" s="312"/>
      <c r="U5" s="311" t="s">
        <v>335</v>
      </c>
      <c r="V5" s="313"/>
      <c r="W5" s="313"/>
      <c r="X5" s="311" t="s">
        <v>336</v>
      </c>
      <c r="Y5" s="311" t="s">
        <v>337</v>
      </c>
      <c r="Z5" s="314" t="s">
        <v>338</v>
      </c>
      <c r="AA5" s="317"/>
      <c r="AB5" s="319"/>
      <c r="AC5" s="320"/>
      <c r="AD5" s="314" t="s">
        <v>339</v>
      </c>
      <c r="AE5" s="315" t="s">
        <v>335</v>
      </c>
      <c r="AF5" s="315" t="s">
        <v>336</v>
      </c>
      <c r="AG5" s="311" t="s">
        <v>337</v>
      </c>
      <c r="AH5" s="311" t="s">
        <v>338</v>
      </c>
      <c r="AI5" s="311" t="s">
        <v>340</v>
      </c>
      <c r="AJ5" s="321" t="s">
        <v>341</v>
      </c>
      <c r="AK5" s="322"/>
      <c r="AL5" s="323"/>
    </row>
    <row r="6" spans="1:38" s="230" customFormat="1" ht="13.5" customHeight="1">
      <c r="A6" s="310"/>
      <c r="B6" s="311"/>
      <c r="C6" s="311"/>
      <c r="D6" s="317"/>
      <c r="E6" s="311"/>
      <c r="F6" s="314"/>
      <c r="G6" s="314"/>
      <c r="H6" s="314"/>
      <c r="I6" s="311"/>
      <c r="J6" s="311"/>
      <c r="K6" s="311"/>
      <c r="L6" s="311"/>
      <c r="M6" s="311"/>
      <c r="N6" s="316" t="s">
        <v>40</v>
      </c>
      <c r="O6" s="324" t="s">
        <v>414</v>
      </c>
      <c r="P6" s="564" t="s">
        <v>342</v>
      </c>
      <c r="Q6" s="549" t="s">
        <v>656</v>
      </c>
      <c r="R6" s="317"/>
      <c r="S6" s="314"/>
      <c r="T6" s="314"/>
      <c r="U6" s="316"/>
      <c r="V6" s="317"/>
      <c r="W6" s="317"/>
      <c r="X6" s="311"/>
      <c r="Y6" s="311"/>
      <c r="Z6" s="314"/>
      <c r="AA6" s="317" t="s">
        <v>40</v>
      </c>
      <c r="AB6" s="566" t="s">
        <v>415</v>
      </c>
      <c r="AC6" s="567"/>
      <c r="AD6" s="314"/>
      <c r="AE6" s="314"/>
      <c r="AF6" s="314"/>
      <c r="AG6" s="311"/>
      <c r="AH6" s="311"/>
      <c r="AI6" s="311"/>
      <c r="AJ6" s="321"/>
      <c r="AK6" s="326" t="s">
        <v>40</v>
      </c>
      <c r="AL6" s="327"/>
    </row>
    <row r="7" spans="1:38" s="230" customFormat="1" ht="13.5" customHeight="1">
      <c r="A7" s="310" t="s">
        <v>165</v>
      </c>
      <c r="B7" s="311"/>
      <c r="C7" s="311"/>
      <c r="D7" s="317"/>
      <c r="E7" s="311"/>
      <c r="F7" s="314"/>
      <c r="G7" s="314"/>
      <c r="H7" s="314"/>
      <c r="I7" s="311"/>
      <c r="J7" s="311"/>
      <c r="K7" s="311"/>
      <c r="L7" s="311"/>
      <c r="M7" s="311"/>
      <c r="N7" s="316"/>
      <c r="O7" s="324" t="s">
        <v>343</v>
      </c>
      <c r="P7" s="565"/>
      <c r="Q7" s="550"/>
      <c r="R7" s="317"/>
      <c r="S7" s="314"/>
      <c r="T7" s="314"/>
      <c r="U7" s="316"/>
      <c r="V7" s="317"/>
      <c r="W7" s="317"/>
      <c r="X7" s="328" t="s">
        <v>344</v>
      </c>
      <c r="Y7" s="311"/>
      <c r="Z7" s="314"/>
      <c r="AA7" s="317"/>
      <c r="AB7" s="317"/>
      <c r="AC7" s="329"/>
      <c r="AD7" s="314"/>
      <c r="AE7" s="314"/>
      <c r="AF7" s="314"/>
      <c r="AG7" s="311"/>
      <c r="AH7" s="311"/>
      <c r="AI7" s="311"/>
      <c r="AJ7" s="321"/>
      <c r="AK7" s="330"/>
      <c r="AL7" s="331" t="s">
        <v>345</v>
      </c>
    </row>
    <row r="8" spans="1:38" s="230" customFormat="1" ht="13.5" customHeight="1">
      <c r="A8" s="310"/>
      <c r="B8" s="549" t="s">
        <v>652</v>
      </c>
      <c r="C8" s="340" t="s">
        <v>416</v>
      </c>
      <c r="D8" s="551" t="s">
        <v>651</v>
      </c>
      <c r="E8" s="561" t="s">
        <v>417</v>
      </c>
      <c r="F8" s="561" t="s">
        <v>418</v>
      </c>
      <c r="G8" s="561" t="s">
        <v>419</v>
      </c>
      <c r="H8" s="563" t="s">
        <v>420</v>
      </c>
      <c r="I8" s="336" t="s">
        <v>653</v>
      </c>
      <c r="J8" s="561" t="s">
        <v>654</v>
      </c>
      <c r="K8" s="552" t="s">
        <v>361</v>
      </c>
      <c r="L8" s="552" t="s">
        <v>362</v>
      </c>
      <c r="M8" s="551" t="s">
        <v>651</v>
      </c>
      <c r="N8" s="555" t="s">
        <v>347</v>
      </c>
      <c r="O8" s="324" t="s">
        <v>348</v>
      </c>
      <c r="P8" s="565"/>
      <c r="Q8" s="554" t="s">
        <v>349</v>
      </c>
      <c r="R8" s="549" t="s">
        <v>364</v>
      </c>
      <c r="S8" s="334" t="s">
        <v>318</v>
      </c>
      <c r="T8" s="314" t="s">
        <v>318</v>
      </c>
      <c r="U8" s="549" t="s">
        <v>367</v>
      </c>
      <c r="V8" s="317" t="s">
        <v>416</v>
      </c>
      <c r="W8" s="551" t="s">
        <v>651</v>
      </c>
      <c r="X8" s="317" t="s">
        <v>350</v>
      </c>
      <c r="Y8" s="335" t="s">
        <v>351</v>
      </c>
      <c r="Z8" s="551" t="s">
        <v>651</v>
      </c>
      <c r="AA8" s="555" t="s">
        <v>352</v>
      </c>
      <c r="AB8" s="547" t="s">
        <v>655</v>
      </c>
      <c r="AC8" s="559" t="s">
        <v>353</v>
      </c>
      <c r="AD8" s="316" t="s">
        <v>421</v>
      </c>
      <c r="AE8" s="337" t="s">
        <v>422</v>
      </c>
      <c r="AF8" s="338" t="s">
        <v>354</v>
      </c>
      <c r="AG8" s="332" t="s">
        <v>355</v>
      </c>
      <c r="AH8" s="328" t="s">
        <v>356</v>
      </c>
      <c r="AI8" s="317" t="s">
        <v>357</v>
      </c>
      <c r="AJ8" s="551" t="s">
        <v>651</v>
      </c>
      <c r="AK8" s="339" t="s">
        <v>358</v>
      </c>
      <c r="AL8" s="331" t="s">
        <v>359</v>
      </c>
    </row>
    <row r="9" spans="1:38" s="230" customFormat="1" ht="13.5" customHeight="1">
      <c r="A9" s="310"/>
      <c r="B9" s="550"/>
      <c r="C9" s="340" t="s">
        <v>423</v>
      </c>
      <c r="D9" s="550"/>
      <c r="E9" s="562"/>
      <c r="F9" s="562"/>
      <c r="G9" s="562"/>
      <c r="H9" s="562"/>
      <c r="I9" s="336" t="s">
        <v>360</v>
      </c>
      <c r="J9" s="553"/>
      <c r="K9" s="553"/>
      <c r="L9" s="552"/>
      <c r="M9" s="551"/>
      <c r="N9" s="555"/>
      <c r="O9" s="324" t="s">
        <v>363</v>
      </c>
      <c r="P9" s="565"/>
      <c r="Q9" s="553"/>
      <c r="R9" s="549"/>
      <c r="S9" s="341" t="s">
        <v>365</v>
      </c>
      <c r="T9" s="341" t="s">
        <v>366</v>
      </c>
      <c r="U9" s="549"/>
      <c r="V9" s="317" t="s">
        <v>423</v>
      </c>
      <c r="W9" s="550"/>
      <c r="X9" s="328" t="s">
        <v>368</v>
      </c>
      <c r="Y9" s="317" t="s">
        <v>369</v>
      </c>
      <c r="Z9" s="550"/>
      <c r="AA9" s="550"/>
      <c r="AB9" s="550"/>
      <c r="AC9" s="550"/>
      <c r="AD9" s="316" t="s">
        <v>370</v>
      </c>
      <c r="AE9" s="342" t="s">
        <v>370</v>
      </c>
      <c r="AF9" s="338" t="s">
        <v>371</v>
      </c>
      <c r="AG9" s="332" t="s">
        <v>372</v>
      </c>
      <c r="AH9" s="328" t="s">
        <v>373</v>
      </c>
      <c r="AI9" s="317" t="s">
        <v>374</v>
      </c>
      <c r="AJ9" s="550"/>
      <c r="AK9" s="339"/>
      <c r="AL9" s="343" t="s">
        <v>375</v>
      </c>
    </row>
    <row r="10" spans="1:38" s="230" customFormat="1" ht="9" customHeight="1">
      <c r="A10" s="344"/>
      <c r="B10" s="345"/>
      <c r="C10" s="345"/>
      <c r="D10" s="346"/>
      <c r="E10" s="345"/>
      <c r="F10" s="347"/>
      <c r="G10" s="347"/>
      <c r="H10" s="347"/>
      <c r="I10" s="345"/>
      <c r="J10" s="345"/>
      <c r="K10" s="345"/>
      <c r="L10" s="345"/>
      <c r="M10" s="345"/>
      <c r="N10" s="348" t="s">
        <v>376</v>
      </c>
      <c r="O10" s="349" t="s">
        <v>377</v>
      </c>
      <c r="P10" s="348" t="s">
        <v>378</v>
      </c>
      <c r="Q10" s="348" t="s">
        <v>379</v>
      </c>
      <c r="R10" s="346"/>
      <c r="S10" s="347"/>
      <c r="T10" s="347"/>
      <c r="U10" s="350"/>
      <c r="V10" s="346"/>
      <c r="W10" s="346"/>
      <c r="X10" s="345"/>
      <c r="Y10" s="345"/>
      <c r="Z10" s="347"/>
      <c r="AA10" s="349" t="s">
        <v>380</v>
      </c>
      <c r="AB10" s="351" t="s">
        <v>381</v>
      </c>
      <c r="AC10" s="348" t="s">
        <v>382</v>
      </c>
      <c r="AD10" s="347"/>
      <c r="AE10" s="347"/>
      <c r="AF10" s="347"/>
      <c r="AG10" s="345"/>
      <c r="AH10" s="345"/>
      <c r="AI10" s="345"/>
      <c r="AJ10" s="352"/>
      <c r="AK10" s="353" t="s">
        <v>383</v>
      </c>
      <c r="AL10" s="354" t="s">
        <v>384</v>
      </c>
    </row>
    <row r="11" spans="1:38" s="230" customFormat="1" ht="18" customHeight="1" hidden="1">
      <c r="A11" s="355"/>
      <c r="B11" s="246" t="s">
        <v>385</v>
      </c>
      <c r="C11" s="246" t="s">
        <v>386</v>
      </c>
      <c r="D11" s="246" t="s">
        <v>387</v>
      </c>
      <c r="E11" s="246" t="s">
        <v>388</v>
      </c>
      <c r="F11" s="245" t="s">
        <v>389</v>
      </c>
      <c r="G11" s="245" t="s">
        <v>390</v>
      </c>
      <c r="H11" s="245" t="s">
        <v>391</v>
      </c>
      <c r="I11" s="246" t="s">
        <v>392</v>
      </c>
      <c r="J11" s="246" t="s">
        <v>393</v>
      </c>
      <c r="K11" s="246" t="s">
        <v>394</v>
      </c>
      <c r="L11" s="246" t="s">
        <v>395</v>
      </c>
      <c r="M11" s="246" t="s">
        <v>424</v>
      </c>
      <c r="N11" s="245" t="s">
        <v>396</v>
      </c>
      <c r="O11" s="246" t="s">
        <v>397</v>
      </c>
      <c r="P11" s="245" t="s">
        <v>425</v>
      </c>
      <c r="Q11" s="245" t="s">
        <v>426</v>
      </c>
      <c r="R11" s="246" t="s">
        <v>427</v>
      </c>
      <c r="S11" s="245" t="s">
        <v>428</v>
      </c>
      <c r="T11" s="245" t="s">
        <v>398</v>
      </c>
      <c r="U11" s="245" t="s">
        <v>399</v>
      </c>
      <c r="V11" s="246" t="s">
        <v>400</v>
      </c>
      <c r="W11" s="246" t="s">
        <v>401</v>
      </c>
      <c r="X11" s="246" t="s">
        <v>402</v>
      </c>
      <c r="Y11" s="246" t="s">
        <v>403</v>
      </c>
      <c r="Z11" s="245" t="s">
        <v>404</v>
      </c>
      <c r="AA11" s="246" t="s">
        <v>405</v>
      </c>
      <c r="AB11" s="245" t="s">
        <v>429</v>
      </c>
      <c r="AC11" s="245" t="s">
        <v>430</v>
      </c>
      <c r="AD11" s="245" t="s">
        <v>406</v>
      </c>
      <c r="AE11" s="245" t="s">
        <v>431</v>
      </c>
      <c r="AF11" s="245" t="s">
        <v>407</v>
      </c>
      <c r="AG11" s="246" t="s">
        <v>408</v>
      </c>
      <c r="AH11" s="246" t="s">
        <v>409</v>
      </c>
      <c r="AI11" s="246" t="s">
        <v>410</v>
      </c>
      <c r="AJ11" s="246" t="s">
        <v>432</v>
      </c>
      <c r="AK11" s="514" t="s">
        <v>411</v>
      </c>
      <c r="AL11" s="515" t="s">
        <v>433</v>
      </c>
    </row>
    <row r="12" spans="1:38" s="230" customFormat="1" ht="18.75" customHeight="1">
      <c r="A12" s="188" t="s">
        <v>62</v>
      </c>
      <c r="B12" s="248">
        <v>797400</v>
      </c>
      <c r="C12" s="248">
        <v>247400</v>
      </c>
      <c r="D12" s="248">
        <v>550000</v>
      </c>
      <c r="E12" s="248">
        <v>188856</v>
      </c>
      <c r="F12" s="248">
        <v>7162</v>
      </c>
      <c r="G12" s="248">
        <v>0</v>
      </c>
      <c r="H12" s="248">
        <v>0</v>
      </c>
      <c r="I12" s="248">
        <v>3462</v>
      </c>
      <c r="J12" s="248">
        <v>0</v>
      </c>
      <c r="K12" s="248">
        <v>0</v>
      </c>
      <c r="L12" s="248">
        <v>80605</v>
      </c>
      <c r="M12" s="248">
        <v>28745</v>
      </c>
      <c r="N12" s="248">
        <v>1106230</v>
      </c>
      <c r="O12" s="248">
        <v>0</v>
      </c>
      <c r="P12" s="248">
        <v>0</v>
      </c>
      <c r="Q12" s="248">
        <v>1106230</v>
      </c>
      <c r="R12" s="248">
        <v>1556713</v>
      </c>
      <c r="S12" s="248">
        <v>214616</v>
      </c>
      <c r="T12" s="248">
        <v>0</v>
      </c>
      <c r="U12" s="248">
        <v>2172373</v>
      </c>
      <c r="V12" s="248">
        <v>1622373</v>
      </c>
      <c r="W12" s="248">
        <v>550000</v>
      </c>
      <c r="X12" s="248">
        <v>0</v>
      </c>
      <c r="Y12" s="248">
        <v>0</v>
      </c>
      <c r="Z12" s="248">
        <v>5252</v>
      </c>
      <c r="AA12" s="248">
        <v>3734338</v>
      </c>
      <c r="AB12" s="248">
        <v>0</v>
      </c>
      <c r="AC12" s="248">
        <v>2628108</v>
      </c>
      <c r="AD12" s="248">
        <v>518</v>
      </c>
      <c r="AE12" s="248">
        <v>2136336</v>
      </c>
      <c r="AF12" s="248">
        <v>0</v>
      </c>
      <c r="AG12" s="248">
        <v>0</v>
      </c>
      <c r="AH12" s="248">
        <v>430413</v>
      </c>
      <c r="AI12" s="248">
        <v>0</v>
      </c>
      <c r="AJ12" s="248">
        <v>60841</v>
      </c>
      <c r="AK12" s="248">
        <v>2628108</v>
      </c>
      <c r="AL12" s="249">
        <v>0</v>
      </c>
    </row>
    <row r="13" spans="1:38" s="230" customFormat="1" ht="18.75" customHeight="1">
      <c r="A13" s="188" t="s">
        <v>64</v>
      </c>
      <c r="B13" s="250">
        <v>470000</v>
      </c>
      <c r="C13" s="250">
        <v>470000</v>
      </c>
      <c r="D13" s="250">
        <v>0</v>
      </c>
      <c r="E13" s="250">
        <v>136763</v>
      </c>
      <c r="F13" s="250">
        <v>12988</v>
      </c>
      <c r="G13" s="250">
        <v>0</v>
      </c>
      <c r="H13" s="250">
        <v>0</v>
      </c>
      <c r="I13" s="250">
        <v>40</v>
      </c>
      <c r="J13" s="250">
        <v>56982</v>
      </c>
      <c r="K13" s="250">
        <v>0</v>
      </c>
      <c r="L13" s="250">
        <v>93019</v>
      </c>
      <c r="M13" s="250">
        <v>0</v>
      </c>
      <c r="N13" s="250">
        <v>769792</v>
      </c>
      <c r="O13" s="250">
        <v>0</v>
      </c>
      <c r="P13" s="250">
        <v>0</v>
      </c>
      <c r="Q13" s="250">
        <v>769792</v>
      </c>
      <c r="R13" s="250">
        <v>1137991</v>
      </c>
      <c r="S13" s="250">
        <v>84367</v>
      </c>
      <c r="T13" s="250">
        <v>0</v>
      </c>
      <c r="U13" s="250">
        <v>1217817</v>
      </c>
      <c r="V13" s="250">
        <v>1217817</v>
      </c>
      <c r="W13" s="250">
        <v>0</v>
      </c>
      <c r="X13" s="250">
        <v>0</v>
      </c>
      <c r="Y13" s="250">
        <v>0</v>
      </c>
      <c r="Z13" s="250">
        <v>0</v>
      </c>
      <c r="AA13" s="250">
        <v>2355808</v>
      </c>
      <c r="AB13" s="250">
        <v>0</v>
      </c>
      <c r="AC13" s="250">
        <v>1586016</v>
      </c>
      <c r="AD13" s="250">
        <v>794216</v>
      </c>
      <c r="AE13" s="250">
        <v>292093</v>
      </c>
      <c r="AF13" s="250">
        <v>0</v>
      </c>
      <c r="AG13" s="250">
        <v>0</v>
      </c>
      <c r="AH13" s="250">
        <v>450000</v>
      </c>
      <c r="AI13" s="250">
        <v>0</v>
      </c>
      <c r="AJ13" s="250">
        <v>49707</v>
      </c>
      <c r="AK13" s="250">
        <v>1586016</v>
      </c>
      <c r="AL13" s="251">
        <v>0</v>
      </c>
    </row>
    <row r="14" spans="1:38" s="230" customFormat="1" ht="18.75" customHeight="1">
      <c r="A14" s="188" t="s">
        <v>66</v>
      </c>
      <c r="B14" s="250">
        <v>977700</v>
      </c>
      <c r="C14" s="250">
        <v>977700</v>
      </c>
      <c r="D14" s="250">
        <v>0</v>
      </c>
      <c r="E14" s="250">
        <v>268325</v>
      </c>
      <c r="F14" s="250">
        <v>11484</v>
      </c>
      <c r="G14" s="250">
        <v>0</v>
      </c>
      <c r="H14" s="250">
        <v>0</v>
      </c>
      <c r="I14" s="250">
        <v>0</v>
      </c>
      <c r="J14" s="250">
        <v>39047</v>
      </c>
      <c r="K14" s="250">
        <v>0</v>
      </c>
      <c r="L14" s="250">
        <v>96474</v>
      </c>
      <c r="M14" s="250">
        <v>0</v>
      </c>
      <c r="N14" s="250">
        <v>1393030</v>
      </c>
      <c r="O14" s="250">
        <v>0</v>
      </c>
      <c r="P14" s="250">
        <v>0</v>
      </c>
      <c r="Q14" s="250">
        <v>1393030</v>
      </c>
      <c r="R14" s="250">
        <v>1350990</v>
      </c>
      <c r="S14" s="250">
        <v>47049</v>
      </c>
      <c r="T14" s="250">
        <v>0</v>
      </c>
      <c r="U14" s="250">
        <v>1638343</v>
      </c>
      <c r="V14" s="250">
        <v>1638343</v>
      </c>
      <c r="W14" s="250">
        <v>0</v>
      </c>
      <c r="X14" s="250">
        <v>0</v>
      </c>
      <c r="Y14" s="250">
        <v>0</v>
      </c>
      <c r="Z14" s="250">
        <v>0</v>
      </c>
      <c r="AA14" s="250">
        <v>2989333</v>
      </c>
      <c r="AB14" s="250">
        <v>0</v>
      </c>
      <c r="AC14" s="250">
        <v>1596303</v>
      </c>
      <c r="AD14" s="250">
        <v>414276</v>
      </c>
      <c r="AE14" s="250">
        <v>875136</v>
      </c>
      <c r="AF14" s="250">
        <v>0</v>
      </c>
      <c r="AG14" s="250">
        <v>0</v>
      </c>
      <c r="AH14" s="250">
        <v>251839</v>
      </c>
      <c r="AI14" s="250">
        <v>0</v>
      </c>
      <c r="AJ14" s="250">
        <v>55052</v>
      </c>
      <c r="AK14" s="250">
        <v>1596303</v>
      </c>
      <c r="AL14" s="251">
        <v>0</v>
      </c>
    </row>
    <row r="15" spans="1:38" s="230" customFormat="1" ht="18.75" customHeight="1">
      <c r="A15" s="188" t="s">
        <v>68</v>
      </c>
      <c r="B15" s="250">
        <v>64800</v>
      </c>
      <c r="C15" s="250">
        <v>64800</v>
      </c>
      <c r="D15" s="250">
        <v>0</v>
      </c>
      <c r="E15" s="250">
        <v>0</v>
      </c>
      <c r="F15" s="250">
        <v>2550</v>
      </c>
      <c r="G15" s="250">
        <v>0</v>
      </c>
      <c r="H15" s="250">
        <v>26984</v>
      </c>
      <c r="I15" s="250">
        <v>0</v>
      </c>
      <c r="J15" s="250">
        <v>21207</v>
      </c>
      <c r="K15" s="250">
        <v>12768</v>
      </c>
      <c r="L15" s="250">
        <v>0</v>
      </c>
      <c r="M15" s="250">
        <v>0</v>
      </c>
      <c r="N15" s="250">
        <v>128309</v>
      </c>
      <c r="O15" s="250">
        <v>0</v>
      </c>
      <c r="P15" s="250">
        <v>0</v>
      </c>
      <c r="Q15" s="250">
        <v>128309</v>
      </c>
      <c r="R15" s="250">
        <v>130293</v>
      </c>
      <c r="S15" s="250">
        <v>1700</v>
      </c>
      <c r="T15" s="250">
        <v>0</v>
      </c>
      <c r="U15" s="250">
        <v>114984</v>
      </c>
      <c r="V15" s="250">
        <v>114984</v>
      </c>
      <c r="W15" s="250">
        <v>0</v>
      </c>
      <c r="X15" s="250">
        <v>0</v>
      </c>
      <c r="Y15" s="250">
        <v>0</v>
      </c>
      <c r="Z15" s="250">
        <v>0</v>
      </c>
      <c r="AA15" s="250">
        <v>245277</v>
      </c>
      <c r="AB15" s="250">
        <v>0</v>
      </c>
      <c r="AC15" s="250">
        <v>116968</v>
      </c>
      <c r="AD15" s="250">
        <v>113586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3382</v>
      </c>
      <c r="AK15" s="250">
        <v>116968</v>
      </c>
      <c r="AL15" s="251">
        <v>0</v>
      </c>
    </row>
    <row r="16" spans="1:38" s="230" customFormat="1" ht="18.75" customHeight="1">
      <c r="A16" s="188" t="s">
        <v>70</v>
      </c>
      <c r="B16" s="250">
        <v>403000</v>
      </c>
      <c r="C16" s="250">
        <v>403000</v>
      </c>
      <c r="D16" s="250">
        <v>0</v>
      </c>
      <c r="E16" s="250">
        <v>28371</v>
      </c>
      <c r="F16" s="250">
        <v>12225</v>
      </c>
      <c r="G16" s="250">
        <v>0</v>
      </c>
      <c r="H16" s="250">
        <v>0</v>
      </c>
      <c r="I16" s="250">
        <v>0</v>
      </c>
      <c r="J16" s="250">
        <v>18126</v>
      </c>
      <c r="K16" s="250">
        <v>0</v>
      </c>
      <c r="L16" s="250">
        <v>21993</v>
      </c>
      <c r="M16" s="250">
        <v>1228</v>
      </c>
      <c r="N16" s="250">
        <v>484943</v>
      </c>
      <c r="O16" s="250">
        <v>0</v>
      </c>
      <c r="P16" s="250">
        <v>0</v>
      </c>
      <c r="Q16" s="250">
        <v>484943</v>
      </c>
      <c r="R16" s="250">
        <v>809389</v>
      </c>
      <c r="S16" s="250">
        <v>54723</v>
      </c>
      <c r="T16" s="250">
        <v>0</v>
      </c>
      <c r="U16" s="250">
        <v>747785</v>
      </c>
      <c r="V16" s="250">
        <v>747785</v>
      </c>
      <c r="W16" s="250">
        <v>0</v>
      </c>
      <c r="X16" s="250">
        <v>28422</v>
      </c>
      <c r="Y16" s="250">
        <v>0</v>
      </c>
      <c r="Z16" s="250">
        <v>6169</v>
      </c>
      <c r="AA16" s="250">
        <v>1591765</v>
      </c>
      <c r="AB16" s="250">
        <v>0</v>
      </c>
      <c r="AC16" s="250">
        <v>1106822</v>
      </c>
      <c r="AD16" s="250">
        <v>277295</v>
      </c>
      <c r="AE16" s="250">
        <v>274980</v>
      </c>
      <c r="AF16" s="250">
        <v>0</v>
      </c>
      <c r="AG16" s="250">
        <v>0</v>
      </c>
      <c r="AH16" s="250">
        <v>518416</v>
      </c>
      <c r="AI16" s="250">
        <v>0</v>
      </c>
      <c r="AJ16" s="250">
        <v>36131</v>
      </c>
      <c r="AK16" s="250">
        <v>1106822</v>
      </c>
      <c r="AL16" s="251">
        <v>0</v>
      </c>
    </row>
    <row r="17" spans="1:38" s="230" customFormat="1" ht="18.75" customHeight="1">
      <c r="A17" s="188" t="s">
        <v>72</v>
      </c>
      <c r="B17" s="250">
        <v>432800</v>
      </c>
      <c r="C17" s="250">
        <v>432800</v>
      </c>
      <c r="D17" s="250">
        <v>0</v>
      </c>
      <c r="E17" s="250">
        <v>49911</v>
      </c>
      <c r="F17" s="250">
        <v>3801</v>
      </c>
      <c r="G17" s="250">
        <v>0</v>
      </c>
      <c r="H17" s="250">
        <v>0</v>
      </c>
      <c r="I17" s="250">
        <v>0</v>
      </c>
      <c r="J17" s="250">
        <v>49071</v>
      </c>
      <c r="K17" s="250">
        <v>0</v>
      </c>
      <c r="L17" s="250">
        <v>34665</v>
      </c>
      <c r="M17" s="250">
        <v>11814</v>
      </c>
      <c r="N17" s="250">
        <v>582062</v>
      </c>
      <c r="O17" s="250">
        <v>0</v>
      </c>
      <c r="P17" s="250">
        <v>0</v>
      </c>
      <c r="Q17" s="250">
        <v>582062</v>
      </c>
      <c r="R17" s="250">
        <v>640874</v>
      </c>
      <c r="S17" s="250">
        <v>27373</v>
      </c>
      <c r="T17" s="250">
        <v>0</v>
      </c>
      <c r="U17" s="250">
        <v>518552</v>
      </c>
      <c r="V17" s="250">
        <v>518552</v>
      </c>
      <c r="W17" s="250">
        <v>0</v>
      </c>
      <c r="X17" s="250">
        <v>0</v>
      </c>
      <c r="Y17" s="250">
        <v>0</v>
      </c>
      <c r="Z17" s="250">
        <v>0</v>
      </c>
      <c r="AA17" s="250">
        <v>1159426</v>
      </c>
      <c r="AB17" s="250">
        <v>0</v>
      </c>
      <c r="AC17" s="250">
        <v>577364</v>
      </c>
      <c r="AD17" s="250">
        <v>283357</v>
      </c>
      <c r="AE17" s="250">
        <v>39884</v>
      </c>
      <c r="AF17" s="250">
        <v>0</v>
      </c>
      <c r="AG17" s="250">
        <v>0</v>
      </c>
      <c r="AH17" s="250">
        <v>226072</v>
      </c>
      <c r="AI17" s="250">
        <v>0</v>
      </c>
      <c r="AJ17" s="250">
        <v>28051</v>
      </c>
      <c r="AK17" s="250">
        <v>577364</v>
      </c>
      <c r="AL17" s="251">
        <v>0</v>
      </c>
    </row>
    <row r="18" spans="1:38" s="230" customFormat="1" ht="18.75" customHeight="1">
      <c r="A18" s="188" t="s">
        <v>73</v>
      </c>
      <c r="B18" s="250">
        <v>385000</v>
      </c>
      <c r="C18" s="250">
        <v>385000</v>
      </c>
      <c r="D18" s="250">
        <v>0</v>
      </c>
      <c r="E18" s="250">
        <v>112153</v>
      </c>
      <c r="F18" s="250">
        <v>10340</v>
      </c>
      <c r="G18" s="250">
        <v>0</v>
      </c>
      <c r="H18" s="250">
        <v>0</v>
      </c>
      <c r="I18" s="250">
        <v>0</v>
      </c>
      <c r="J18" s="250">
        <v>272267</v>
      </c>
      <c r="K18" s="250">
        <v>0</v>
      </c>
      <c r="L18" s="250">
        <v>121363</v>
      </c>
      <c r="M18" s="250">
        <v>0</v>
      </c>
      <c r="N18" s="250">
        <v>901123</v>
      </c>
      <c r="O18" s="250">
        <v>0</v>
      </c>
      <c r="P18" s="250">
        <v>0</v>
      </c>
      <c r="Q18" s="250">
        <v>901123</v>
      </c>
      <c r="R18" s="250">
        <v>1274748</v>
      </c>
      <c r="S18" s="250">
        <v>63201</v>
      </c>
      <c r="T18" s="250">
        <v>0</v>
      </c>
      <c r="U18" s="250">
        <v>226623</v>
      </c>
      <c r="V18" s="250">
        <v>226623</v>
      </c>
      <c r="W18" s="250">
        <v>0</v>
      </c>
      <c r="X18" s="250">
        <v>0</v>
      </c>
      <c r="Y18" s="250">
        <v>0</v>
      </c>
      <c r="Z18" s="250">
        <v>0</v>
      </c>
      <c r="AA18" s="250">
        <v>1501371</v>
      </c>
      <c r="AB18" s="250">
        <v>0</v>
      </c>
      <c r="AC18" s="250">
        <v>600248</v>
      </c>
      <c r="AD18" s="250">
        <v>393752</v>
      </c>
      <c r="AE18" s="250">
        <v>7359</v>
      </c>
      <c r="AF18" s="250">
        <v>0</v>
      </c>
      <c r="AG18" s="250">
        <v>0</v>
      </c>
      <c r="AH18" s="250">
        <v>160000</v>
      </c>
      <c r="AI18" s="250">
        <v>0</v>
      </c>
      <c r="AJ18" s="250">
        <v>39137</v>
      </c>
      <c r="AK18" s="250">
        <v>600248</v>
      </c>
      <c r="AL18" s="251">
        <v>0</v>
      </c>
    </row>
    <row r="19" spans="1:38" s="230" customFormat="1" ht="18.75" customHeight="1">
      <c r="A19" s="188" t="s">
        <v>75</v>
      </c>
      <c r="B19" s="250">
        <v>98200</v>
      </c>
      <c r="C19" s="250">
        <v>98200</v>
      </c>
      <c r="D19" s="250">
        <v>0</v>
      </c>
      <c r="E19" s="250">
        <v>94554</v>
      </c>
      <c r="F19" s="250">
        <v>9694</v>
      </c>
      <c r="G19" s="250">
        <v>0</v>
      </c>
      <c r="H19" s="250">
        <v>0</v>
      </c>
      <c r="I19" s="250">
        <v>0</v>
      </c>
      <c r="J19" s="250">
        <v>60434</v>
      </c>
      <c r="K19" s="250">
        <v>0</v>
      </c>
      <c r="L19" s="250">
        <v>10397</v>
      </c>
      <c r="M19" s="250">
        <v>0</v>
      </c>
      <c r="N19" s="250">
        <v>273279</v>
      </c>
      <c r="O19" s="250">
        <v>0</v>
      </c>
      <c r="P19" s="250">
        <v>0</v>
      </c>
      <c r="Q19" s="250">
        <v>273279</v>
      </c>
      <c r="R19" s="250">
        <v>404257</v>
      </c>
      <c r="S19" s="250">
        <v>26015</v>
      </c>
      <c r="T19" s="250">
        <v>0</v>
      </c>
      <c r="U19" s="250">
        <v>197112</v>
      </c>
      <c r="V19" s="250">
        <v>197112</v>
      </c>
      <c r="W19" s="250">
        <v>0</v>
      </c>
      <c r="X19" s="250">
        <v>0</v>
      </c>
      <c r="Y19" s="250">
        <v>0</v>
      </c>
      <c r="Z19" s="250">
        <v>0</v>
      </c>
      <c r="AA19" s="250">
        <v>601369</v>
      </c>
      <c r="AB19" s="250">
        <v>0</v>
      </c>
      <c r="AC19" s="250">
        <v>328090</v>
      </c>
      <c r="AD19" s="250">
        <v>313290</v>
      </c>
      <c r="AE19" s="250">
        <v>0</v>
      </c>
      <c r="AF19" s="250">
        <v>0</v>
      </c>
      <c r="AG19" s="250">
        <v>0</v>
      </c>
      <c r="AH19" s="250">
        <v>1000</v>
      </c>
      <c r="AI19" s="250">
        <v>0</v>
      </c>
      <c r="AJ19" s="250">
        <v>13800</v>
      </c>
      <c r="AK19" s="250">
        <v>328090</v>
      </c>
      <c r="AL19" s="251">
        <v>0</v>
      </c>
    </row>
    <row r="20" spans="1:38" s="230" customFormat="1" ht="18.75" customHeight="1">
      <c r="A20" s="188" t="s">
        <v>77</v>
      </c>
      <c r="B20" s="250">
        <v>83900</v>
      </c>
      <c r="C20" s="250">
        <v>67100</v>
      </c>
      <c r="D20" s="250">
        <v>16800</v>
      </c>
      <c r="E20" s="250">
        <v>8668</v>
      </c>
      <c r="F20" s="250">
        <v>3797</v>
      </c>
      <c r="G20" s="250">
        <v>0</v>
      </c>
      <c r="H20" s="250">
        <v>0</v>
      </c>
      <c r="I20" s="250">
        <v>0</v>
      </c>
      <c r="J20" s="250">
        <v>6856</v>
      </c>
      <c r="K20" s="250">
        <v>0</v>
      </c>
      <c r="L20" s="250">
        <v>2891</v>
      </c>
      <c r="M20" s="250">
        <v>0</v>
      </c>
      <c r="N20" s="250">
        <v>106112</v>
      </c>
      <c r="O20" s="250">
        <v>0</v>
      </c>
      <c r="P20" s="250">
        <v>0</v>
      </c>
      <c r="Q20" s="250">
        <v>106112</v>
      </c>
      <c r="R20" s="250">
        <v>218951</v>
      </c>
      <c r="S20" s="250">
        <v>0</v>
      </c>
      <c r="T20" s="250">
        <v>0</v>
      </c>
      <c r="U20" s="250">
        <v>208864</v>
      </c>
      <c r="V20" s="250">
        <v>192064</v>
      </c>
      <c r="W20" s="250">
        <v>16800</v>
      </c>
      <c r="X20" s="250">
        <v>0</v>
      </c>
      <c r="Y20" s="250">
        <v>0</v>
      </c>
      <c r="Z20" s="250">
        <v>0</v>
      </c>
      <c r="AA20" s="250">
        <v>427815</v>
      </c>
      <c r="AB20" s="250">
        <v>0</v>
      </c>
      <c r="AC20" s="250">
        <v>321703</v>
      </c>
      <c r="AD20" s="250">
        <v>167228</v>
      </c>
      <c r="AE20" s="250">
        <v>144343</v>
      </c>
      <c r="AF20" s="250">
        <v>0</v>
      </c>
      <c r="AG20" s="250">
        <v>0</v>
      </c>
      <c r="AH20" s="250">
        <v>0</v>
      </c>
      <c r="AI20" s="250">
        <v>0</v>
      </c>
      <c r="AJ20" s="250">
        <v>10132</v>
      </c>
      <c r="AK20" s="250">
        <v>321703</v>
      </c>
      <c r="AL20" s="251">
        <v>0</v>
      </c>
    </row>
    <row r="21" spans="1:38" s="230" customFormat="1" ht="18.75" customHeight="1">
      <c r="A21" s="188" t="s">
        <v>78</v>
      </c>
      <c r="B21" s="250">
        <v>73300</v>
      </c>
      <c r="C21" s="250">
        <v>73300</v>
      </c>
      <c r="D21" s="250">
        <v>0</v>
      </c>
      <c r="E21" s="250">
        <v>15037</v>
      </c>
      <c r="F21" s="250">
        <v>5892</v>
      </c>
      <c r="G21" s="250">
        <v>0</v>
      </c>
      <c r="H21" s="250">
        <v>27176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121405</v>
      </c>
      <c r="O21" s="250">
        <v>0</v>
      </c>
      <c r="P21" s="250">
        <v>0</v>
      </c>
      <c r="Q21" s="250">
        <v>121405</v>
      </c>
      <c r="R21" s="250">
        <v>75782</v>
      </c>
      <c r="S21" s="250">
        <v>0</v>
      </c>
      <c r="T21" s="250">
        <v>0</v>
      </c>
      <c r="U21" s="250">
        <v>142478</v>
      </c>
      <c r="V21" s="250">
        <v>142478</v>
      </c>
      <c r="W21" s="250">
        <v>0</v>
      </c>
      <c r="X21" s="250">
        <v>0</v>
      </c>
      <c r="Y21" s="250">
        <v>0</v>
      </c>
      <c r="Z21" s="250">
        <v>19514</v>
      </c>
      <c r="AA21" s="250">
        <v>237774</v>
      </c>
      <c r="AB21" s="250">
        <v>0</v>
      </c>
      <c r="AC21" s="250">
        <v>116369</v>
      </c>
      <c r="AD21" s="250">
        <v>113381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2988</v>
      </c>
      <c r="AK21" s="250">
        <v>116369</v>
      </c>
      <c r="AL21" s="251">
        <v>0</v>
      </c>
    </row>
    <row r="22" spans="1:38" s="230" customFormat="1" ht="18.75" customHeight="1">
      <c r="A22" s="188" t="s">
        <v>79</v>
      </c>
      <c r="B22" s="250">
        <v>169300</v>
      </c>
      <c r="C22" s="250">
        <v>169300</v>
      </c>
      <c r="D22" s="250">
        <v>0</v>
      </c>
      <c r="E22" s="250">
        <v>38900</v>
      </c>
      <c r="F22" s="250">
        <v>0</v>
      </c>
      <c r="G22" s="250">
        <v>0</v>
      </c>
      <c r="H22" s="250">
        <v>94295</v>
      </c>
      <c r="I22" s="250">
        <v>0</v>
      </c>
      <c r="J22" s="250">
        <v>46680</v>
      </c>
      <c r="K22" s="250">
        <v>0</v>
      </c>
      <c r="L22" s="250">
        <v>15738</v>
      </c>
      <c r="M22" s="250">
        <v>0</v>
      </c>
      <c r="N22" s="250">
        <v>364913</v>
      </c>
      <c r="O22" s="250">
        <v>0</v>
      </c>
      <c r="P22" s="250">
        <v>0</v>
      </c>
      <c r="Q22" s="250">
        <v>364913</v>
      </c>
      <c r="R22" s="250">
        <v>334550</v>
      </c>
      <c r="S22" s="250">
        <v>0</v>
      </c>
      <c r="T22" s="250">
        <v>0</v>
      </c>
      <c r="U22" s="250">
        <v>239112</v>
      </c>
      <c r="V22" s="250">
        <v>239112</v>
      </c>
      <c r="W22" s="250">
        <v>0</v>
      </c>
      <c r="X22" s="250">
        <v>0</v>
      </c>
      <c r="Y22" s="250">
        <v>0</v>
      </c>
      <c r="Z22" s="250">
        <v>10640</v>
      </c>
      <c r="AA22" s="250">
        <v>584302</v>
      </c>
      <c r="AB22" s="250">
        <v>0</v>
      </c>
      <c r="AC22" s="250">
        <v>219389</v>
      </c>
      <c r="AD22" s="250">
        <v>210454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8935</v>
      </c>
      <c r="AK22" s="250">
        <v>219389</v>
      </c>
      <c r="AL22" s="251">
        <v>0</v>
      </c>
    </row>
    <row r="23" spans="1:38" s="230" customFormat="1" ht="18.75" customHeight="1">
      <c r="A23" s="188" t="s">
        <v>279</v>
      </c>
      <c r="B23" s="250">
        <v>384500</v>
      </c>
      <c r="C23" s="250">
        <v>384500</v>
      </c>
      <c r="D23" s="250">
        <v>0</v>
      </c>
      <c r="E23" s="250">
        <v>115046</v>
      </c>
      <c r="F23" s="250">
        <v>13038</v>
      </c>
      <c r="G23" s="250">
        <v>0</v>
      </c>
      <c r="H23" s="250">
        <v>0</v>
      </c>
      <c r="I23" s="250">
        <v>0</v>
      </c>
      <c r="J23" s="250">
        <v>16269</v>
      </c>
      <c r="K23" s="250">
        <v>0</v>
      </c>
      <c r="L23" s="250">
        <v>68754</v>
      </c>
      <c r="M23" s="250">
        <v>1493</v>
      </c>
      <c r="N23" s="250">
        <v>599100</v>
      </c>
      <c r="O23" s="250">
        <v>0</v>
      </c>
      <c r="P23" s="250">
        <v>0</v>
      </c>
      <c r="Q23" s="250">
        <v>599100</v>
      </c>
      <c r="R23" s="250">
        <v>784330</v>
      </c>
      <c r="S23" s="250">
        <v>67285</v>
      </c>
      <c r="T23" s="250">
        <v>0</v>
      </c>
      <c r="U23" s="250">
        <v>889795</v>
      </c>
      <c r="V23" s="250">
        <v>889795</v>
      </c>
      <c r="W23" s="250">
        <v>0</v>
      </c>
      <c r="X23" s="250">
        <v>0</v>
      </c>
      <c r="Y23" s="250">
        <v>0</v>
      </c>
      <c r="Z23" s="250">
        <v>0</v>
      </c>
      <c r="AA23" s="250">
        <v>1674125</v>
      </c>
      <c r="AB23" s="250">
        <v>0</v>
      </c>
      <c r="AC23" s="250">
        <v>1075025</v>
      </c>
      <c r="AD23" s="250">
        <v>206869</v>
      </c>
      <c r="AE23" s="250">
        <v>634104</v>
      </c>
      <c r="AF23" s="250">
        <v>0</v>
      </c>
      <c r="AG23" s="250">
        <v>0</v>
      </c>
      <c r="AH23" s="250">
        <v>200000</v>
      </c>
      <c r="AI23" s="250">
        <v>0</v>
      </c>
      <c r="AJ23" s="250">
        <v>34052</v>
      </c>
      <c r="AK23" s="250">
        <v>1075025</v>
      </c>
      <c r="AL23" s="251">
        <v>0</v>
      </c>
    </row>
    <row r="24" spans="1:38" s="230" customFormat="1" ht="18.75" customHeight="1">
      <c r="A24" s="192" t="s">
        <v>102</v>
      </c>
      <c r="B24" s="252">
        <v>165300</v>
      </c>
      <c r="C24" s="252">
        <v>145300</v>
      </c>
      <c r="D24" s="252">
        <v>20000</v>
      </c>
      <c r="E24" s="252">
        <v>15251</v>
      </c>
      <c r="F24" s="252">
        <v>3816</v>
      </c>
      <c r="G24" s="252">
        <v>0</v>
      </c>
      <c r="H24" s="252">
        <v>4503</v>
      </c>
      <c r="I24" s="252">
        <v>0</v>
      </c>
      <c r="J24" s="252">
        <v>1953</v>
      </c>
      <c r="K24" s="252">
        <v>0</v>
      </c>
      <c r="L24" s="252">
        <v>13688</v>
      </c>
      <c r="M24" s="252">
        <v>0</v>
      </c>
      <c r="N24" s="252">
        <v>204511</v>
      </c>
      <c r="O24" s="252">
        <v>0</v>
      </c>
      <c r="P24" s="252">
        <v>0</v>
      </c>
      <c r="Q24" s="252">
        <v>204511</v>
      </c>
      <c r="R24" s="252">
        <v>236569</v>
      </c>
      <c r="S24" s="252">
        <v>7040</v>
      </c>
      <c r="T24" s="252">
        <v>0</v>
      </c>
      <c r="U24" s="252">
        <v>359630</v>
      </c>
      <c r="V24" s="252">
        <v>339630</v>
      </c>
      <c r="W24" s="252">
        <v>20000</v>
      </c>
      <c r="X24" s="252">
        <v>12200</v>
      </c>
      <c r="Y24" s="252">
        <v>0</v>
      </c>
      <c r="Z24" s="252">
        <v>0</v>
      </c>
      <c r="AA24" s="252">
        <v>608399</v>
      </c>
      <c r="AB24" s="252">
        <v>0</v>
      </c>
      <c r="AC24" s="252">
        <v>403888</v>
      </c>
      <c r="AD24" s="252">
        <v>0</v>
      </c>
      <c r="AE24" s="252">
        <v>393140</v>
      </c>
      <c r="AF24" s="252">
        <v>0</v>
      </c>
      <c r="AG24" s="252">
        <v>0</v>
      </c>
      <c r="AH24" s="252">
        <v>0</v>
      </c>
      <c r="AI24" s="252">
        <v>0</v>
      </c>
      <c r="AJ24" s="252">
        <v>10748</v>
      </c>
      <c r="AK24" s="252">
        <v>403888</v>
      </c>
      <c r="AL24" s="253">
        <v>0</v>
      </c>
    </row>
    <row r="25" spans="1:38" s="230" customFormat="1" ht="18.75" customHeight="1">
      <c r="A25" s="293" t="s">
        <v>327</v>
      </c>
      <c r="B25" s="255">
        <v>45000</v>
      </c>
      <c r="C25" s="255">
        <v>45000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31766</v>
      </c>
      <c r="M25" s="255">
        <v>0</v>
      </c>
      <c r="N25" s="255">
        <v>76766</v>
      </c>
      <c r="O25" s="255">
        <v>0</v>
      </c>
      <c r="P25" s="255">
        <v>0</v>
      </c>
      <c r="Q25" s="255">
        <v>76766</v>
      </c>
      <c r="R25" s="255">
        <v>91772</v>
      </c>
      <c r="S25" s="255">
        <v>0</v>
      </c>
      <c r="T25" s="255">
        <v>0</v>
      </c>
      <c r="U25" s="255">
        <v>190062</v>
      </c>
      <c r="V25" s="255">
        <v>190062</v>
      </c>
      <c r="W25" s="255">
        <v>0</v>
      </c>
      <c r="X25" s="255">
        <v>0</v>
      </c>
      <c r="Y25" s="255">
        <v>0</v>
      </c>
      <c r="Z25" s="255">
        <v>0</v>
      </c>
      <c r="AA25" s="255">
        <v>281834</v>
      </c>
      <c r="AB25" s="255">
        <v>0</v>
      </c>
      <c r="AC25" s="255">
        <v>205068</v>
      </c>
      <c r="AD25" s="255">
        <v>202211</v>
      </c>
      <c r="AE25" s="255">
        <v>0</v>
      </c>
      <c r="AF25" s="255">
        <v>0</v>
      </c>
      <c r="AG25" s="255">
        <v>0</v>
      </c>
      <c r="AH25" s="255">
        <v>0</v>
      </c>
      <c r="AI25" s="255">
        <v>0</v>
      </c>
      <c r="AJ25" s="255">
        <v>2857</v>
      </c>
      <c r="AK25" s="255">
        <v>205068</v>
      </c>
      <c r="AL25" s="256">
        <v>0</v>
      </c>
    </row>
    <row r="26" spans="1:38" s="230" customFormat="1" ht="18.75" customHeight="1">
      <c r="A26" s="296" t="s">
        <v>328</v>
      </c>
      <c r="B26" s="250">
        <v>119800</v>
      </c>
      <c r="C26" s="250">
        <v>0</v>
      </c>
      <c r="D26" s="250">
        <v>119800</v>
      </c>
      <c r="E26" s="250">
        <v>145654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218236</v>
      </c>
      <c r="L26" s="250">
        <v>0</v>
      </c>
      <c r="M26" s="250">
        <v>0</v>
      </c>
      <c r="N26" s="250">
        <v>483690</v>
      </c>
      <c r="O26" s="250">
        <v>0</v>
      </c>
      <c r="P26" s="250">
        <v>0</v>
      </c>
      <c r="Q26" s="250">
        <v>483690</v>
      </c>
      <c r="R26" s="250">
        <v>0</v>
      </c>
      <c r="S26" s="250">
        <v>0</v>
      </c>
      <c r="T26" s="250">
        <v>0</v>
      </c>
      <c r="U26" s="250">
        <v>1071662</v>
      </c>
      <c r="V26" s="250">
        <v>951862</v>
      </c>
      <c r="W26" s="250">
        <v>119800</v>
      </c>
      <c r="X26" s="250">
        <v>0</v>
      </c>
      <c r="Y26" s="250">
        <v>0</v>
      </c>
      <c r="Z26" s="250">
        <v>34129</v>
      </c>
      <c r="AA26" s="250">
        <v>1105791</v>
      </c>
      <c r="AB26" s="250">
        <v>0</v>
      </c>
      <c r="AC26" s="250">
        <v>622101</v>
      </c>
      <c r="AD26" s="250">
        <v>620476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1625</v>
      </c>
      <c r="AK26" s="250">
        <v>622101</v>
      </c>
      <c r="AL26" s="251">
        <v>0</v>
      </c>
    </row>
    <row r="27" spans="1:38" s="230" customFormat="1" ht="18.75" customHeight="1">
      <c r="A27" s="297" t="s">
        <v>329</v>
      </c>
      <c r="B27" s="259">
        <v>0</v>
      </c>
      <c r="C27" s="259">
        <v>0</v>
      </c>
      <c r="D27" s="259">
        <v>0</v>
      </c>
      <c r="E27" s="259">
        <v>0</v>
      </c>
      <c r="F27" s="259">
        <v>4393</v>
      </c>
      <c r="G27" s="259">
        <v>0</v>
      </c>
      <c r="H27" s="259">
        <v>261918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266311</v>
      </c>
      <c r="O27" s="259">
        <v>0</v>
      </c>
      <c r="P27" s="259">
        <v>0</v>
      </c>
      <c r="Q27" s="259">
        <v>266311</v>
      </c>
      <c r="R27" s="259">
        <v>79688</v>
      </c>
      <c r="S27" s="259">
        <v>0</v>
      </c>
      <c r="T27" s="259">
        <v>74804</v>
      </c>
      <c r="U27" s="259">
        <v>187114</v>
      </c>
      <c r="V27" s="259">
        <v>187114</v>
      </c>
      <c r="W27" s="259">
        <v>0</v>
      </c>
      <c r="X27" s="259">
        <v>0</v>
      </c>
      <c r="Y27" s="259">
        <v>0</v>
      </c>
      <c r="Z27" s="259">
        <v>0</v>
      </c>
      <c r="AA27" s="259">
        <v>266802</v>
      </c>
      <c r="AB27" s="259">
        <v>0</v>
      </c>
      <c r="AC27" s="259">
        <v>491</v>
      </c>
      <c r="AD27" s="259">
        <v>0</v>
      </c>
      <c r="AE27" s="259">
        <v>0</v>
      </c>
      <c r="AF27" s="259">
        <v>0</v>
      </c>
      <c r="AG27" s="259">
        <v>0</v>
      </c>
      <c r="AH27" s="259">
        <v>491</v>
      </c>
      <c r="AI27" s="259">
        <v>0</v>
      </c>
      <c r="AJ27" s="259">
        <v>0</v>
      </c>
      <c r="AK27" s="259">
        <v>491</v>
      </c>
      <c r="AL27" s="260">
        <v>0</v>
      </c>
    </row>
    <row r="28" spans="1:39" s="230" customFormat="1" ht="22.5" customHeight="1" thickBot="1">
      <c r="A28" s="261" t="s">
        <v>40</v>
      </c>
      <c r="B28" s="262">
        <f aca="true" t="shared" si="0" ref="B28:AL28">SUM(B12:B27)</f>
        <v>4670000</v>
      </c>
      <c r="C28" s="262">
        <f t="shared" si="0"/>
        <v>3963400</v>
      </c>
      <c r="D28" s="262">
        <f t="shared" si="0"/>
        <v>706600</v>
      </c>
      <c r="E28" s="262">
        <f t="shared" si="0"/>
        <v>1217489</v>
      </c>
      <c r="F28" s="262">
        <f t="shared" si="0"/>
        <v>101180</v>
      </c>
      <c r="G28" s="262">
        <f t="shared" si="0"/>
        <v>0</v>
      </c>
      <c r="H28" s="262">
        <f t="shared" si="0"/>
        <v>414876</v>
      </c>
      <c r="I28" s="262">
        <f t="shared" si="0"/>
        <v>3502</v>
      </c>
      <c r="J28" s="262">
        <f t="shared" si="0"/>
        <v>588892</v>
      </c>
      <c r="K28" s="262">
        <f t="shared" si="0"/>
        <v>231004</v>
      </c>
      <c r="L28" s="262">
        <f t="shared" si="0"/>
        <v>591353</v>
      </c>
      <c r="M28" s="262">
        <f t="shared" si="0"/>
        <v>43280</v>
      </c>
      <c r="N28" s="262">
        <f t="shared" si="0"/>
        <v>7861576</v>
      </c>
      <c r="O28" s="262">
        <f t="shared" si="0"/>
        <v>0</v>
      </c>
      <c r="P28" s="262">
        <f t="shared" si="0"/>
        <v>0</v>
      </c>
      <c r="Q28" s="262">
        <f t="shared" si="0"/>
        <v>7861576</v>
      </c>
      <c r="R28" s="262">
        <f t="shared" si="0"/>
        <v>9126897</v>
      </c>
      <c r="S28" s="262">
        <f t="shared" si="0"/>
        <v>593369</v>
      </c>
      <c r="T28" s="262">
        <f t="shared" si="0"/>
        <v>74804</v>
      </c>
      <c r="U28" s="262">
        <f t="shared" si="0"/>
        <v>10122306</v>
      </c>
      <c r="V28" s="262">
        <f t="shared" si="0"/>
        <v>9415706</v>
      </c>
      <c r="W28" s="262">
        <f t="shared" si="0"/>
        <v>706600</v>
      </c>
      <c r="X28" s="262">
        <f t="shared" si="0"/>
        <v>40622</v>
      </c>
      <c r="Y28" s="262">
        <f t="shared" si="0"/>
        <v>0</v>
      </c>
      <c r="Z28" s="262">
        <f t="shared" si="0"/>
        <v>75704</v>
      </c>
      <c r="AA28" s="262">
        <f t="shared" si="0"/>
        <v>19365529</v>
      </c>
      <c r="AB28" s="262">
        <f t="shared" si="0"/>
        <v>0</v>
      </c>
      <c r="AC28" s="262">
        <f t="shared" si="0"/>
        <v>11503953</v>
      </c>
      <c r="AD28" s="262">
        <f t="shared" si="0"/>
        <v>4110909</v>
      </c>
      <c r="AE28" s="262">
        <f t="shared" si="0"/>
        <v>4797375</v>
      </c>
      <c r="AF28" s="262">
        <f t="shared" si="0"/>
        <v>0</v>
      </c>
      <c r="AG28" s="262">
        <f t="shared" si="0"/>
        <v>0</v>
      </c>
      <c r="AH28" s="262">
        <f t="shared" si="0"/>
        <v>2238231</v>
      </c>
      <c r="AI28" s="262">
        <f t="shared" si="0"/>
        <v>0</v>
      </c>
      <c r="AJ28" s="262">
        <f t="shared" si="0"/>
        <v>357438</v>
      </c>
      <c r="AK28" s="262">
        <f t="shared" si="0"/>
        <v>11503953</v>
      </c>
      <c r="AL28" s="263">
        <f t="shared" si="0"/>
        <v>0</v>
      </c>
      <c r="AM28" s="356"/>
    </row>
    <row r="29" spans="1:39" s="190" customFormat="1" ht="23.25" customHeight="1">
      <c r="A29" s="202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8"/>
      <c r="N29" s="357"/>
      <c r="O29" s="357"/>
      <c r="P29" s="357"/>
      <c r="Q29" s="357"/>
      <c r="R29" s="357"/>
      <c r="S29" s="357"/>
      <c r="T29" s="357"/>
      <c r="U29" s="358"/>
      <c r="V29" s="357"/>
      <c r="W29" s="357"/>
      <c r="X29" s="357"/>
      <c r="Y29" s="357"/>
      <c r="Z29" s="359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60"/>
    </row>
    <row r="30" spans="1:39" s="190" customFormat="1" ht="23.25" customHeight="1" thickBot="1">
      <c r="A30" s="207"/>
      <c r="B30" s="361" t="s">
        <v>412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3"/>
      <c r="N30" s="362"/>
      <c r="O30" s="362"/>
      <c r="P30" s="362"/>
      <c r="Q30" s="362"/>
      <c r="R30" s="362"/>
      <c r="S30" s="362"/>
      <c r="T30" s="362"/>
      <c r="U30" s="363"/>
      <c r="V30" s="362"/>
      <c r="W30" s="362"/>
      <c r="X30" s="362"/>
      <c r="Y30" s="362"/>
      <c r="Z30" s="364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0"/>
    </row>
    <row r="31" spans="1:38" s="230" customFormat="1" ht="18.75" customHeight="1">
      <c r="A31" s="213" t="s">
        <v>72</v>
      </c>
      <c r="B31" s="365">
        <v>0</v>
      </c>
      <c r="C31" s="365">
        <v>0</v>
      </c>
      <c r="D31" s="365">
        <v>0</v>
      </c>
      <c r="E31" s="365">
        <v>2005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>
        <v>2005</v>
      </c>
      <c r="O31" s="365">
        <v>0</v>
      </c>
      <c r="P31" s="365">
        <v>0</v>
      </c>
      <c r="Q31" s="365">
        <v>2005</v>
      </c>
      <c r="R31" s="365">
        <v>3629</v>
      </c>
      <c r="S31" s="365">
        <v>0</v>
      </c>
      <c r="T31" s="365">
        <v>0</v>
      </c>
      <c r="U31" s="365">
        <v>0</v>
      </c>
      <c r="V31" s="365">
        <v>0</v>
      </c>
      <c r="W31" s="365">
        <v>0</v>
      </c>
      <c r="X31" s="365">
        <v>0</v>
      </c>
      <c r="Y31" s="365">
        <v>0</v>
      </c>
      <c r="Z31" s="365">
        <v>0</v>
      </c>
      <c r="AA31" s="365">
        <v>3629</v>
      </c>
      <c r="AB31" s="365">
        <v>0</v>
      </c>
      <c r="AC31" s="365">
        <v>1624</v>
      </c>
      <c r="AD31" s="365">
        <v>773</v>
      </c>
      <c r="AE31" s="365">
        <v>0</v>
      </c>
      <c r="AF31" s="365">
        <v>0</v>
      </c>
      <c r="AG31" s="365">
        <v>0</v>
      </c>
      <c r="AH31" s="365">
        <v>678</v>
      </c>
      <c r="AI31" s="365">
        <v>0</v>
      </c>
      <c r="AJ31" s="365">
        <v>173</v>
      </c>
      <c r="AK31" s="365">
        <v>1624</v>
      </c>
      <c r="AL31" s="366">
        <v>0</v>
      </c>
    </row>
    <row r="32" spans="1:38" s="230" customFormat="1" ht="18.75" customHeight="1" thickBot="1">
      <c r="A32" s="367" t="s">
        <v>40</v>
      </c>
      <c r="B32" s="368">
        <f aca="true" t="shared" si="1" ref="B32:AL32">B31</f>
        <v>0</v>
      </c>
      <c r="C32" s="368">
        <f t="shared" si="1"/>
        <v>0</v>
      </c>
      <c r="D32" s="368">
        <f t="shared" si="1"/>
        <v>0</v>
      </c>
      <c r="E32" s="368">
        <f t="shared" si="1"/>
        <v>2005</v>
      </c>
      <c r="F32" s="368">
        <f t="shared" si="1"/>
        <v>0</v>
      </c>
      <c r="G32" s="368">
        <f t="shared" si="1"/>
        <v>0</v>
      </c>
      <c r="H32" s="368">
        <f t="shared" si="1"/>
        <v>0</v>
      </c>
      <c r="I32" s="368">
        <f t="shared" si="1"/>
        <v>0</v>
      </c>
      <c r="J32" s="368">
        <f t="shared" si="1"/>
        <v>0</v>
      </c>
      <c r="K32" s="368">
        <f t="shared" si="1"/>
        <v>0</v>
      </c>
      <c r="L32" s="368">
        <f t="shared" si="1"/>
        <v>0</v>
      </c>
      <c r="M32" s="368">
        <f t="shared" si="1"/>
        <v>0</v>
      </c>
      <c r="N32" s="368">
        <f t="shared" si="1"/>
        <v>2005</v>
      </c>
      <c r="O32" s="368">
        <f t="shared" si="1"/>
        <v>0</v>
      </c>
      <c r="P32" s="368">
        <f t="shared" si="1"/>
        <v>0</v>
      </c>
      <c r="Q32" s="368">
        <f t="shared" si="1"/>
        <v>2005</v>
      </c>
      <c r="R32" s="368">
        <f t="shared" si="1"/>
        <v>3629</v>
      </c>
      <c r="S32" s="368">
        <f t="shared" si="1"/>
        <v>0</v>
      </c>
      <c r="T32" s="368">
        <f t="shared" si="1"/>
        <v>0</v>
      </c>
      <c r="U32" s="368">
        <f t="shared" si="1"/>
        <v>0</v>
      </c>
      <c r="V32" s="368">
        <f t="shared" si="1"/>
        <v>0</v>
      </c>
      <c r="W32" s="368">
        <f t="shared" si="1"/>
        <v>0</v>
      </c>
      <c r="X32" s="368">
        <f t="shared" si="1"/>
        <v>0</v>
      </c>
      <c r="Y32" s="368">
        <f t="shared" si="1"/>
        <v>0</v>
      </c>
      <c r="Z32" s="368">
        <f t="shared" si="1"/>
        <v>0</v>
      </c>
      <c r="AA32" s="368">
        <f t="shared" si="1"/>
        <v>3629</v>
      </c>
      <c r="AB32" s="368">
        <f t="shared" si="1"/>
        <v>0</v>
      </c>
      <c r="AC32" s="368">
        <f t="shared" si="1"/>
        <v>1624</v>
      </c>
      <c r="AD32" s="368">
        <f t="shared" si="1"/>
        <v>773</v>
      </c>
      <c r="AE32" s="368">
        <f t="shared" si="1"/>
        <v>0</v>
      </c>
      <c r="AF32" s="368">
        <f t="shared" si="1"/>
        <v>0</v>
      </c>
      <c r="AG32" s="368">
        <f t="shared" si="1"/>
        <v>0</v>
      </c>
      <c r="AH32" s="368">
        <f t="shared" si="1"/>
        <v>678</v>
      </c>
      <c r="AI32" s="368">
        <f t="shared" si="1"/>
        <v>0</v>
      </c>
      <c r="AJ32" s="368">
        <f t="shared" si="1"/>
        <v>173</v>
      </c>
      <c r="AK32" s="368">
        <f t="shared" si="1"/>
        <v>1624</v>
      </c>
      <c r="AL32" s="369">
        <f t="shared" si="1"/>
        <v>0</v>
      </c>
    </row>
    <row r="34" s="516" customFormat="1" ht="12">
      <c r="AJ34" s="517"/>
    </row>
  </sheetData>
  <sheetProtection/>
  <mergeCells count="26">
    <mergeCell ref="AJ8:AJ9"/>
    <mergeCell ref="L8:L9"/>
    <mergeCell ref="M8:M9"/>
    <mergeCell ref="N8:N9"/>
    <mergeCell ref="R8:R9"/>
    <mergeCell ref="U8:U9"/>
    <mergeCell ref="W8:W9"/>
    <mergeCell ref="AD4:AL4"/>
    <mergeCell ref="E8:E9"/>
    <mergeCell ref="F8:F9"/>
    <mergeCell ref="G8:G9"/>
    <mergeCell ref="H8:H9"/>
    <mergeCell ref="J8:J9"/>
    <mergeCell ref="P6:P9"/>
    <mergeCell ref="AB6:AC6"/>
    <mergeCell ref="Z8:Z9"/>
    <mergeCell ref="AB8:AB9"/>
    <mergeCell ref="B8:B9"/>
    <mergeCell ref="D8:D9"/>
    <mergeCell ref="K8:K9"/>
    <mergeCell ref="Q8:Q9"/>
    <mergeCell ref="AA8:AA9"/>
    <mergeCell ref="B4:Q4"/>
    <mergeCell ref="R4:AC4"/>
    <mergeCell ref="AC8:AC9"/>
    <mergeCell ref="Q6:Q7"/>
  </mergeCells>
  <printOptions/>
  <pageMargins left="0.5905511811023623" right="0.1968503937007874" top="0.9448818897637796" bottom="0.7874015748031497" header="0.5118110236220472" footer="0.5118110236220472"/>
  <pageSetup fitToWidth="3" horizontalDpi="300" verticalDpi="300" orientation="landscape" paperSize="9" scale="67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48"/>
  <sheetViews>
    <sheetView showGridLines="0" view="pageBreakPreview" zoomScale="70" zoomScaleNormal="85" zoomScaleSheetLayoutView="70" zoomScalePageLayoutView="0" workbookViewId="0" topLeftCell="AS1">
      <selection activeCell="BA13" sqref="BA13"/>
    </sheetView>
  </sheetViews>
  <sheetFormatPr defaultColWidth="9.00390625" defaultRowHeight="12.75"/>
  <cols>
    <col min="1" max="1" width="19.25390625" style="268" customWidth="1"/>
    <col min="2" max="2" width="19.875" style="268" customWidth="1"/>
    <col min="3" max="3" width="20.00390625" style="268" customWidth="1"/>
    <col min="4" max="4" width="18.75390625" style="268" customWidth="1"/>
    <col min="5" max="6" width="19.875" style="268" customWidth="1"/>
    <col min="7" max="8" width="18.375" style="268" customWidth="1"/>
    <col min="9" max="9" width="12.625" style="268" customWidth="1"/>
    <col min="10" max="13" width="18.625" style="268" customWidth="1"/>
    <col min="14" max="14" width="19.625" style="268" customWidth="1"/>
    <col min="15" max="15" width="15.75390625" style="268" customWidth="1"/>
    <col min="16" max="16" width="19.875" style="268" customWidth="1"/>
    <col min="17" max="17" width="17.00390625" style="268" customWidth="1"/>
    <col min="18" max="20" width="9.125" style="268" customWidth="1"/>
    <col min="21" max="21" width="17.00390625" style="268" customWidth="1"/>
    <col min="22" max="22" width="9.125" style="268" customWidth="1"/>
    <col min="23" max="23" width="17.00390625" style="268" customWidth="1"/>
    <col min="24" max="24" width="9.125" style="268" customWidth="1"/>
    <col min="25" max="25" width="17.00390625" style="268" customWidth="1"/>
    <col min="26" max="26" width="14.00390625" style="268" customWidth="1"/>
    <col min="27" max="27" width="17.375" style="268" customWidth="1"/>
    <col min="28" max="28" width="19.875" style="268" customWidth="1"/>
    <col min="29" max="30" width="18.375" style="268" customWidth="1"/>
    <col min="31" max="31" width="14.00390625" style="268" customWidth="1"/>
    <col min="32" max="33" width="18.375" style="268" customWidth="1"/>
    <col min="34" max="35" width="19.875" style="268" customWidth="1"/>
    <col min="36" max="36" width="11.75390625" style="268" customWidth="1"/>
    <col min="37" max="38" width="19.875" style="268" customWidth="1"/>
    <col min="39" max="39" width="18.375" style="268" customWidth="1"/>
    <col min="40" max="40" width="17.00390625" style="268" customWidth="1"/>
    <col min="41" max="41" width="18.375" style="268" customWidth="1"/>
    <col min="42" max="42" width="9.125" style="268" customWidth="1"/>
    <col min="43" max="43" width="18.875" style="268" customWidth="1"/>
    <col min="44" max="45" width="17.00390625" style="268" customWidth="1"/>
    <col min="46" max="46" width="14.00390625" style="268" customWidth="1"/>
    <col min="47" max="47" width="17.00390625" style="268" customWidth="1"/>
    <col min="48" max="48" width="12.625" style="268" customWidth="1"/>
    <col min="49" max="51" width="17.00390625" style="268" customWidth="1"/>
    <col min="52" max="52" width="14.00390625" style="268" customWidth="1"/>
    <col min="53" max="54" width="19.875" style="268" customWidth="1"/>
    <col min="55" max="55" width="17.00390625" style="268" customWidth="1"/>
    <col min="56" max="57" width="11.625" style="268" customWidth="1"/>
    <col min="58" max="58" width="12.125" style="268" customWidth="1"/>
    <col min="59" max="59" width="10.75390625" style="268" customWidth="1"/>
    <col min="60" max="16384" width="9.125" style="268" customWidth="1"/>
  </cols>
  <sheetData>
    <row r="1" spans="1:36" s="141" customFormat="1" ht="21" customHeight="1">
      <c r="A1" s="271"/>
      <c r="B1" s="138" t="s">
        <v>144</v>
      </c>
      <c r="C1" s="138"/>
      <c r="D1" s="138"/>
      <c r="AA1" s="271"/>
      <c r="AJ1" s="306"/>
    </row>
    <row r="2" spans="1:2" s="141" customFormat="1" ht="21" customHeight="1">
      <c r="A2" s="216"/>
      <c r="B2" s="138" t="s">
        <v>503</v>
      </c>
    </row>
    <row r="3" spans="2:59" s="141" customFormat="1" ht="19.5" customHeight="1" thickBot="1">
      <c r="B3" s="138" t="s">
        <v>83</v>
      </c>
      <c r="P3" s="142"/>
      <c r="AG3" s="142"/>
      <c r="AW3" s="142"/>
      <c r="BG3" s="142" t="s">
        <v>662</v>
      </c>
    </row>
    <row r="4" spans="1:59" s="230" customFormat="1" ht="12.75" customHeight="1">
      <c r="A4" s="371"/>
      <c r="B4" s="372" t="s">
        <v>698</v>
      </c>
      <c r="C4" s="373"/>
      <c r="D4" s="223"/>
      <c r="E4" s="223"/>
      <c r="F4" s="223"/>
      <c r="G4" s="223"/>
      <c r="H4" s="374"/>
      <c r="I4" s="224"/>
      <c r="J4" s="372" t="s">
        <v>677</v>
      </c>
      <c r="K4" s="223"/>
      <c r="L4" s="373"/>
      <c r="M4" s="373"/>
      <c r="N4" s="225"/>
      <c r="O4" s="225" t="s">
        <v>678</v>
      </c>
      <c r="P4" s="226" t="s">
        <v>679</v>
      </c>
      <c r="Q4" s="372" t="s">
        <v>699</v>
      </c>
      <c r="R4" s="373"/>
      <c r="S4" s="373"/>
      <c r="T4" s="373"/>
      <c r="U4" s="373"/>
      <c r="V4" s="228"/>
      <c r="W4" s="227" t="s">
        <v>681</v>
      </c>
      <c r="X4" s="373"/>
      <c r="Y4" s="227"/>
      <c r="Z4" s="227"/>
      <c r="AA4" s="226" t="s">
        <v>682</v>
      </c>
      <c r="AB4" s="372" t="s">
        <v>683</v>
      </c>
      <c r="AC4" s="373"/>
      <c r="AD4" s="373"/>
      <c r="AE4" s="373"/>
      <c r="AF4" s="373"/>
      <c r="AG4" s="227"/>
      <c r="AH4" s="373"/>
      <c r="AI4" s="227"/>
      <c r="AJ4" s="225"/>
      <c r="AK4" s="372" t="s">
        <v>672</v>
      </c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228"/>
      <c r="BA4" s="226" t="s">
        <v>684</v>
      </c>
      <c r="BB4" s="226" t="s">
        <v>685</v>
      </c>
      <c r="BC4" s="372" t="s">
        <v>686</v>
      </c>
      <c r="BD4" s="372" t="s">
        <v>687</v>
      </c>
      <c r="BE4" s="372" t="s">
        <v>688</v>
      </c>
      <c r="BF4" s="226" t="s">
        <v>689</v>
      </c>
      <c r="BG4" s="375" t="s">
        <v>690</v>
      </c>
    </row>
    <row r="5" spans="1:59" s="230" customFormat="1" ht="18" customHeight="1">
      <c r="A5" s="310"/>
      <c r="B5" s="317" t="s">
        <v>346</v>
      </c>
      <c r="C5" s="376" t="s">
        <v>434</v>
      </c>
      <c r="D5" s="377"/>
      <c r="E5" s="377"/>
      <c r="F5" s="377"/>
      <c r="G5" s="377"/>
      <c r="H5" s="315" t="s">
        <v>435</v>
      </c>
      <c r="I5" s="315" t="s">
        <v>436</v>
      </c>
      <c r="J5" s="316" t="s">
        <v>437</v>
      </c>
      <c r="K5" s="378"/>
      <c r="L5" s="377" t="s">
        <v>318</v>
      </c>
      <c r="M5" s="377"/>
      <c r="N5" s="379"/>
      <c r="O5" s="329" t="s">
        <v>438</v>
      </c>
      <c r="P5" s="316" t="s">
        <v>439</v>
      </c>
      <c r="Q5" s="317" t="s">
        <v>440</v>
      </c>
      <c r="R5" s="315" t="s">
        <v>434</v>
      </c>
      <c r="S5" s="315" t="s">
        <v>435</v>
      </c>
      <c r="T5" s="376" t="s">
        <v>436</v>
      </c>
      <c r="U5" s="376" t="s">
        <v>441</v>
      </c>
      <c r="V5" s="376" t="s">
        <v>442</v>
      </c>
      <c r="W5" s="317" t="s">
        <v>443</v>
      </c>
      <c r="X5" s="376" t="s">
        <v>434</v>
      </c>
      <c r="Y5" s="315" t="s">
        <v>435</v>
      </c>
      <c r="Z5" s="376" t="s">
        <v>436</v>
      </c>
      <c r="AA5" s="316" t="s">
        <v>444</v>
      </c>
      <c r="AB5" s="317" t="s">
        <v>445</v>
      </c>
      <c r="AC5" s="376" t="s">
        <v>434</v>
      </c>
      <c r="AD5" s="377"/>
      <c r="AE5" s="377"/>
      <c r="AF5" s="377"/>
      <c r="AG5" s="377"/>
      <c r="AH5" s="376" t="s">
        <v>435</v>
      </c>
      <c r="AI5" s="377"/>
      <c r="AJ5" s="379"/>
      <c r="AK5" s="317" t="s">
        <v>446</v>
      </c>
      <c r="AL5" s="376" t="s">
        <v>434</v>
      </c>
      <c r="AM5" s="377"/>
      <c r="AN5" s="377"/>
      <c r="AO5" s="377"/>
      <c r="AP5" s="377"/>
      <c r="AQ5" s="377"/>
      <c r="AR5" s="376" t="s">
        <v>435</v>
      </c>
      <c r="AS5" s="377"/>
      <c r="AT5" s="377"/>
      <c r="AU5" s="377"/>
      <c r="AV5" s="377"/>
      <c r="AW5" s="377"/>
      <c r="AX5" s="377"/>
      <c r="AY5" s="377"/>
      <c r="AZ5" s="379"/>
      <c r="BA5" s="316" t="s">
        <v>447</v>
      </c>
      <c r="BB5" s="316" t="s">
        <v>448</v>
      </c>
      <c r="BC5" s="317"/>
      <c r="BD5" s="317"/>
      <c r="BE5" s="317"/>
      <c r="BF5" s="316"/>
      <c r="BG5" s="380"/>
    </row>
    <row r="6" spans="1:59" s="382" customFormat="1" ht="12.75" customHeight="1">
      <c r="A6" s="310"/>
      <c r="B6" s="317"/>
      <c r="C6" s="314"/>
      <c r="D6" s="378"/>
      <c r="E6" s="377" t="s">
        <v>318</v>
      </c>
      <c r="F6" s="377"/>
      <c r="G6" s="379"/>
      <c r="H6" s="314"/>
      <c r="I6" s="314"/>
      <c r="J6" s="316"/>
      <c r="K6" s="317"/>
      <c r="L6" s="319"/>
      <c r="M6" s="319"/>
      <c r="N6" s="319"/>
      <c r="O6" s="317"/>
      <c r="P6" s="316"/>
      <c r="Q6" s="317"/>
      <c r="R6" s="314"/>
      <c r="S6" s="341"/>
      <c r="T6" s="311"/>
      <c r="U6" s="311"/>
      <c r="V6" s="311"/>
      <c r="W6" s="317"/>
      <c r="X6" s="311"/>
      <c r="Y6" s="314"/>
      <c r="Z6" s="311"/>
      <c r="AA6" s="316"/>
      <c r="AB6" s="317"/>
      <c r="AC6" s="314"/>
      <c r="AD6" s="318"/>
      <c r="AE6" s="319"/>
      <c r="AF6" s="319"/>
      <c r="AG6" s="319"/>
      <c r="AH6" s="311"/>
      <c r="AI6" s="319"/>
      <c r="AJ6" s="318"/>
      <c r="AK6" s="316"/>
      <c r="AL6" s="311"/>
      <c r="AM6" s="319"/>
      <c r="AN6" s="318"/>
      <c r="AO6" s="319"/>
      <c r="AP6" s="319"/>
      <c r="AQ6" s="319"/>
      <c r="AR6" s="311"/>
      <c r="AS6" s="319"/>
      <c r="AT6" s="319"/>
      <c r="AU6" s="318"/>
      <c r="AV6" s="319"/>
      <c r="AW6" s="319"/>
      <c r="AX6" s="381"/>
      <c r="AY6" s="381"/>
      <c r="AZ6" s="320"/>
      <c r="BA6" s="316"/>
      <c r="BB6" s="316"/>
      <c r="BC6" s="317"/>
      <c r="BD6" s="317"/>
      <c r="BE6" s="317"/>
      <c r="BF6" s="316"/>
      <c r="BG6" s="380"/>
    </row>
    <row r="7" spans="1:59" s="382" customFormat="1" ht="12.75" customHeight="1">
      <c r="A7" s="310" t="s">
        <v>165</v>
      </c>
      <c r="B7" s="317"/>
      <c r="C7" s="314"/>
      <c r="D7" s="317"/>
      <c r="E7" s="317"/>
      <c r="F7" s="317"/>
      <c r="G7" s="318"/>
      <c r="H7" s="314"/>
      <c r="I7" s="314"/>
      <c r="J7" s="316"/>
      <c r="K7" s="317"/>
      <c r="L7" s="317"/>
      <c r="M7" s="317"/>
      <c r="N7" s="317"/>
      <c r="O7" s="317"/>
      <c r="P7" s="316"/>
      <c r="Q7" s="317"/>
      <c r="R7" s="314"/>
      <c r="S7" s="341"/>
      <c r="T7" s="311"/>
      <c r="U7" s="311"/>
      <c r="V7" s="311"/>
      <c r="W7" s="317"/>
      <c r="X7" s="311"/>
      <c r="Y7" s="314"/>
      <c r="Z7" s="311"/>
      <c r="AA7" s="316"/>
      <c r="AB7" s="317"/>
      <c r="AC7" s="314"/>
      <c r="AD7" s="316"/>
      <c r="AE7" s="317"/>
      <c r="AF7" s="317"/>
      <c r="AG7" s="317"/>
      <c r="AH7" s="311"/>
      <c r="AI7" s="317"/>
      <c r="AJ7" s="316"/>
      <c r="AK7" s="316"/>
      <c r="AL7" s="311"/>
      <c r="AM7" s="317"/>
      <c r="AN7" s="316"/>
      <c r="AO7" s="317"/>
      <c r="AP7" s="317"/>
      <c r="AQ7" s="317"/>
      <c r="AR7" s="311"/>
      <c r="AS7" s="317"/>
      <c r="AT7" s="317"/>
      <c r="AU7" s="316"/>
      <c r="AV7" s="317"/>
      <c r="AW7" s="325" t="s">
        <v>449</v>
      </c>
      <c r="AX7" s="319"/>
      <c r="AY7" s="377"/>
      <c r="AZ7" s="379"/>
      <c r="BA7" s="316"/>
      <c r="BB7" s="316"/>
      <c r="BC7" s="317"/>
      <c r="BD7" s="317"/>
      <c r="BE7" s="317"/>
      <c r="BF7" s="316"/>
      <c r="BG7" s="380"/>
    </row>
    <row r="8" spans="1:59" s="382" customFormat="1" ht="18" customHeight="1">
      <c r="A8" s="310"/>
      <c r="B8" s="317"/>
      <c r="C8" s="316" t="s">
        <v>450</v>
      </c>
      <c r="D8" s="317"/>
      <c r="E8" s="317"/>
      <c r="F8" s="328" t="s">
        <v>451</v>
      </c>
      <c r="G8" s="316"/>
      <c r="H8" s="316" t="s">
        <v>452</v>
      </c>
      <c r="I8" s="314"/>
      <c r="J8" s="316"/>
      <c r="K8" s="317" t="s">
        <v>453</v>
      </c>
      <c r="L8" s="317"/>
      <c r="M8" s="317"/>
      <c r="N8" s="317" t="s">
        <v>454</v>
      </c>
      <c r="O8" s="317"/>
      <c r="P8" s="316"/>
      <c r="Q8" s="317"/>
      <c r="R8" s="314"/>
      <c r="S8" s="341"/>
      <c r="T8" s="564" t="s">
        <v>455</v>
      </c>
      <c r="U8" s="311"/>
      <c r="V8" s="311"/>
      <c r="W8" s="317"/>
      <c r="X8" s="328" t="s">
        <v>313</v>
      </c>
      <c r="Y8" s="384" t="s">
        <v>456</v>
      </c>
      <c r="Z8" s="311"/>
      <c r="AA8" s="316"/>
      <c r="AB8" s="317"/>
      <c r="AC8" s="314"/>
      <c r="AD8" s="234" t="s">
        <v>457</v>
      </c>
      <c r="AE8" s="340" t="s">
        <v>458</v>
      </c>
      <c r="AF8" s="340"/>
      <c r="AG8" s="385" t="s">
        <v>459</v>
      </c>
      <c r="AH8" s="385"/>
      <c r="AI8" s="340"/>
      <c r="AJ8" s="233" t="s">
        <v>460</v>
      </c>
      <c r="AK8" s="233"/>
      <c r="AL8" s="385"/>
      <c r="AM8" s="340"/>
      <c r="AN8" s="233"/>
      <c r="AO8" s="340" t="s">
        <v>461</v>
      </c>
      <c r="AP8" s="340" t="s">
        <v>462</v>
      </c>
      <c r="AQ8" s="340"/>
      <c r="AR8" s="385"/>
      <c r="AS8" s="340"/>
      <c r="AT8" s="340" t="s">
        <v>463</v>
      </c>
      <c r="AU8" s="233" t="s">
        <v>464</v>
      </c>
      <c r="AV8" s="340" t="s">
        <v>172</v>
      </c>
      <c r="AW8" s="340" t="s">
        <v>465</v>
      </c>
      <c r="AX8" s="340" t="s">
        <v>466</v>
      </c>
      <c r="AY8" s="386" t="s">
        <v>467</v>
      </c>
      <c r="AZ8" s="387" t="s">
        <v>467</v>
      </c>
      <c r="BA8" s="233"/>
      <c r="BB8" s="233"/>
      <c r="BC8" s="340"/>
      <c r="BD8" s="340"/>
      <c r="BE8" s="340"/>
      <c r="BF8" s="233"/>
      <c r="BG8" s="235"/>
    </row>
    <row r="9" spans="1:59" s="382" customFormat="1" ht="18" customHeight="1">
      <c r="A9" s="310"/>
      <c r="B9" s="317"/>
      <c r="C9" s="316" t="s">
        <v>468</v>
      </c>
      <c r="D9" s="317" t="s">
        <v>469</v>
      </c>
      <c r="E9" s="317" t="s">
        <v>470</v>
      </c>
      <c r="F9" s="328" t="s">
        <v>471</v>
      </c>
      <c r="G9" s="233" t="s">
        <v>472</v>
      </c>
      <c r="H9" s="316" t="s">
        <v>468</v>
      </c>
      <c r="I9" s="316" t="s">
        <v>473</v>
      </c>
      <c r="J9" s="316"/>
      <c r="K9" s="317" t="s">
        <v>474</v>
      </c>
      <c r="L9" s="317" t="s">
        <v>475</v>
      </c>
      <c r="M9" s="317" t="s">
        <v>476</v>
      </c>
      <c r="N9" s="317" t="s">
        <v>477</v>
      </c>
      <c r="O9" s="317"/>
      <c r="P9" s="316"/>
      <c r="Q9" s="317"/>
      <c r="R9" s="338" t="s">
        <v>312</v>
      </c>
      <c r="S9" s="338" t="s">
        <v>478</v>
      </c>
      <c r="T9" s="565"/>
      <c r="U9" s="317" t="s">
        <v>479</v>
      </c>
      <c r="V9" s="332" t="s">
        <v>172</v>
      </c>
      <c r="W9" s="317"/>
      <c r="X9" s="317" t="s">
        <v>480</v>
      </c>
      <c r="Y9" s="341" t="s">
        <v>481</v>
      </c>
      <c r="Z9" s="328" t="s">
        <v>172</v>
      </c>
      <c r="AA9" s="316"/>
      <c r="AB9" s="317"/>
      <c r="AC9" s="316" t="s">
        <v>482</v>
      </c>
      <c r="AD9" s="234" t="s">
        <v>483</v>
      </c>
      <c r="AE9" s="340" t="s">
        <v>484</v>
      </c>
      <c r="AF9" s="340" t="s">
        <v>485</v>
      </c>
      <c r="AG9" s="385" t="s">
        <v>486</v>
      </c>
      <c r="AH9" s="340" t="s">
        <v>487</v>
      </c>
      <c r="AI9" s="340" t="s">
        <v>312</v>
      </c>
      <c r="AJ9" s="233" t="s">
        <v>480</v>
      </c>
      <c r="AK9" s="233"/>
      <c r="AL9" s="340" t="s">
        <v>488</v>
      </c>
      <c r="AM9" s="340" t="s">
        <v>489</v>
      </c>
      <c r="AN9" s="233" t="s">
        <v>361</v>
      </c>
      <c r="AO9" s="340" t="s">
        <v>490</v>
      </c>
      <c r="AP9" s="340" t="s">
        <v>491</v>
      </c>
      <c r="AQ9" s="340" t="s">
        <v>172</v>
      </c>
      <c r="AR9" s="340" t="s">
        <v>492</v>
      </c>
      <c r="AS9" s="340" t="s">
        <v>493</v>
      </c>
      <c r="AT9" s="340" t="s">
        <v>491</v>
      </c>
      <c r="AU9" s="233" t="s">
        <v>491</v>
      </c>
      <c r="AV9" s="340" t="s">
        <v>491</v>
      </c>
      <c r="AW9" s="340" t="s">
        <v>446</v>
      </c>
      <c r="AX9" s="340" t="s">
        <v>494</v>
      </c>
      <c r="AY9" s="385" t="s">
        <v>159</v>
      </c>
      <c r="AZ9" s="234" t="s">
        <v>495</v>
      </c>
      <c r="BA9" s="233"/>
      <c r="BB9" s="233"/>
      <c r="BC9" s="340"/>
      <c r="BD9" s="340"/>
      <c r="BE9" s="563" t="s">
        <v>504</v>
      </c>
      <c r="BF9" s="233" t="s">
        <v>496</v>
      </c>
      <c r="BG9" s="235" t="s">
        <v>497</v>
      </c>
    </row>
    <row r="10" spans="1:59" s="382" customFormat="1" ht="10.5" customHeight="1">
      <c r="A10" s="344"/>
      <c r="B10" s="346"/>
      <c r="C10" s="347"/>
      <c r="D10" s="346"/>
      <c r="E10" s="346"/>
      <c r="F10" s="346"/>
      <c r="G10" s="350"/>
      <c r="H10" s="347"/>
      <c r="I10" s="347"/>
      <c r="J10" s="350"/>
      <c r="K10" s="346"/>
      <c r="L10" s="346"/>
      <c r="M10" s="346"/>
      <c r="N10" s="346"/>
      <c r="O10" s="346"/>
      <c r="P10" s="348" t="s">
        <v>498</v>
      </c>
      <c r="Q10" s="346"/>
      <c r="R10" s="347"/>
      <c r="S10" s="347"/>
      <c r="T10" s="345"/>
      <c r="U10" s="345"/>
      <c r="V10" s="345"/>
      <c r="W10" s="346"/>
      <c r="X10" s="345"/>
      <c r="Y10" s="347"/>
      <c r="Z10" s="345"/>
      <c r="AA10" s="348" t="s">
        <v>499</v>
      </c>
      <c r="AB10" s="346"/>
      <c r="AC10" s="347"/>
      <c r="AD10" s="388"/>
      <c r="AE10" s="389"/>
      <c r="AF10" s="389"/>
      <c r="AG10" s="389"/>
      <c r="AH10" s="390"/>
      <c r="AI10" s="389"/>
      <c r="AJ10" s="388"/>
      <c r="AK10" s="388"/>
      <c r="AL10" s="390"/>
      <c r="AM10" s="389"/>
      <c r="AN10" s="388"/>
      <c r="AO10" s="389"/>
      <c r="AP10" s="389"/>
      <c r="AQ10" s="389"/>
      <c r="AR10" s="390"/>
      <c r="AS10" s="389"/>
      <c r="AT10" s="389"/>
      <c r="AU10" s="388"/>
      <c r="AV10" s="389"/>
      <c r="AW10" s="389"/>
      <c r="AX10" s="389"/>
      <c r="AY10" s="389"/>
      <c r="AZ10" s="388"/>
      <c r="BA10" s="240" t="s">
        <v>500</v>
      </c>
      <c r="BB10" s="240" t="s">
        <v>501</v>
      </c>
      <c r="BC10" s="389" t="s">
        <v>496</v>
      </c>
      <c r="BD10" s="389" t="s">
        <v>497</v>
      </c>
      <c r="BE10" s="568"/>
      <c r="BF10" s="388" t="s">
        <v>502</v>
      </c>
      <c r="BG10" s="242" t="s">
        <v>502</v>
      </c>
    </row>
    <row r="11" spans="1:59" s="397" customFormat="1" ht="18" customHeight="1" hidden="1">
      <c r="A11" s="391"/>
      <c r="B11" s="392" t="s">
        <v>505</v>
      </c>
      <c r="C11" s="392" t="s">
        <v>506</v>
      </c>
      <c r="D11" s="392" t="s">
        <v>507</v>
      </c>
      <c r="E11" s="392" t="s">
        <v>508</v>
      </c>
      <c r="F11" s="392" t="s">
        <v>509</v>
      </c>
      <c r="G11" s="184" t="s">
        <v>510</v>
      </c>
      <c r="H11" s="184" t="s">
        <v>511</v>
      </c>
      <c r="I11" s="184" t="s">
        <v>512</v>
      </c>
      <c r="J11" s="184" t="s">
        <v>513</v>
      </c>
      <c r="K11" s="392" t="s">
        <v>514</v>
      </c>
      <c r="L11" s="392" t="s">
        <v>515</v>
      </c>
      <c r="M11" s="392" t="s">
        <v>516</v>
      </c>
      <c r="N11" s="392" t="s">
        <v>517</v>
      </c>
      <c r="O11" s="392" t="s">
        <v>518</v>
      </c>
      <c r="P11" s="184" t="s">
        <v>519</v>
      </c>
      <c r="Q11" s="392" t="s">
        <v>520</v>
      </c>
      <c r="R11" s="184" t="s">
        <v>521</v>
      </c>
      <c r="S11" s="184" t="s">
        <v>522</v>
      </c>
      <c r="T11" s="392" t="s">
        <v>523</v>
      </c>
      <c r="U11" s="392" t="s">
        <v>524</v>
      </c>
      <c r="V11" s="392" t="s">
        <v>525</v>
      </c>
      <c r="W11" s="392" t="s">
        <v>526</v>
      </c>
      <c r="X11" s="392" t="s">
        <v>527</v>
      </c>
      <c r="Y11" s="184" t="s">
        <v>528</v>
      </c>
      <c r="Z11" s="392" t="s">
        <v>529</v>
      </c>
      <c r="AA11" s="184" t="s">
        <v>530</v>
      </c>
      <c r="AB11" s="392" t="s">
        <v>531</v>
      </c>
      <c r="AC11" s="184" t="s">
        <v>532</v>
      </c>
      <c r="AD11" s="184" t="s">
        <v>533</v>
      </c>
      <c r="AE11" s="392" t="s">
        <v>534</v>
      </c>
      <c r="AF11" s="392" t="s">
        <v>535</v>
      </c>
      <c r="AG11" s="392" t="s">
        <v>536</v>
      </c>
      <c r="AH11" s="392" t="s">
        <v>537</v>
      </c>
      <c r="AI11" s="392" t="s">
        <v>538</v>
      </c>
      <c r="AJ11" s="184" t="s">
        <v>539</v>
      </c>
      <c r="AK11" s="184" t="s">
        <v>540</v>
      </c>
      <c r="AL11" s="392" t="s">
        <v>541</v>
      </c>
      <c r="AM11" s="392" t="s">
        <v>542</v>
      </c>
      <c r="AN11" s="184" t="s">
        <v>543</v>
      </c>
      <c r="AO11" s="392" t="s">
        <v>544</v>
      </c>
      <c r="AP11" s="392" t="s">
        <v>545</v>
      </c>
      <c r="AQ11" s="392" t="s">
        <v>546</v>
      </c>
      <c r="AR11" s="392" t="s">
        <v>547</v>
      </c>
      <c r="AS11" s="392" t="s">
        <v>548</v>
      </c>
      <c r="AT11" s="392" t="s">
        <v>549</v>
      </c>
      <c r="AU11" s="184" t="s">
        <v>550</v>
      </c>
      <c r="AV11" s="392" t="s">
        <v>551</v>
      </c>
      <c r="AW11" s="392" t="s">
        <v>552</v>
      </c>
      <c r="AX11" s="392" t="s">
        <v>553</v>
      </c>
      <c r="AY11" s="392" t="s">
        <v>554</v>
      </c>
      <c r="AZ11" s="184" t="s">
        <v>555</v>
      </c>
      <c r="BA11" s="184" t="s">
        <v>556</v>
      </c>
      <c r="BB11" s="184" t="s">
        <v>557</v>
      </c>
      <c r="BC11" s="393"/>
      <c r="BD11" s="392" t="s">
        <v>558</v>
      </c>
      <c r="BE11" s="394" t="s">
        <v>559</v>
      </c>
      <c r="BF11" s="395"/>
      <c r="BG11" s="396"/>
    </row>
    <row r="12" spans="1:59" s="230" customFormat="1" ht="18" customHeight="1">
      <c r="A12" s="188" t="s">
        <v>62</v>
      </c>
      <c r="B12" s="248">
        <v>52295639</v>
      </c>
      <c r="C12" s="248">
        <v>52238215</v>
      </c>
      <c r="D12" s="248">
        <v>3454636</v>
      </c>
      <c r="E12" s="248">
        <v>85012974</v>
      </c>
      <c r="F12" s="248">
        <v>36927865</v>
      </c>
      <c r="G12" s="248">
        <v>698470</v>
      </c>
      <c r="H12" s="248">
        <v>7398</v>
      </c>
      <c r="I12" s="248">
        <v>50026</v>
      </c>
      <c r="J12" s="248">
        <v>4777662</v>
      </c>
      <c r="K12" s="248">
        <v>3529316</v>
      </c>
      <c r="L12" s="248">
        <v>985738</v>
      </c>
      <c r="M12" s="248">
        <v>41803</v>
      </c>
      <c r="N12" s="248">
        <v>0</v>
      </c>
      <c r="O12" s="248">
        <v>86133</v>
      </c>
      <c r="P12" s="248">
        <v>57159434</v>
      </c>
      <c r="Q12" s="248">
        <v>50899</v>
      </c>
      <c r="R12" s="248">
        <v>0</v>
      </c>
      <c r="S12" s="248">
        <v>0</v>
      </c>
      <c r="T12" s="248">
        <v>0</v>
      </c>
      <c r="U12" s="248">
        <v>50899</v>
      </c>
      <c r="V12" s="248">
        <v>0</v>
      </c>
      <c r="W12" s="248">
        <v>1084794</v>
      </c>
      <c r="X12" s="248">
        <v>0</v>
      </c>
      <c r="Y12" s="248">
        <v>708163</v>
      </c>
      <c r="Z12" s="248">
        <v>376631</v>
      </c>
      <c r="AA12" s="248">
        <v>1135693</v>
      </c>
      <c r="AB12" s="248">
        <v>31667706</v>
      </c>
      <c r="AC12" s="248">
        <v>11893527</v>
      </c>
      <c r="AD12" s="248">
        <v>705136</v>
      </c>
      <c r="AE12" s="248">
        <v>0</v>
      </c>
      <c r="AF12" s="248">
        <v>5674803</v>
      </c>
      <c r="AG12" s="248">
        <v>5513588</v>
      </c>
      <c r="AH12" s="248">
        <v>19774179</v>
      </c>
      <c r="AI12" s="248">
        <v>19774179</v>
      </c>
      <c r="AJ12" s="248">
        <v>0</v>
      </c>
      <c r="AK12" s="248">
        <v>24356035</v>
      </c>
      <c r="AL12" s="248">
        <v>20716671</v>
      </c>
      <c r="AM12" s="248">
        <v>7154648</v>
      </c>
      <c r="AN12" s="248">
        <v>1481064</v>
      </c>
      <c r="AO12" s="248">
        <v>8385758</v>
      </c>
      <c r="AP12" s="248">
        <v>0</v>
      </c>
      <c r="AQ12" s="248">
        <v>3695201</v>
      </c>
      <c r="AR12" s="248">
        <v>3639364</v>
      </c>
      <c r="AS12" s="248">
        <v>0</v>
      </c>
      <c r="AT12" s="248">
        <v>19017</v>
      </c>
      <c r="AU12" s="248">
        <v>1072238</v>
      </c>
      <c r="AV12" s="248">
        <v>0</v>
      </c>
      <c r="AW12" s="248">
        <v>2548109</v>
      </c>
      <c r="AX12" s="248">
        <v>0</v>
      </c>
      <c r="AY12" s="248">
        <v>767074</v>
      </c>
      <c r="AZ12" s="248">
        <v>0</v>
      </c>
      <c r="BA12" s="248">
        <v>56023741</v>
      </c>
      <c r="BB12" s="248">
        <v>57159434</v>
      </c>
      <c r="BC12" s="248">
        <v>0</v>
      </c>
      <c r="BD12" s="248">
        <v>0</v>
      </c>
      <c r="BE12" s="248">
        <v>0</v>
      </c>
      <c r="BF12" s="75">
        <v>0</v>
      </c>
      <c r="BG12" s="398">
        <v>0</v>
      </c>
    </row>
    <row r="13" spans="1:59" s="230" customFormat="1" ht="18" customHeight="1">
      <c r="A13" s="188" t="s">
        <v>64</v>
      </c>
      <c r="B13" s="250">
        <v>30729545</v>
      </c>
      <c r="C13" s="250">
        <v>30703203</v>
      </c>
      <c r="D13" s="250">
        <v>888422</v>
      </c>
      <c r="E13" s="250">
        <v>49805470</v>
      </c>
      <c r="F13" s="250">
        <v>20031624</v>
      </c>
      <c r="G13" s="250">
        <v>40934</v>
      </c>
      <c r="H13" s="250">
        <v>26342</v>
      </c>
      <c r="I13" s="250">
        <v>0</v>
      </c>
      <c r="J13" s="250">
        <v>3686800</v>
      </c>
      <c r="K13" s="250">
        <v>3082939</v>
      </c>
      <c r="L13" s="250">
        <v>577625</v>
      </c>
      <c r="M13" s="250">
        <v>21436</v>
      </c>
      <c r="N13" s="250">
        <v>270</v>
      </c>
      <c r="O13" s="250">
        <v>0</v>
      </c>
      <c r="P13" s="250">
        <v>34416345</v>
      </c>
      <c r="Q13" s="250">
        <v>44831</v>
      </c>
      <c r="R13" s="250">
        <v>0</v>
      </c>
      <c r="S13" s="250">
        <v>0</v>
      </c>
      <c r="T13" s="250">
        <v>0</v>
      </c>
      <c r="U13" s="250">
        <v>44831</v>
      </c>
      <c r="V13" s="250">
        <v>0</v>
      </c>
      <c r="W13" s="250">
        <v>789638</v>
      </c>
      <c r="X13" s="250">
        <v>0</v>
      </c>
      <c r="Y13" s="250">
        <v>581598</v>
      </c>
      <c r="Z13" s="250">
        <v>208040</v>
      </c>
      <c r="AA13" s="250">
        <v>834469</v>
      </c>
      <c r="AB13" s="250">
        <v>26379398</v>
      </c>
      <c r="AC13" s="250">
        <v>12736503</v>
      </c>
      <c r="AD13" s="250">
        <v>621470</v>
      </c>
      <c r="AE13" s="250">
        <v>0</v>
      </c>
      <c r="AF13" s="250">
        <v>8374918</v>
      </c>
      <c r="AG13" s="250">
        <v>3740115</v>
      </c>
      <c r="AH13" s="250">
        <v>13642895</v>
      </c>
      <c r="AI13" s="250">
        <v>13642895</v>
      </c>
      <c r="AJ13" s="250">
        <v>0</v>
      </c>
      <c r="AK13" s="250">
        <v>7202478</v>
      </c>
      <c r="AL13" s="250">
        <v>5191433</v>
      </c>
      <c r="AM13" s="250">
        <v>1517143</v>
      </c>
      <c r="AN13" s="250">
        <v>5201</v>
      </c>
      <c r="AO13" s="250">
        <v>1221729</v>
      </c>
      <c r="AP13" s="250">
        <v>0</v>
      </c>
      <c r="AQ13" s="250">
        <v>2447360</v>
      </c>
      <c r="AR13" s="250">
        <v>2011045</v>
      </c>
      <c r="AS13" s="250">
        <v>450000</v>
      </c>
      <c r="AT13" s="250">
        <v>0</v>
      </c>
      <c r="AU13" s="250">
        <v>880000</v>
      </c>
      <c r="AV13" s="250">
        <v>0</v>
      </c>
      <c r="AW13" s="250">
        <v>681045</v>
      </c>
      <c r="AX13" s="250">
        <v>0</v>
      </c>
      <c r="AY13" s="250">
        <v>628871</v>
      </c>
      <c r="AZ13" s="250">
        <v>0</v>
      </c>
      <c r="BA13" s="250">
        <v>33581876</v>
      </c>
      <c r="BB13" s="250">
        <v>34416345</v>
      </c>
      <c r="BC13" s="250">
        <v>0</v>
      </c>
      <c r="BD13" s="250">
        <v>0</v>
      </c>
      <c r="BE13" s="250">
        <v>0</v>
      </c>
      <c r="BF13" s="75">
        <v>0</v>
      </c>
      <c r="BG13" s="108">
        <v>0</v>
      </c>
    </row>
    <row r="14" spans="1:65" s="230" customFormat="1" ht="18" customHeight="1">
      <c r="A14" s="188" t="s">
        <v>66</v>
      </c>
      <c r="B14" s="250">
        <v>49223753</v>
      </c>
      <c r="C14" s="250">
        <v>49222463</v>
      </c>
      <c r="D14" s="250">
        <v>3324088</v>
      </c>
      <c r="E14" s="250">
        <v>68154265</v>
      </c>
      <c r="F14" s="250">
        <v>22328909</v>
      </c>
      <c r="G14" s="250">
        <v>73019</v>
      </c>
      <c r="H14" s="250">
        <v>1172</v>
      </c>
      <c r="I14" s="250">
        <v>118</v>
      </c>
      <c r="J14" s="250">
        <v>1923643</v>
      </c>
      <c r="K14" s="250">
        <v>1357945</v>
      </c>
      <c r="L14" s="250">
        <v>478598</v>
      </c>
      <c r="M14" s="250">
        <v>0</v>
      </c>
      <c r="N14" s="250">
        <v>0</v>
      </c>
      <c r="O14" s="250">
        <v>0</v>
      </c>
      <c r="P14" s="250">
        <v>51147396</v>
      </c>
      <c r="Q14" s="250">
        <v>932898</v>
      </c>
      <c r="R14" s="250">
        <v>99100</v>
      </c>
      <c r="S14" s="250">
        <v>0</v>
      </c>
      <c r="T14" s="250">
        <v>0</v>
      </c>
      <c r="U14" s="250">
        <v>833798</v>
      </c>
      <c r="V14" s="250">
        <v>0</v>
      </c>
      <c r="W14" s="250">
        <v>390308</v>
      </c>
      <c r="X14" s="250">
        <v>0</v>
      </c>
      <c r="Y14" s="250">
        <v>379115</v>
      </c>
      <c r="Z14" s="250">
        <v>11193</v>
      </c>
      <c r="AA14" s="250">
        <v>1323206</v>
      </c>
      <c r="AB14" s="250">
        <v>31751542</v>
      </c>
      <c r="AC14" s="250">
        <v>15388060</v>
      </c>
      <c r="AD14" s="250">
        <v>12162050</v>
      </c>
      <c r="AE14" s="250">
        <v>0</v>
      </c>
      <c r="AF14" s="250">
        <v>2233142</v>
      </c>
      <c r="AG14" s="250">
        <v>992868</v>
      </c>
      <c r="AH14" s="250">
        <v>16363482</v>
      </c>
      <c r="AI14" s="250">
        <v>16363482</v>
      </c>
      <c r="AJ14" s="250">
        <v>0</v>
      </c>
      <c r="AK14" s="250">
        <v>18072648</v>
      </c>
      <c r="AL14" s="250">
        <v>17766601</v>
      </c>
      <c r="AM14" s="250">
        <v>8626655</v>
      </c>
      <c r="AN14" s="250">
        <v>5428</v>
      </c>
      <c r="AO14" s="250">
        <v>4498896</v>
      </c>
      <c r="AP14" s="250">
        <v>0</v>
      </c>
      <c r="AQ14" s="250">
        <v>4635622</v>
      </c>
      <c r="AR14" s="250">
        <v>306047</v>
      </c>
      <c r="AS14" s="250">
        <v>0</v>
      </c>
      <c r="AT14" s="250">
        <v>0</v>
      </c>
      <c r="AU14" s="250">
        <v>0</v>
      </c>
      <c r="AV14" s="250">
        <v>0</v>
      </c>
      <c r="AW14" s="250">
        <v>306047</v>
      </c>
      <c r="AX14" s="250">
        <v>0</v>
      </c>
      <c r="AY14" s="250">
        <v>306047</v>
      </c>
      <c r="AZ14" s="250">
        <v>0</v>
      </c>
      <c r="BA14" s="250">
        <v>49824190</v>
      </c>
      <c r="BB14" s="250">
        <v>51147396</v>
      </c>
      <c r="BC14" s="250">
        <v>0</v>
      </c>
      <c r="BD14" s="250">
        <v>0</v>
      </c>
      <c r="BE14" s="250">
        <v>0</v>
      </c>
      <c r="BF14" s="75">
        <v>0</v>
      </c>
      <c r="BG14" s="108">
        <v>0</v>
      </c>
      <c r="BM14" s="399"/>
    </row>
    <row r="15" spans="1:59" s="230" customFormat="1" ht="18" customHeight="1">
      <c r="A15" s="188" t="s">
        <v>68</v>
      </c>
      <c r="B15" s="250">
        <v>5760101</v>
      </c>
      <c r="C15" s="250">
        <v>5607889</v>
      </c>
      <c r="D15" s="250">
        <v>74246</v>
      </c>
      <c r="E15" s="250">
        <v>8961393</v>
      </c>
      <c r="F15" s="250">
        <v>3427750</v>
      </c>
      <c r="G15" s="250">
        <v>0</v>
      </c>
      <c r="H15" s="250">
        <v>152212</v>
      </c>
      <c r="I15" s="250">
        <v>0</v>
      </c>
      <c r="J15" s="250">
        <v>936763</v>
      </c>
      <c r="K15" s="250">
        <v>690685</v>
      </c>
      <c r="L15" s="250">
        <v>230324</v>
      </c>
      <c r="M15" s="250">
        <v>15754</v>
      </c>
      <c r="N15" s="250">
        <v>0</v>
      </c>
      <c r="O15" s="250">
        <v>0</v>
      </c>
      <c r="P15" s="250">
        <v>6696864</v>
      </c>
      <c r="Q15" s="250">
        <v>265656</v>
      </c>
      <c r="R15" s="250">
        <v>0</v>
      </c>
      <c r="S15" s="250">
        <v>0</v>
      </c>
      <c r="T15" s="250">
        <v>0</v>
      </c>
      <c r="U15" s="250">
        <v>265656</v>
      </c>
      <c r="V15" s="250">
        <v>0</v>
      </c>
      <c r="W15" s="250">
        <v>106938</v>
      </c>
      <c r="X15" s="250">
        <v>0</v>
      </c>
      <c r="Y15" s="250">
        <v>59513</v>
      </c>
      <c r="Z15" s="250">
        <v>47425</v>
      </c>
      <c r="AA15" s="250">
        <v>372594</v>
      </c>
      <c r="AB15" s="250">
        <v>3486513</v>
      </c>
      <c r="AC15" s="250">
        <v>555786</v>
      </c>
      <c r="AD15" s="250">
        <v>46795</v>
      </c>
      <c r="AE15" s="250">
        <v>50657</v>
      </c>
      <c r="AF15" s="250">
        <v>254261</v>
      </c>
      <c r="AG15" s="250">
        <v>204073</v>
      </c>
      <c r="AH15" s="250">
        <v>2930727</v>
      </c>
      <c r="AI15" s="250">
        <v>2930727</v>
      </c>
      <c r="AJ15" s="250">
        <v>0</v>
      </c>
      <c r="AK15" s="250">
        <v>2837757</v>
      </c>
      <c r="AL15" s="250">
        <v>2671329</v>
      </c>
      <c r="AM15" s="250">
        <v>1143060</v>
      </c>
      <c r="AN15" s="250">
        <v>614105</v>
      </c>
      <c r="AO15" s="250">
        <v>0</v>
      </c>
      <c r="AP15" s="250">
        <v>0</v>
      </c>
      <c r="AQ15" s="250">
        <v>914164</v>
      </c>
      <c r="AR15" s="250">
        <v>166428</v>
      </c>
      <c r="AS15" s="250">
        <v>0</v>
      </c>
      <c r="AT15" s="250">
        <v>0</v>
      </c>
      <c r="AU15" s="250">
        <v>40000</v>
      </c>
      <c r="AV15" s="250">
        <v>0</v>
      </c>
      <c r="AW15" s="250">
        <v>126428</v>
      </c>
      <c r="AX15" s="250">
        <v>0</v>
      </c>
      <c r="AY15" s="250">
        <v>7532</v>
      </c>
      <c r="AZ15" s="250">
        <v>0</v>
      </c>
      <c r="BA15" s="250">
        <v>6324270</v>
      </c>
      <c r="BB15" s="250">
        <v>6696864</v>
      </c>
      <c r="BC15" s="250">
        <v>0</v>
      </c>
      <c r="BD15" s="250">
        <v>0</v>
      </c>
      <c r="BE15" s="250">
        <v>0</v>
      </c>
      <c r="BF15" s="75">
        <v>0</v>
      </c>
      <c r="BG15" s="108">
        <v>0</v>
      </c>
    </row>
    <row r="16" spans="1:59" s="230" customFormat="1" ht="18" customHeight="1">
      <c r="A16" s="188" t="s">
        <v>70</v>
      </c>
      <c r="B16" s="250">
        <v>21768550</v>
      </c>
      <c r="C16" s="250">
        <v>19994695</v>
      </c>
      <c r="D16" s="250">
        <v>1421052</v>
      </c>
      <c r="E16" s="250">
        <v>30910557</v>
      </c>
      <c r="F16" s="250">
        <v>12381719</v>
      </c>
      <c r="G16" s="250">
        <v>44805</v>
      </c>
      <c r="H16" s="250">
        <v>1768855</v>
      </c>
      <c r="I16" s="250">
        <v>5000</v>
      </c>
      <c r="J16" s="250">
        <v>2314639</v>
      </c>
      <c r="K16" s="250">
        <v>1261960</v>
      </c>
      <c r="L16" s="250">
        <v>270936</v>
      </c>
      <c r="M16" s="250">
        <v>13425</v>
      </c>
      <c r="N16" s="250">
        <v>719818</v>
      </c>
      <c r="O16" s="250">
        <v>0</v>
      </c>
      <c r="P16" s="250">
        <v>24083189</v>
      </c>
      <c r="Q16" s="250">
        <v>736200</v>
      </c>
      <c r="R16" s="250">
        <v>0</v>
      </c>
      <c r="S16" s="250">
        <v>0</v>
      </c>
      <c r="T16" s="250">
        <v>0</v>
      </c>
      <c r="U16" s="250">
        <v>736200</v>
      </c>
      <c r="V16" s="250">
        <v>0</v>
      </c>
      <c r="W16" s="250">
        <v>364414</v>
      </c>
      <c r="X16" s="250">
        <v>0</v>
      </c>
      <c r="Y16" s="250">
        <v>356814</v>
      </c>
      <c r="Z16" s="250">
        <v>7600</v>
      </c>
      <c r="AA16" s="250">
        <v>1100614</v>
      </c>
      <c r="AB16" s="250">
        <v>16323954</v>
      </c>
      <c r="AC16" s="250">
        <v>5268662</v>
      </c>
      <c r="AD16" s="250">
        <v>0</v>
      </c>
      <c r="AE16" s="250">
        <v>0</v>
      </c>
      <c r="AF16" s="250">
        <v>1240417</v>
      </c>
      <c r="AG16" s="250">
        <v>4028245</v>
      </c>
      <c r="AH16" s="250">
        <v>11055292</v>
      </c>
      <c r="AI16" s="250">
        <v>10940117</v>
      </c>
      <c r="AJ16" s="250">
        <v>115175</v>
      </c>
      <c r="AK16" s="250">
        <v>6658621</v>
      </c>
      <c r="AL16" s="250">
        <v>5912042</v>
      </c>
      <c r="AM16" s="250">
        <v>1715963</v>
      </c>
      <c r="AN16" s="250">
        <v>70425</v>
      </c>
      <c r="AO16" s="250">
        <v>1689142</v>
      </c>
      <c r="AP16" s="250">
        <v>0</v>
      </c>
      <c r="AQ16" s="250">
        <v>2436512</v>
      </c>
      <c r="AR16" s="250">
        <v>746579</v>
      </c>
      <c r="AS16" s="250">
        <v>0</v>
      </c>
      <c r="AT16" s="250">
        <v>0</v>
      </c>
      <c r="AU16" s="250">
        <v>274080</v>
      </c>
      <c r="AV16" s="250">
        <v>0</v>
      </c>
      <c r="AW16" s="250">
        <v>472499</v>
      </c>
      <c r="AX16" s="250">
        <v>0</v>
      </c>
      <c r="AY16" s="250">
        <v>272499</v>
      </c>
      <c r="AZ16" s="250">
        <v>0</v>
      </c>
      <c r="BA16" s="250">
        <v>22982575</v>
      </c>
      <c r="BB16" s="250">
        <v>24083189</v>
      </c>
      <c r="BC16" s="250">
        <v>0</v>
      </c>
      <c r="BD16" s="250">
        <v>0</v>
      </c>
      <c r="BE16" s="250">
        <v>0</v>
      </c>
      <c r="BF16" s="75">
        <v>0</v>
      </c>
      <c r="BG16" s="108">
        <v>0</v>
      </c>
    </row>
    <row r="17" spans="1:59" s="230" customFormat="1" ht="18" customHeight="1">
      <c r="A17" s="188" t="s">
        <v>72</v>
      </c>
      <c r="B17" s="250">
        <v>18056248</v>
      </c>
      <c r="C17" s="250">
        <v>17852537</v>
      </c>
      <c r="D17" s="250">
        <v>782837</v>
      </c>
      <c r="E17" s="250">
        <v>24792229</v>
      </c>
      <c r="F17" s="250">
        <v>7753246</v>
      </c>
      <c r="G17" s="250">
        <v>30717</v>
      </c>
      <c r="H17" s="250">
        <v>203711</v>
      </c>
      <c r="I17" s="250">
        <v>0</v>
      </c>
      <c r="J17" s="250">
        <v>1073710</v>
      </c>
      <c r="K17" s="250">
        <v>833288</v>
      </c>
      <c r="L17" s="250">
        <v>225137</v>
      </c>
      <c r="M17" s="250">
        <v>0</v>
      </c>
      <c r="N17" s="250">
        <v>0</v>
      </c>
      <c r="O17" s="250">
        <v>48708</v>
      </c>
      <c r="P17" s="250">
        <v>19178666</v>
      </c>
      <c r="Q17" s="250">
        <v>47762</v>
      </c>
      <c r="R17" s="250">
        <v>0</v>
      </c>
      <c r="S17" s="250">
        <v>0</v>
      </c>
      <c r="T17" s="250">
        <v>0</v>
      </c>
      <c r="U17" s="250">
        <v>47762</v>
      </c>
      <c r="V17" s="250">
        <v>0</v>
      </c>
      <c r="W17" s="250">
        <v>293102</v>
      </c>
      <c r="X17" s="250">
        <v>0</v>
      </c>
      <c r="Y17" s="250">
        <v>244423</v>
      </c>
      <c r="Z17" s="250">
        <v>48679</v>
      </c>
      <c r="AA17" s="250">
        <v>340864</v>
      </c>
      <c r="AB17" s="250">
        <v>9479578</v>
      </c>
      <c r="AC17" s="250">
        <v>4792246</v>
      </c>
      <c r="AD17" s="250">
        <v>0</v>
      </c>
      <c r="AE17" s="250">
        <v>0</v>
      </c>
      <c r="AF17" s="250">
        <v>1591998</v>
      </c>
      <c r="AG17" s="250">
        <v>3200248</v>
      </c>
      <c r="AH17" s="250">
        <v>4687332</v>
      </c>
      <c r="AI17" s="250">
        <v>4637332</v>
      </c>
      <c r="AJ17" s="250">
        <v>50000</v>
      </c>
      <c r="AK17" s="250">
        <v>9358224</v>
      </c>
      <c r="AL17" s="250">
        <v>8991863</v>
      </c>
      <c r="AM17" s="250">
        <v>5712498</v>
      </c>
      <c r="AN17" s="250">
        <v>0</v>
      </c>
      <c r="AO17" s="250">
        <v>2144519</v>
      </c>
      <c r="AP17" s="250">
        <v>0</v>
      </c>
      <c r="AQ17" s="250">
        <v>1134846</v>
      </c>
      <c r="AR17" s="250">
        <v>366361</v>
      </c>
      <c r="AS17" s="250">
        <v>0</v>
      </c>
      <c r="AT17" s="250">
        <v>30000</v>
      </c>
      <c r="AU17" s="250">
        <v>115874</v>
      </c>
      <c r="AV17" s="250">
        <v>0</v>
      </c>
      <c r="AW17" s="250">
        <v>220487</v>
      </c>
      <c r="AX17" s="250">
        <v>0</v>
      </c>
      <c r="AY17" s="250">
        <v>220487</v>
      </c>
      <c r="AZ17" s="250">
        <v>0</v>
      </c>
      <c r="BA17" s="250">
        <v>18837802</v>
      </c>
      <c r="BB17" s="250">
        <v>19178666</v>
      </c>
      <c r="BC17" s="250">
        <v>0</v>
      </c>
      <c r="BD17" s="250">
        <v>0</v>
      </c>
      <c r="BE17" s="250">
        <v>0</v>
      </c>
      <c r="BF17" s="75">
        <v>0</v>
      </c>
      <c r="BG17" s="108">
        <v>0</v>
      </c>
    </row>
    <row r="18" spans="1:59" s="230" customFormat="1" ht="18" customHeight="1">
      <c r="A18" s="188" t="s">
        <v>73</v>
      </c>
      <c r="B18" s="250">
        <v>11954114</v>
      </c>
      <c r="C18" s="250">
        <v>11949759</v>
      </c>
      <c r="D18" s="250">
        <v>856535</v>
      </c>
      <c r="E18" s="250">
        <v>19318633</v>
      </c>
      <c r="F18" s="250">
        <v>9013865</v>
      </c>
      <c r="G18" s="250">
        <v>780902</v>
      </c>
      <c r="H18" s="250">
        <v>4355</v>
      </c>
      <c r="I18" s="250">
        <v>0</v>
      </c>
      <c r="J18" s="250">
        <v>1621184</v>
      </c>
      <c r="K18" s="250">
        <v>873128</v>
      </c>
      <c r="L18" s="250">
        <v>739726</v>
      </c>
      <c r="M18" s="250">
        <v>7158</v>
      </c>
      <c r="N18" s="250">
        <v>0</v>
      </c>
      <c r="O18" s="250">
        <v>0</v>
      </c>
      <c r="P18" s="250">
        <v>13575298</v>
      </c>
      <c r="Q18" s="250">
        <v>100521</v>
      </c>
      <c r="R18" s="250">
        <v>0</v>
      </c>
      <c r="S18" s="250">
        <v>0</v>
      </c>
      <c r="T18" s="250">
        <v>0</v>
      </c>
      <c r="U18" s="250">
        <v>100521</v>
      </c>
      <c r="V18" s="250">
        <v>0</v>
      </c>
      <c r="W18" s="250">
        <v>601790</v>
      </c>
      <c r="X18" s="250">
        <v>0</v>
      </c>
      <c r="Y18" s="250">
        <v>577440</v>
      </c>
      <c r="Z18" s="250">
        <v>24350</v>
      </c>
      <c r="AA18" s="250">
        <v>702311</v>
      </c>
      <c r="AB18" s="250">
        <v>6282562</v>
      </c>
      <c r="AC18" s="250">
        <v>3307696</v>
      </c>
      <c r="AD18" s="250">
        <v>90508</v>
      </c>
      <c r="AE18" s="250">
        <v>98</v>
      </c>
      <c r="AF18" s="250">
        <v>393227</v>
      </c>
      <c r="AG18" s="250">
        <v>2823863</v>
      </c>
      <c r="AH18" s="250">
        <v>2974866</v>
      </c>
      <c r="AI18" s="250">
        <v>2974866</v>
      </c>
      <c r="AJ18" s="250">
        <v>0</v>
      </c>
      <c r="AK18" s="250">
        <v>6590425</v>
      </c>
      <c r="AL18" s="250">
        <v>6170588</v>
      </c>
      <c r="AM18" s="250">
        <v>2027465</v>
      </c>
      <c r="AN18" s="250">
        <v>0</v>
      </c>
      <c r="AO18" s="250">
        <v>2336254</v>
      </c>
      <c r="AP18" s="250">
        <v>0</v>
      </c>
      <c r="AQ18" s="250">
        <v>1806869</v>
      </c>
      <c r="AR18" s="250">
        <v>419837</v>
      </c>
      <c r="AS18" s="250">
        <v>0</v>
      </c>
      <c r="AT18" s="250">
        <v>0</v>
      </c>
      <c r="AU18" s="250">
        <v>200431</v>
      </c>
      <c r="AV18" s="250">
        <v>0</v>
      </c>
      <c r="AW18" s="250">
        <v>219406</v>
      </c>
      <c r="AX18" s="250">
        <v>0</v>
      </c>
      <c r="AY18" s="250">
        <v>146548</v>
      </c>
      <c r="AZ18" s="250">
        <v>0</v>
      </c>
      <c r="BA18" s="250">
        <v>12872987</v>
      </c>
      <c r="BB18" s="250">
        <v>13575298</v>
      </c>
      <c r="BC18" s="250">
        <v>0</v>
      </c>
      <c r="BD18" s="250">
        <v>0</v>
      </c>
      <c r="BE18" s="250">
        <v>0</v>
      </c>
      <c r="BF18" s="75">
        <v>0</v>
      </c>
      <c r="BG18" s="108">
        <v>0</v>
      </c>
    </row>
    <row r="19" spans="1:59" s="230" customFormat="1" ht="18" customHeight="1">
      <c r="A19" s="188" t="s">
        <v>75</v>
      </c>
      <c r="B19" s="250">
        <v>9505690</v>
      </c>
      <c r="C19" s="250">
        <v>9489159</v>
      </c>
      <c r="D19" s="250">
        <v>116575</v>
      </c>
      <c r="E19" s="250">
        <v>13656262</v>
      </c>
      <c r="F19" s="250">
        <v>4291650</v>
      </c>
      <c r="G19" s="250">
        <v>7972</v>
      </c>
      <c r="H19" s="250">
        <v>16531</v>
      </c>
      <c r="I19" s="250">
        <v>0</v>
      </c>
      <c r="J19" s="250">
        <v>826765</v>
      </c>
      <c r="K19" s="250">
        <v>495378</v>
      </c>
      <c r="L19" s="250">
        <v>320800</v>
      </c>
      <c r="M19" s="250">
        <v>10587</v>
      </c>
      <c r="N19" s="250">
        <v>0</v>
      </c>
      <c r="O19" s="250">
        <v>53224</v>
      </c>
      <c r="P19" s="250">
        <v>10385679</v>
      </c>
      <c r="Q19" s="250">
        <v>167380</v>
      </c>
      <c r="R19" s="250">
        <v>0</v>
      </c>
      <c r="S19" s="250">
        <v>0</v>
      </c>
      <c r="T19" s="250">
        <v>0</v>
      </c>
      <c r="U19" s="250">
        <v>167380</v>
      </c>
      <c r="V19" s="250">
        <v>0</v>
      </c>
      <c r="W19" s="250">
        <v>211210</v>
      </c>
      <c r="X19" s="250">
        <v>0</v>
      </c>
      <c r="Y19" s="250">
        <v>125407</v>
      </c>
      <c r="Z19" s="250">
        <v>85803</v>
      </c>
      <c r="AA19" s="250">
        <v>378590</v>
      </c>
      <c r="AB19" s="250">
        <v>8754656</v>
      </c>
      <c r="AC19" s="250">
        <v>2465228</v>
      </c>
      <c r="AD19" s="250">
        <v>493806</v>
      </c>
      <c r="AE19" s="250">
        <v>0</v>
      </c>
      <c r="AF19" s="250">
        <v>787080</v>
      </c>
      <c r="AG19" s="250">
        <v>1184342</v>
      </c>
      <c r="AH19" s="250">
        <v>6289428</v>
      </c>
      <c r="AI19" s="250">
        <v>6289428</v>
      </c>
      <c r="AJ19" s="250">
        <v>0</v>
      </c>
      <c r="AK19" s="250">
        <v>1252433</v>
      </c>
      <c r="AL19" s="250">
        <v>1212963</v>
      </c>
      <c r="AM19" s="250">
        <v>345301</v>
      </c>
      <c r="AN19" s="250">
        <v>0</v>
      </c>
      <c r="AO19" s="250">
        <v>522766</v>
      </c>
      <c r="AP19" s="250">
        <v>0</v>
      </c>
      <c r="AQ19" s="250">
        <v>344896</v>
      </c>
      <c r="AR19" s="250">
        <v>39470</v>
      </c>
      <c r="AS19" s="250">
        <v>0</v>
      </c>
      <c r="AT19" s="250">
        <v>0</v>
      </c>
      <c r="AU19" s="250">
        <v>0</v>
      </c>
      <c r="AV19" s="250">
        <v>0</v>
      </c>
      <c r="AW19" s="250">
        <v>39470</v>
      </c>
      <c r="AX19" s="250">
        <v>0</v>
      </c>
      <c r="AY19" s="250">
        <v>39470</v>
      </c>
      <c r="AZ19" s="250">
        <v>0</v>
      </c>
      <c r="BA19" s="250">
        <v>10007089</v>
      </c>
      <c r="BB19" s="250">
        <v>10385679</v>
      </c>
      <c r="BC19" s="250">
        <v>0</v>
      </c>
      <c r="BD19" s="250">
        <v>0</v>
      </c>
      <c r="BE19" s="250">
        <v>0</v>
      </c>
      <c r="BF19" s="75">
        <v>0</v>
      </c>
      <c r="BG19" s="108">
        <v>0</v>
      </c>
    </row>
    <row r="20" spans="1:59" s="230" customFormat="1" ht="18" customHeight="1">
      <c r="A20" s="188" t="s">
        <v>77</v>
      </c>
      <c r="B20" s="250">
        <v>8427332</v>
      </c>
      <c r="C20" s="250">
        <v>8246186</v>
      </c>
      <c r="D20" s="250">
        <v>73876</v>
      </c>
      <c r="E20" s="250">
        <v>10621815</v>
      </c>
      <c r="F20" s="250">
        <v>3789191</v>
      </c>
      <c r="G20" s="250">
        <v>1339686</v>
      </c>
      <c r="H20" s="250">
        <v>180846</v>
      </c>
      <c r="I20" s="250">
        <v>300</v>
      </c>
      <c r="J20" s="250">
        <v>884937</v>
      </c>
      <c r="K20" s="250">
        <v>626778</v>
      </c>
      <c r="L20" s="250">
        <v>255637</v>
      </c>
      <c r="M20" s="250">
        <v>2092</v>
      </c>
      <c r="N20" s="250">
        <v>100</v>
      </c>
      <c r="O20" s="250">
        <v>0</v>
      </c>
      <c r="P20" s="250">
        <v>9312269</v>
      </c>
      <c r="Q20" s="250">
        <v>76809</v>
      </c>
      <c r="R20" s="250">
        <v>0</v>
      </c>
      <c r="S20" s="250">
        <v>0</v>
      </c>
      <c r="T20" s="250">
        <v>0</v>
      </c>
      <c r="U20" s="250">
        <v>76809</v>
      </c>
      <c r="V20" s="250">
        <v>0</v>
      </c>
      <c r="W20" s="250">
        <v>142872</v>
      </c>
      <c r="X20" s="250">
        <v>0</v>
      </c>
      <c r="Y20" s="250">
        <v>96348</v>
      </c>
      <c r="Z20" s="250">
        <v>46524</v>
      </c>
      <c r="AA20" s="250">
        <v>219681</v>
      </c>
      <c r="AB20" s="250">
        <v>5956925</v>
      </c>
      <c r="AC20" s="250">
        <v>1984766</v>
      </c>
      <c r="AD20" s="250">
        <v>1976098</v>
      </c>
      <c r="AE20" s="250">
        <v>0</v>
      </c>
      <c r="AF20" s="250">
        <v>8668</v>
      </c>
      <c r="AG20" s="250">
        <v>0</v>
      </c>
      <c r="AH20" s="250">
        <v>3972159</v>
      </c>
      <c r="AI20" s="250">
        <v>3972159</v>
      </c>
      <c r="AJ20" s="250">
        <v>0</v>
      </c>
      <c r="AK20" s="250">
        <v>3135663</v>
      </c>
      <c r="AL20" s="250">
        <v>2875181</v>
      </c>
      <c r="AM20" s="250">
        <v>1297142</v>
      </c>
      <c r="AN20" s="250">
        <v>91867</v>
      </c>
      <c r="AO20" s="250">
        <v>1038532</v>
      </c>
      <c r="AP20" s="250">
        <v>0</v>
      </c>
      <c r="AQ20" s="250">
        <v>447640</v>
      </c>
      <c r="AR20" s="250">
        <v>260482</v>
      </c>
      <c r="AS20" s="250">
        <v>58600</v>
      </c>
      <c r="AT20" s="250">
        <v>0</v>
      </c>
      <c r="AU20" s="250">
        <v>68785</v>
      </c>
      <c r="AV20" s="250">
        <v>0</v>
      </c>
      <c r="AW20" s="250">
        <v>133097</v>
      </c>
      <c r="AX20" s="250">
        <v>0</v>
      </c>
      <c r="AY20" s="250">
        <v>21559</v>
      </c>
      <c r="AZ20" s="250">
        <v>0</v>
      </c>
      <c r="BA20" s="250">
        <v>9092588</v>
      </c>
      <c r="BB20" s="250">
        <v>9312269</v>
      </c>
      <c r="BC20" s="250">
        <v>0</v>
      </c>
      <c r="BD20" s="250">
        <v>0</v>
      </c>
      <c r="BE20" s="250">
        <v>0</v>
      </c>
      <c r="BF20" s="75">
        <v>0</v>
      </c>
      <c r="BG20" s="108">
        <v>0</v>
      </c>
    </row>
    <row r="21" spans="1:59" s="230" customFormat="1" ht="18" customHeight="1">
      <c r="A21" s="188" t="s">
        <v>78</v>
      </c>
      <c r="B21" s="250">
        <v>3097470</v>
      </c>
      <c r="C21" s="250">
        <v>2203650</v>
      </c>
      <c r="D21" s="250">
        <v>91526</v>
      </c>
      <c r="E21" s="250">
        <v>3982873</v>
      </c>
      <c r="F21" s="250">
        <v>1876749</v>
      </c>
      <c r="G21" s="250">
        <v>6000</v>
      </c>
      <c r="H21" s="250">
        <v>893820</v>
      </c>
      <c r="I21" s="250">
        <v>0</v>
      </c>
      <c r="J21" s="250">
        <v>969315</v>
      </c>
      <c r="K21" s="250">
        <v>896601</v>
      </c>
      <c r="L21" s="250">
        <v>70463</v>
      </c>
      <c r="M21" s="250">
        <v>2095</v>
      </c>
      <c r="N21" s="250">
        <v>0</v>
      </c>
      <c r="O21" s="250">
        <v>0</v>
      </c>
      <c r="P21" s="250">
        <v>4066785</v>
      </c>
      <c r="Q21" s="250">
        <v>302671</v>
      </c>
      <c r="R21" s="250">
        <v>0</v>
      </c>
      <c r="S21" s="250">
        <v>0</v>
      </c>
      <c r="T21" s="250">
        <v>0</v>
      </c>
      <c r="U21" s="250">
        <v>302671</v>
      </c>
      <c r="V21" s="250">
        <v>0</v>
      </c>
      <c r="W21" s="250">
        <v>99374</v>
      </c>
      <c r="X21" s="250">
        <v>0</v>
      </c>
      <c r="Y21" s="250">
        <v>98981</v>
      </c>
      <c r="Z21" s="250">
        <v>393</v>
      </c>
      <c r="AA21" s="250">
        <v>402045</v>
      </c>
      <c r="AB21" s="250">
        <v>3130890</v>
      </c>
      <c r="AC21" s="250">
        <v>1116364</v>
      </c>
      <c r="AD21" s="250">
        <v>38174</v>
      </c>
      <c r="AE21" s="250">
        <v>37075</v>
      </c>
      <c r="AF21" s="250">
        <v>816968</v>
      </c>
      <c r="AG21" s="250">
        <v>224147</v>
      </c>
      <c r="AH21" s="250">
        <v>2014526</v>
      </c>
      <c r="AI21" s="250">
        <v>2014526</v>
      </c>
      <c r="AJ21" s="250">
        <v>0</v>
      </c>
      <c r="AK21" s="250">
        <v>533850</v>
      </c>
      <c r="AL21" s="250">
        <v>262501</v>
      </c>
      <c r="AM21" s="250">
        <v>0</v>
      </c>
      <c r="AN21" s="250">
        <v>0</v>
      </c>
      <c r="AO21" s="250">
        <v>256682</v>
      </c>
      <c r="AP21" s="250">
        <v>0</v>
      </c>
      <c r="AQ21" s="250">
        <v>5819</v>
      </c>
      <c r="AR21" s="250">
        <v>271349</v>
      </c>
      <c r="AS21" s="250">
        <v>195174</v>
      </c>
      <c r="AT21" s="250">
        <v>0</v>
      </c>
      <c r="AU21" s="250">
        <v>91363</v>
      </c>
      <c r="AV21" s="250">
        <v>0</v>
      </c>
      <c r="AW21" s="250">
        <v>0</v>
      </c>
      <c r="AX21" s="250">
        <v>15188</v>
      </c>
      <c r="AY21" s="250">
        <v>0</v>
      </c>
      <c r="AZ21" s="250">
        <v>8065</v>
      </c>
      <c r="BA21" s="250">
        <v>3664740</v>
      </c>
      <c r="BB21" s="250">
        <v>4066785</v>
      </c>
      <c r="BC21" s="250">
        <v>15188</v>
      </c>
      <c r="BD21" s="250">
        <v>0</v>
      </c>
      <c r="BE21" s="250">
        <v>0</v>
      </c>
      <c r="BF21" s="400">
        <v>2.4</v>
      </c>
      <c r="BG21" s="108">
        <v>0</v>
      </c>
    </row>
    <row r="22" spans="1:59" s="230" customFormat="1" ht="18" customHeight="1">
      <c r="A22" s="188" t="s">
        <v>79</v>
      </c>
      <c r="B22" s="250">
        <v>7161218</v>
      </c>
      <c r="C22" s="250">
        <v>7161218</v>
      </c>
      <c r="D22" s="250">
        <v>62952</v>
      </c>
      <c r="E22" s="250">
        <v>9404635</v>
      </c>
      <c r="F22" s="250">
        <v>2454493</v>
      </c>
      <c r="G22" s="250">
        <v>148124</v>
      </c>
      <c r="H22" s="250">
        <v>0</v>
      </c>
      <c r="I22" s="250">
        <v>0</v>
      </c>
      <c r="J22" s="250">
        <v>713285</v>
      </c>
      <c r="K22" s="250">
        <v>596835</v>
      </c>
      <c r="L22" s="250">
        <v>107484</v>
      </c>
      <c r="M22" s="250">
        <v>8966</v>
      </c>
      <c r="N22" s="250">
        <v>0</v>
      </c>
      <c r="O22" s="250">
        <v>0</v>
      </c>
      <c r="P22" s="250">
        <v>7874503</v>
      </c>
      <c r="Q22" s="250">
        <v>25769</v>
      </c>
      <c r="R22" s="250">
        <v>0</v>
      </c>
      <c r="S22" s="250">
        <v>0</v>
      </c>
      <c r="T22" s="250">
        <v>0</v>
      </c>
      <c r="U22" s="250">
        <v>25769</v>
      </c>
      <c r="V22" s="250">
        <v>0</v>
      </c>
      <c r="W22" s="250">
        <v>128764</v>
      </c>
      <c r="X22" s="250">
        <v>0</v>
      </c>
      <c r="Y22" s="250">
        <v>125302</v>
      </c>
      <c r="Z22" s="250">
        <v>3462</v>
      </c>
      <c r="AA22" s="250">
        <v>154533</v>
      </c>
      <c r="AB22" s="250">
        <v>3682626</v>
      </c>
      <c r="AC22" s="250">
        <v>480970</v>
      </c>
      <c r="AD22" s="250">
        <v>398282</v>
      </c>
      <c r="AE22" s="250">
        <v>19888</v>
      </c>
      <c r="AF22" s="250">
        <v>62800</v>
      </c>
      <c r="AG22" s="250">
        <v>0</v>
      </c>
      <c r="AH22" s="250">
        <v>3201656</v>
      </c>
      <c r="AI22" s="250">
        <v>3201656</v>
      </c>
      <c r="AJ22" s="250">
        <v>0</v>
      </c>
      <c r="AK22" s="250">
        <v>4037344</v>
      </c>
      <c r="AL22" s="250">
        <v>3870078</v>
      </c>
      <c r="AM22" s="250">
        <v>1415134</v>
      </c>
      <c r="AN22" s="250">
        <v>0</v>
      </c>
      <c r="AO22" s="250">
        <v>522858</v>
      </c>
      <c r="AP22" s="250">
        <v>0</v>
      </c>
      <c r="AQ22" s="250">
        <v>1932086</v>
      </c>
      <c r="AR22" s="250">
        <v>167266</v>
      </c>
      <c r="AS22" s="250">
        <v>82782</v>
      </c>
      <c r="AT22" s="250">
        <v>0</v>
      </c>
      <c r="AU22" s="250">
        <v>56500</v>
      </c>
      <c r="AV22" s="250">
        <v>0</v>
      </c>
      <c r="AW22" s="250">
        <v>27984</v>
      </c>
      <c r="AX22" s="250">
        <v>0</v>
      </c>
      <c r="AY22" s="250">
        <v>0</v>
      </c>
      <c r="AZ22" s="250">
        <v>1339</v>
      </c>
      <c r="BA22" s="250">
        <v>7719970</v>
      </c>
      <c r="BB22" s="250">
        <v>7874503</v>
      </c>
      <c r="BC22" s="250">
        <v>0</v>
      </c>
      <c r="BD22" s="250">
        <v>0</v>
      </c>
      <c r="BE22" s="250">
        <v>0</v>
      </c>
      <c r="BF22" s="75">
        <v>0</v>
      </c>
      <c r="BG22" s="108">
        <v>0</v>
      </c>
    </row>
    <row r="23" spans="1:59" s="230" customFormat="1" ht="18" customHeight="1">
      <c r="A23" s="188" t="s">
        <v>100</v>
      </c>
      <c r="B23" s="250">
        <v>27196494</v>
      </c>
      <c r="C23" s="250">
        <v>26689570</v>
      </c>
      <c r="D23" s="250">
        <v>1431789</v>
      </c>
      <c r="E23" s="250">
        <v>46133929</v>
      </c>
      <c r="F23" s="250">
        <v>20918008</v>
      </c>
      <c r="G23" s="250">
        <v>41860</v>
      </c>
      <c r="H23" s="250">
        <v>506924</v>
      </c>
      <c r="I23" s="250">
        <v>0</v>
      </c>
      <c r="J23" s="250">
        <v>2565947</v>
      </c>
      <c r="K23" s="250">
        <v>1759038</v>
      </c>
      <c r="L23" s="250">
        <v>775554</v>
      </c>
      <c r="M23" s="250">
        <v>22555</v>
      </c>
      <c r="N23" s="250">
        <v>8800</v>
      </c>
      <c r="O23" s="250">
        <v>0</v>
      </c>
      <c r="P23" s="250">
        <v>29762441</v>
      </c>
      <c r="Q23" s="250">
        <v>261920</v>
      </c>
      <c r="R23" s="250">
        <v>0</v>
      </c>
      <c r="S23" s="250">
        <v>0</v>
      </c>
      <c r="T23" s="250">
        <v>0</v>
      </c>
      <c r="U23" s="250">
        <v>261920</v>
      </c>
      <c r="V23" s="250">
        <v>0</v>
      </c>
      <c r="W23" s="250">
        <v>334114</v>
      </c>
      <c r="X23" s="250">
        <v>0</v>
      </c>
      <c r="Y23" s="250">
        <v>327764</v>
      </c>
      <c r="Z23" s="250">
        <v>6350</v>
      </c>
      <c r="AA23" s="250">
        <v>596034</v>
      </c>
      <c r="AB23" s="250">
        <v>16975947</v>
      </c>
      <c r="AC23" s="250">
        <v>4221487</v>
      </c>
      <c r="AD23" s="250">
        <v>25907</v>
      </c>
      <c r="AE23" s="250">
        <v>0</v>
      </c>
      <c r="AF23" s="250">
        <v>3122070</v>
      </c>
      <c r="AG23" s="250">
        <v>1073510</v>
      </c>
      <c r="AH23" s="250">
        <v>12754460</v>
      </c>
      <c r="AI23" s="250">
        <v>12754460</v>
      </c>
      <c r="AJ23" s="250">
        <v>0</v>
      </c>
      <c r="AK23" s="250">
        <v>12190460</v>
      </c>
      <c r="AL23" s="250">
        <v>10621956</v>
      </c>
      <c r="AM23" s="250">
        <v>4506154</v>
      </c>
      <c r="AN23" s="250">
        <v>0</v>
      </c>
      <c r="AO23" s="250">
        <v>2566604</v>
      </c>
      <c r="AP23" s="250">
        <v>0</v>
      </c>
      <c r="AQ23" s="250">
        <v>3549198</v>
      </c>
      <c r="AR23" s="250">
        <v>1568504</v>
      </c>
      <c r="AS23" s="250">
        <v>373702</v>
      </c>
      <c r="AT23" s="250">
        <v>17761</v>
      </c>
      <c r="AU23" s="250">
        <v>96696</v>
      </c>
      <c r="AV23" s="250">
        <v>0</v>
      </c>
      <c r="AW23" s="250">
        <v>1080345</v>
      </c>
      <c r="AX23" s="250">
        <v>0</v>
      </c>
      <c r="AY23" s="250">
        <v>343719</v>
      </c>
      <c r="AZ23" s="250">
        <v>0</v>
      </c>
      <c r="BA23" s="250">
        <v>29166407</v>
      </c>
      <c r="BB23" s="250">
        <v>29762441</v>
      </c>
      <c r="BC23" s="250">
        <v>0</v>
      </c>
      <c r="BD23" s="250">
        <v>0</v>
      </c>
      <c r="BE23" s="250">
        <v>0</v>
      </c>
      <c r="BF23" s="75">
        <v>0</v>
      </c>
      <c r="BG23" s="108">
        <v>0</v>
      </c>
    </row>
    <row r="24" spans="1:59" s="230" customFormat="1" ht="18" customHeight="1">
      <c r="A24" s="188" t="s">
        <v>102</v>
      </c>
      <c r="B24" s="250">
        <v>9232253</v>
      </c>
      <c r="C24" s="250">
        <v>9229053</v>
      </c>
      <c r="D24" s="250">
        <v>510157</v>
      </c>
      <c r="E24" s="250">
        <v>17842650</v>
      </c>
      <c r="F24" s="250">
        <v>9254457</v>
      </c>
      <c r="G24" s="250">
        <v>130703</v>
      </c>
      <c r="H24" s="250">
        <v>3200</v>
      </c>
      <c r="I24" s="250">
        <v>0</v>
      </c>
      <c r="J24" s="250">
        <v>1238571</v>
      </c>
      <c r="K24" s="250">
        <v>946487</v>
      </c>
      <c r="L24" s="250">
        <v>272396</v>
      </c>
      <c r="M24" s="250">
        <v>18919</v>
      </c>
      <c r="N24" s="250">
        <v>150</v>
      </c>
      <c r="O24" s="250">
        <v>0</v>
      </c>
      <c r="P24" s="250">
        <v>10470824</v>
      </c>
      <c r="Q24" s="250">
        <v>545649</v>
      </c>
      <c r="R24" s="250">
        <v>0</v>
      </c>
      <c r="S24" s="250">
        <v>0</v>
      </c>
      <c r="T24" s="250">
        <v>0</v>
      </c>
      <c r="U24" s="250">
        <v>545649</v>
      </c>
      <c r="V24" s="250">
        <v>0</v>
      </c>
      <c r="W24" s="250">
        <v>232127</v>
      </c>
      <c r="X24" s="250">
        <v>0</v>
      </c>
      <c r="Y24" s="250">
        <v>181793</v>
      </c>
      <c r="Z24" s="250">
        <v>50334</v>
      </c>
      <c r="AA24" s="250">
        <v>777776</v>
      </c>
      <c r="AB24" s="250">
        <v>6288624</v>
      </c>
      <c r="AC24" s="250">
        <v>2169305</v>
      </c>
      <c r="AD24" s="250">
        <v>991288</v>
      </c>
      <c r="AE24" s="250">
        <v>61225</v>
      </c>
      <c r="AF24" s="250">
        <v>146539</v>
      </c>
      <c r="AG24" s="250">
        <v>970253</v>
      </c>
      <c r="AH24" s="250">
        <v>4119319</v>
      </c>
      <c r="AI24" s="250">
        <v>4107119</v>
      </c>
      <c r="AJ24" s="250">
        <v>12200</v>
      </c>
      <c r="AK24" s="250">
        <v>3404424</v>
      </c>
      <c r="AL24" s="250">
        <v>2929288</v>
      </c>
      <c r="AM24" s="250">
        <v>159243</v>
      </c>
      <c r="AN24" s="250">
        <v>0</v>
      </c>
      <c r="AO24" s="250">
        <v>1833753</v>
      </c>
      <c r="AP24" s="250">
        <v>0</v>
      </c>
      <c r="AQ24" s="250">
        <v>936292</v>
      </c>
      <c r="AR24" s="250">
        <v>475136</v>
      </c>
      <c r="AS24" s="250">
        <v>244990</v>
      </c>
      <c r="AT24" s="250">
        <v>0</v>
      </c>
      <c r="AU24" s="250">
        <v>121422</v>
      </c>
      <c r="AV24" s="250">
        <v>30187</v>
      </c>
      <c r="AW24" s="250">
        <v>78537</v>
      </c>
      <c r="AX24" s="250">
        <v>0</v>
      </c>
      <c r="AY24" s="250">
        <v>78477</v>
      </c>
      <c r="AZ24" s="250">
        <v>0</v>
      </c>
      <c r="BA24" s="250">
        <v>9693048</v>
      </c>
      <c r="BB24" s="250">
        <v>10470824</v>
      </c>
      <c r="BC24" s="250">
        <v>0</v>
      </c>
      <c r="BD24" s="250">
        <v>0</v>
      </c>
      <c r="BE24" s="250">
        <v>0</v>
      </c>
      <c r="BF24" s="75">
        <v>0</v>
      </c>
      <c r="BG24" s="108">
        <v>0</v>
      </c>
    </row>
    <row r="25" spans="1:59" s="230" customFormat="1" ht="30.75" customHeight="1">
      <c r="A25" s="195" t="s">
        <v>95</v>
      </c>
      <c r="B25" s="255">
        <v>4977608</v>
      </c>
      <c r="C25" s="255">
        <v>4977508</v>
      </c>
      <c r="D25" s="255">
        <v>204910</v>
      </c>
      <c r="E25" s="255">
        <v>7797621</v>
      </c>
      <c r="F25" s="255">
        <v>3025023</v>
      </c>
      <c r="G25" s="255">
        <v>0</v>
      </c>
      <c r="H25" s="255">
        <v>0</v>
      </c>
      <c r="I25" s="255">
        <v>100</v>
      </c>
      <c r="J25" s="255">
        <v>175254</v>
      </c>
      <c r="K25" s="255">
        <v>127190</v>
      </c>
      <c r="L25" s="255">
        <v>43017</v>
      </c>
      <c r="M25" s="255">
        <v>5047</v>
      </c>
      <c r="N25" s="255">
        <v>0</v>
      </c>
      <c r="O25" s="255">
        <v>0</v>
      </c>
      <c r="P25" s="255">
        <v>5152862</v>
      </c>
      <c r="Q25" s="255">
        <v>0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40530</v>
      </c>
      <c r="X25" s="255">
        <v>0</v>
      </c>
      <c r="Y25" s="255">
        <v>21066</v>
      </c>
      <c r="Z25" s="255">
        <v>19464</v>
      </c>
      <c r="AA25" s="255">
        <v>40530</v>
      </c>
      <c r="AB25" s="255">
        <v>4083627</v>
      </c>
      <c r="AC25" s="255">
        <v>386822</v>
      </c>
      <c r="AD25" s="255">
        <v>90708</v>
      </c>
      <c r="AE25" s="255">
        <v>0</v>
      </c>
      <c r="AF25" s="255">
        <v>49880</v>
      </c>
      <c r="AG25" s="255">
        <v>246234</v>
      </c>
      <c r="AH25" s="255">
        <v>3696805</v>
      </c>
      <c r="AI25" s="255">
        <v>3696805</v>
      </c>
      <c r="AJ25" s="255">
        <v>0</v>
      </c>
      <c r="AK25" s="255">
        <v>1028705</v>
      </c>
      <c r="AL25" s="255">
        <v>1727927</v>
      </c>
      <c r="AM25" s="255">
        <v>201596</v>
      </c>
      <c r="AN25" s="255">
        <v>0</v>
      </c>
      <c r="AO25" s="255">
        <v>691747</v>
      </c>
      <c r="AP25" s="255">
        <v>0</v>
      </c>
      <c r="AQ25" s="255">
        <v>834584</v>
      </c>
      <c r="AR25" s="255">
        <v>-699222</v>
      </c>
      <c r="AS25" s="255">
        <v>0</v>
      </c>
      <c r="AT25" s="255">
        <v>0</v>
      </c>
      <c r="AU25" s="255">
        <v>0</v>
      </c>
      <c r="AV25" s="255">
        <v>0</v>
      </c>
      <c r="AW25" s="255">
        <v>0</v>
      </c>
      <c r="AX25" s="255">
        <v>699222</v>
      </c>
      <c r="AY25" s="255">
        <v>18074</v>
      </c>
      <c r="AZ25" s="255">
        <v>0</v>
      </c>
      <c r="BA25" s="255">
        <v>5112332</v>
      </c>
      <c r="BB25" s="255">
        <v>5152862</v>
      </c>
      <c r="BC25" s="255">
        <v>699222</v>
      </c>
      <c r="BD25" s="255">
        <v>0</v>
      </c>
      <c r="BE25" s="255">
        <v>0</v>
      </c>
      <c r="BF25" s="401">
        <v>139.8</v>
      </c>
      <c r="BG25" s="402">
        <v>0</v>
      </c>
    </row>
    <row r="26" spans="1:59" s="230" customFormat="1" ht="30.75" customHeight="1">
      <c r="A26" s="403" t="s">
        <v>96</v>
      </c>
      <c r="B26" s="250">
        <v>46844293</v>
      </c>
      <c r="C26" s="250">
        <v>35047572</v>
      </c>
      <c r="D26" s="250">
        <v>944969</v>
      </c>
      <c r="E26" s="250">
        <v>40869634</v>
      </c>
      <c r="F26" s="250">
        <v>6767031</v>
      </c>
      <c r="G26" s="250">
        <v>0</v>
      </c>
      <c r="H26" s="250">
        <v>11796721</v>
      </c>
      <c r="I26" s="250">
        <v>0</v>
      </c>
      <c r="J26" s="250">
        <v>1859705</v>
      </c>
      <c r="K26" s="250">
        <v>1339296</v>
      </c>
      <c r="L26" s="250">
        <v>517193</v>
      </c>
      <c r="M26" s="250">
        <v>3216</v>
      </c>
      <c r="N26" s="250">
        <v>0</v>
      </c>
      <c r="O26" s="250">
        <v>0</v>
      </c>
      <c r="P26" s="250">
        <v>48703998</v>
      </c>
      <c r="Q26" s="250">
        <v>173664</v>
      </c>
      <c r="R26" s="250">
        <v>0</v>
      </c>
      <c r="S26" s="250">
        <v>0</v>
      </c>
      <c r="T26" s="250">
        <v>0</v>
      </c>
      <c r="U26" s="250">
        <v>173664</v>
      </c>
      <c r="V26" s="250">
        <v>0</v>
      </c>
      <c r="W26" s="250">
        <v>49577</v>
      </c>
      <c r="X26" s="250">
        <v>0</v>
      </c>
      <c r="Y26" s="250">
        <v>49577</v>
      </c>
      <c r="Z26" s="250">
        <v>0</v>
      </c>
      <c r="AA26" s="250">
        <v>223241</v>
      </c>
      <c r="AB26" s="250">
        <v>28325960</v>
      </c>
      <c r="AC26" s="250">
        <v>16800340</v>
      </c>
      <c r="AD26" s="250">
        <v>0</v>
      </c>
      <c r="AE26" s="250">
        <v>0</v>
      </c>
      <c r="AF26" s="250">
        <v>16800340</v>
      </c>
      <c r="AG26" s="250">
        <v>0</v>
      </c>
      <c r="AH26" s="250">
        <v>11525620</v>
      </c>
      <c r="AI26" s="250">
        <v>11525620</v>
      </c>
      <c r="AJ26" s="250">
        <v>0</v>
      </c>
      <c r="AK26" s="250">
        <v>20154797</v>
      </c>
      <c r="AL26" s="250">
        <v>22508177</v>
      </c>
      <c r="AM26" s="250">
        <v>20599688</v>
      </c>
      <c r="AN26" s="250">
        <v>1862055</v>
      </c>
      <c r="AO26" s="250">
        <v>42686</v>
      </c>
      <c r="AP26" s="250">
        <v>0</v>
      </c>
      <c r="AQ26" s="250">
        <v>3748</v>
      </c>
      <c r="AR26" s="250">
        <v>-2353380</v>
      </c>
      <c r="AS26" s="250">
        <v>13300</v>
      </c>
      <c r="AT26" s="250">
        <v>0</v>
      </c>
      <c r="AU26" s="250">
        <v>0</v>
      </c>
      <c r="AV26" s="250">
        <v>0</v>
      </c>
      <c r="AW26" s="250">
        <v>0</v>
      </c>
      <c r="AX26" s="250">
        <v>2366680</v>
      </c>
      <c r="AY26" s="250">
        <v>0</v>
      </c>
      <c r="AZ26" s="250">
        <v>51914</v>
      </c>
      <c r="BA26" s="250">
        <v>48480757</v>
      </c>
      <c r="BB26" s="250">
        <v>48703998</v>
      </c>
      <c r="BC26" s="250">
        <v>2366680</v>
      </c>
      <c r="BD26" s="250">
        <v>0</v>
      </c>
      <c r="BE26" s="250">
        <v>0</v>
      </c>
      <c r="BF26" s="400">
        <v>197.5</v>
      </c>
      <c r="BG26" s="108">
        <v>0</v>
      </c>
    </row>
    <row r="27" spans="1:59" s="230" customFormat="1" ht="30.75" customHeight="1">
      <c r="A27" s="404" t="s">
        <v>97</v>
      </c>
      <c r="B27" s="259">
        <v>9566176</v>
      </c>
      <c r="C27" s="259">
        <v>9566176</v>
      </c>
      <c r="D27" s="259">
        <v>0</v>
      </c>
      <c r="E27" s="259">
        <v>0</v>
      </c>
      <c r="F27" s="259">
        <v>0</v>
      </c>
      <c r="G27" s="259">
        <v>9566176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9566176</v>
      </c>
      <c r="Q27" s="259">
        <v>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3663141</v>
      </c>
      <c r="AC27" s="259">
        <v>2174242</v>
      </c>
      <c r="AD27" s="259">
        <v>261</v>
      </c>
      <c r="AE27" s="259">
        <v>0</v>
      </c>
      <c r="AF27" s="259">
        <v>2165637</v>
      </c>
      <c r="AG27" s="259">
        <v>8344</v>
      </c>
      <c r="AH27" s="259">
        <v>1488899</v>
      </c>
      <c r="AI27" s="259">
        <v>1488899</v>
      </c>
      <c r="AJ27" s="259">
        <v>0</v>
      </c>
      <c r="AK27" s="259">
        <v>5903035</v>
      </c>
      <c r="AL27" s="259">
        <v>5943793</v>
      </c>
      <c r="AM27" s="259">
        <v>2893537</v>
      </c>
      <c r="AN27" s="259">
        <v>0</v>
      </c>
      <c r="AO27" s="259">
        <v>0</v>
      </c>
      <c r="AP27" s="259">
        <v>0</v>
      </c>
      <c r="AQ27" s="259">
        <v>3050256</v>
      </c>
      <c r="AR27" s="259">
        <v>-40758</v>
      </c>
      <c r="AS27" s="259">
        <v>4600</v>
      </c>
      <c r="AT27" s="259">
        <v>2116</v>
      </c>
      <c r="AU27" s="259">
        <v>0</v>
      </c>
      <c r="AV27" s="259">
        <v>0</v>
      </c>
      <c r="AW27" s="259">
        <v>0</v>
      </c>
      <c r="AX27" s="259">
        <v>47474</v>
      </c>
      <c r="AY27" s="259">
        <v>0</v>
      </c>
      <c r="AZ27" s="259">
        <v>47474</v>
      </c>
      <c r="BA27" s="259">
        <v>9566176</v>
      </c>
      <c r="BB27" s="259">
        <v>9566176</v>
      </c>
      <c r="BC27" s="259">
        <v>47474</v>
      </c>
      <c r="BD27" s="259">
        <v>0</v>
      </c>
      <c r="BE27" s="259">
        <v>0</v>
      </c>
      <c r="BF27" s="116">
        <v>0</v>
      </c>
      <c r="BG27" s="405">
        <v>0</v>
      </c>
    </row>
    <row r="28" spans="1:59" s="230" customFormat="1" ht="30" customHeight="1" thickBot="1">
      <c r="A28" s="261" t="s">
        <v>40</v>
      </c>
      <c r="B28" s="262">
        <f aca="true" t="shared" si="0" ref="B28:AG28">SUM(B12:B27)</f>
        <v>315796484</v>
      </c>
      <c r="C28" s="262">
        <f t="shared" si="0"/>
        <v>300178853</v>
      </c>
      <c r="D28" s="262">
        <f t="shared" si="0"/>
        <v>14238570</v>
      </c>
      <c r="E28" s="262">
        <f t="shared" si="0"/>
        <v>437264940</v>
      </c>
      <c r="F28" s="262">
        <f t="shared" si="0"/>
        <v>164241580</v>
      </c>
      <c r="G28" s="262">
        <f t="shared" si="0"/>
        <v>12909368</v>
      </c>
      <c r="H28" s="262">
        <f t="shared" si="0"/>
        <v>15562087</v>
      </c>
      <c r="I28" s="262">
        <f t="shared" si="0"/>
        <v>55544</v>
      </c>
      <c r="J28" s="262">
        <f t="shared" si="0"/>
        <v>25568180</v>
      </c>
      <c r="K28" s="262">
        <f t="shared" si="0"/>
        <v>18416864</v>
      </c>
      <c r="L28" s="262">
        <f t="shared" si="0"/>
        <v>5870628</v>
      </c>
      <c r="M28" s="262">
        <f t="shared" si="0"/>
        <v>173053</v>
      </c>
      <c r="N28" s="262">
        <f t="shared" si="0"/>
        <v>729138</v>
      </c>
      <c r="O28" s="262">
        <f t="shared" si="0"/>
        <v>188065</v>
      </c>
      <c r="P28" s="262">
        <f t="shared" si="0"/>
        <v>341552729</v>
      </c>
      <c r="Q28" s="262">
        <f t="shared" si="0"/>
        <v>3732629</v>
      </c>
      <c r="R28" s="262">
        <f t="shared" si="0"/>
        <v>99100</v>
      </c>
      <c r="S28" s="262">
        <f t="shared" si="0"/>
        <v>0</v>
      </c>
      <c r="T28" s="262">
        <f t="shared" si="0"/>
        <v>0</v>
      </c>
      <c r="U28" s="262">
        <f t="shared" si="0"/>
        <v>3633529</v>
      </c>
      <c r="V28" s="262">
        <f t="shared" si="0"/>
        <v>0</v>
      </c>
      <c r="W28" s="262">
        <f t="shared" si="0"/>
        <v>4869552</v>
      </c>
      <c r="X28" s="262">
        <f t="shared" si="0"/>
        <v>0</v>
      </c>
      <c r="Y28" s="262">
        <f t="shared" si="0"/>
        <v>3933304</v>
      </c>
      <c r="Z28" s="262">
        <f t="shared" si="0"/>
        <v>936248</v>
      </c>
      <c r="AA28" s="262">
        <f t="shared" si="0"/>
        <v>8602181</v>
      </c>
      <c r="AB28" s="262">
        <f t="shared" si="0"/>
        <v>206233649</v>
      </c>
      <c r="AC28" s="262">
        <f t="shared" si="0"/>
        <v>85742004</v>
      </c>
      <c r="AD28" s="262">
        <f t="shared" si="0"/>
        <v>17640483</v>
      </c>
      <c r="AE28" s="262">
        <f t="shared" si="0"/>
        <v>168943</v>
      </c>
      <c r="AF28" s="262">
        <f t="shared" si="0"/>
        <v>43722748</v>
      </c>
      <c r="AG28" s="262">
        <f t="shared" si="0"/>
        <v>24209830</v>
      </c>
      <c r="AH28" s="262">
        <f aca="true" t="shared" si="1" ref="AH28:BC28">SUM(AH12:AH27)</f>
        <v>120491645</v>
      </c>
      <c r="AI28" s="262">
        <f t="shared" si="1"/>
        <v>120314270</v>
      </c>
      <c r="AJ28" s="262">
        <f t="shared" si="1"/>
        <v>177375</v>
      </c>
      <c r="AK28" s="262">
        <f t="shared" si="1"/>
        <v>126716899</v>
      </c>
      <c r="AL28" s="262">
        <f t="shared" si="1"/>
        <v>119372391</v>
      </c>
      <c r="AM28" s="262">
        <f t="shared" si="1"/>
        <v>59315227</v>
      </c>
      <c r="AN28" s="262">
        <f t="shared" si="1"/>
        <v>4130145</v>
      </c>
      <c r="AO28" s="262">
        <f t="shared" si="1"/>
        <v>27751926</v>
      </c>
      <c r="AP28" s="262">
        <f t="shared" si="1"/>
        <v>0</v>
      </c>
      <c r="AQ28" s="262">
        <f t="shared" si="1"/>
        <v>28175093</v>
      </c>
      <c r="AR28" s="262">
        <f t="shared" si="1"/>
        <v>7344508</v>
      </c>
      <c r="AS28" s="262">
        <f t="shared" si="1"/>
        <v>1423148</v>
      </c>
      <c r="AT28" s="262">
        <f t="shared" si="1"/>
        <v>68894</v>
      </c>
      <c r="AU28" s="262">
        <f t="shared" si="1"/>
        <v>3017389</v>
      </c>
      <c r="AV28" s="262">
        <f t="shared" si="1"/>
        <v>30187</v>
      </c>
      <c r="AW28" s="262">
        <f t="shared" si="1"/>
        <v>5933454</v>
      </c>
      <c r="AX28" s="262">
        <f t="shared" si="1"/>
        <v>3128564</v>
      </c>
      <c r="AY28" s="262">
        <f t="shared" si="1"/>
        <v>2850357</v>
      </c>
      <c r="AZ28" s="262">
        <f t="shared" si="1"/>
        <v>108792</v>
      </c>
      <c r="BA28" s="262">
        <f t="shared" si="1"/>
        <v>332950548</v>
      </c>
      <c r="BB28" s="262">
        <f t="shared" si="1"/>
        <v>341552729</v>
      </c>
      <c r="BC28" s="262">
        <f t="shared" si="1"/>
        <v>3128564</v>
      </c>
      <c r="BD28" s="262">
        <v>0</v>
      </c>
      <c r="BE28" s="262">
        <v>0</v>
      </c>
      <c r="BF28" s="406">
        <v>0</v>
      </c>
      <c r="BG28" s="407">
        <v>0</v>
      </c>
    </row>
    <row r="29" spans="1:59" s="382" customFormat="1" ht="23.25" customHeight="1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408"/>
      <c r="BG29" s="408"/>
    </row>
    <row r="30" spans="1:59" s="382" customFormat="1" ht="23.25" customHeight="1" thickBot="1">
      <c r="A30" s="264"/>
      <c r="B30" s="266" t="s">
        <v>98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408"/>
      <c r="BG30" s="408"/>
    </row>
    <row r="31" spans="1:59" s="230" customFormat="1" ht="24.75" customHeight="1">
      <c r="A31" s="213" t="s">
        <v>72</v>
      </c>
      <c r="B31" s="121">
        <v>107840</v>
      </c>
      <c r="C31" s="121">
        <v>103333</v>
      </c>
      <c r="D31" s="121">
        <v>5398</v>
      </c>
      <c r="E31" s="121">
        <v>156410</v>
      </c>
      <c r="F31" s="121">
        <v>58475</v>
      </c>
      <c r="G31" s="121">
        <v>0</v>
      </c>
      <c r="H31" s="121">
        <v>4507</v>
      </c>
      <c r="I31" s="121">
        <v>0</v>
      </c>
      <c r="J31" s="121">
        <v>16448</v>
      </c>
      <c r="K31" s="121">
        <v>16242</v>
      </c>
      <c r="L31" s="121">
        <v>189</v>
      </c>
      <c r="M31" s="121">
        <v>12</v>
      </c>
      <c r="N31" s="121">
        <v>0</v>
      </c>
      <c r="O31" s="121">
        <v>0</v>
      </c>
      <c r="P31" s="121">
        <v>124288</v>
      </c>
      <c r="Q31" s="121">
        <v>2106</v>
      </c>
      <c r="R31" s="121">
        <v>0</v>
      </c>
      <c r="S31" s="121">
        <v>0</v>
      </c>
      <c r="T31" s="121">
        <v>0</v>
      </c>
      <c r="U31" s="121">
        <v>2106</v>
      </c>
      <c r="V31" s="121">
        <v>0</v>
      </c>
      <c r="W31" s="121">
        <v>733</v>
      </c>
      <c r="X31" s="121">
        <v>0</v>
      </c>
      <c r="Y31" s="121">
        <v>733</v>
      </c>
      <c r="Z31" s="121">
        <v>0</v>
      </c>
      <c r="AA31" s="121">
        <v>2839</v>
      </c>
      <c r="AB31" s="121">
        <v>55010</v>
      </c>
      <c r="AC31" s="121">
        <v>55010</v>
      </c>
      <c r="AD31" s="121">
        <v>0</v>
      </c>
      <c r="AE31" s="121">
        <v>0</v>
      </c>
      <c r="AF31" s="121">
        <v>47551</v>
      </c>
      <c r="AG31" s="121">
        <v>7459</v>
      </c>
      <c r="AH31" s="121">
        <v>0</v>
      </c>
      <c r="AI31" s="121">
        <v>0</v>
      </c>
      <c r="AJ31" s="121">
        <v>0</v>
      </c>
      <c r="AK31" s="121">
        <v>66439</v>
      </c>
      <c r="AL31" s="121">
        <v>65389</v>
      </c>
      <c r="AM31" s="121">
        <v>44792</v>
      </c>
      <c r="AN31" s="121">
        <v>0</v>
      </c>
      <c r="AO31" s="121">
        <v>8874</v>
      </c>
      <c r="AP31" s="121">
        <v>0</v>
      </c>
      <c r="AQ31" s="121">
        <v>11723</v>
      </c>
      <c r="AR31" s="121">
        <v>1050</v>
      </c>
      <c r="AS31" s="121">
        <v>0</v>
      </c>
      <c r="AT31" s="121">
        <v>147</v>
      </c>
      <c r="AU31" s="121">
        <v>0</v>
      </c>
      <c r="AV31" s="121">
        <v>0</v>
      </c>
      <c r="AW31" s="121">
        <v>903</v>
      </c>
      <c r="AX31" s="121">
        <v>0</v>
      </c>
      <c r="AY31" s="121">
        <v>903</v>
      </c>
      <c r="AZ31" s="121">
        <v>0</v>
      </c>
      <c r="BA31" s="121">
        <v>121449</v>
      </c>
      <c r="BB31" s="121">
        <v>124288</v>
      </c>
      <c r="BC31" s="121">
        <v>0</v>
      </c>
      <c r="BD31" s="121">
        <v>0</v>
      </c>
      <c r="BE31" s="121">
        <v>0</v>
      </c>
      <c r="BF31" s="123">
        <v>0</v>
      </c>
      <c r="BG31" s="409">
        <v>0</v>
      </c>
    </row>
    <row r="32" spans="1:59" s="230" customFormat="1" ht="28.5" customHeight="1" thickBot="1">
      <c r="A32" s="367" t="s">
        <v>40</v>
      </c>
      <c r="B32" s="200">
        <f aca="true" t="shared" si="2" ref="B32:AG32">SUM(B31)</f>
        <v>107840</v>
      </c>
      <c r="C32" s="200">
        <f t="shared" si="2"/>
        <v>103333</v>
      </c>
      <c r="D32" s="200">
        <f t="shared" si="2"/>
        <v>5398</v>
      </c>
      <c r="E32" s="200">
        <f t="shared" si="2"/>
        <v>156410</v>
      </c>
      <c r="F32" s="200">
        <f t="shared" si="2"/>
        <v>58475</v>
      </c>
      <c r="G32" s="200">
        <f t="shared" si="2"/>
        <v>0</v>
      </c>
      <c r="H32" s="200">
        <f t="shared" si="2"/>
        <v>4507</v>
      </c>
      <c r="I32" s="200">
        <f t="shared" si="2"/>
        <v>0</v>
      </c>
      <c r="J32" s="200">
        <f t="shared" si="2"/>
        <v>16448</v>
      </c>
      <c r="K32" s="200">
        <f t="shared" si="2"/>
        <v>16242</v>
      </c>
      <c r="L32" s="200">
        <f t="shared" si="2"/>
        <v>189</v>
      </c>
      <c r="M32" s="200">
        <f t="shared" si="2"/>
        <v>12</v>
      </c>
      <c r="N32" s="200">
        <f t="shared" si="2"/>
        <v>0</v>
      </c>
      <c r="O32" s="200">
        <f t="shared" si="2"/>
        <v>0</v>
      </c>
      <c r="P32" s="200">
        <f t="shared" si="2"/>
        <v>124288</v>
      </c>
      <c r="Q32" s="200">
        <f t="shared" si="2"/>
        <v>2106</v>
      </c>
      <c r="R32" s="200">
        <f t="shared" si="2"/>
        <v>0</v>
      </c>
      <c r="S32" s="200">
        <f t="shared" si="2"/>
        <v>0</v>
      </c>
      <c r="T32" s="200">
        <f t="shared" si="2"/>
        <v>0</v>
      </c>
      <c r="U32" s="200">
        <f t="shared" si="2"/>
        <v>2106</v>
      </c>
      <c r="V32" s="200">
        <f t="shared" si="2"/>
        <v>0</v>
      </c>
      <c r="W32" s="200">
        <f t="shared" si="2"/>
        <v>733</v>
      </c>
      <c r="X32" s="200">
        <f t="shared" si="2"/>
        <v>0</v>
      </c>
      <c r="Y32" s="200">
        <f t="shared" si="2"/>
        <v>733</v>
      </c>
      <c r="Z32" s="200">
        <f t="shared" si="2"/>
        <v>0</v>
      </c>
      <c r="AA32" s="200">
        <f t="shared" si="2"/>
        <v>2839</v>
      </c>
      <c r="AB32" s="200">
        <f t="shared" si="2"/>
        <v>55010</v>
      </c>
      <c r="AC32" s="200">
        <f t="shared" si="2"/>
        <v>55010</v>
      </c>
      <c r="AD32" s="200">
        <f t="shared" si="2"/>
        <v>0</v>
      </c>
      <c r="AE32" s="200">
        <f t="shared" si="2"/>
        <v>0</v>
      </c>
      <c r="AF32" s="200">
        <f t="shared" si="2"/>
        <v>47551</v>
      </c>
      <c r="AG32" s="200">
        <f t="shared" si="2"/>
        <v>7459</v>
      </c>
      <c r="AH32" s="200">
        <f aca="true" t="shared" si="3" ref="AH32:BB32">SUM(AH31)</f>
        <v>0</v>
      </c>
      <c r="AI32" s="200">
        <f t="shared" si="3"/>
        <v>0</v>
      </c>
      <c r="AJ32" s="200">
        <f t="shared" si="3"/>
        <v>0</v>
      </c>
      <c r="AK32" s="200">
        <f t="shared" si="3"/>
        <v>66439</v>
      </c>
      <c r="AL32" s="200">
        <f t="shared" si="3"/>
        <v>65389</v>
      </c>
      <c r="AM32" s="200">
        <f t="shared" si="3"/>
        <v>44792</v>
      </c>
      <c r="AN32" s="200">
        <f t="shared" si="3"/>
        <v>0</v>
      </c>
      <c r="AO32" s="200">
        <f t="shared" si="3"/>
        <v>8874</v>
      </c>
      <c r="AP32" s="200">
        <f t="shared" si="3"/>
        <v>0</v>
      </c>
      <c r="AQ32" s="200">
        <f t="shared" si="3"/>
        <v>11723</v>
      </c>
      <c r="AR32" s="200">
        <f t="shared" si="3"/>
        <v>1050</v>
      </c>
      <c r="AS32" s="200">
        <f t="shared" si="3"/>
        <v>0</v>
      </c>
      <c r="AT32" s="200">
        <f t="shared" si="3"/>
        <v>147</v>
      </c>
      <c r="AU32" s="200">
        <f t="shared" si="3"/>
        <v>0</v>
      </c>
      <c r="AV32" s="200">
        <f t="shared" si="3"/>
        <v>0</v>
      </c>
      <c r="AW32" s="200">
        <f t="shared" si="3"/>
        <v>903</v>
      </c>
      <c r="AX32" s="200">
        <f t="shared" si="3"/>
        <v>0</v>
      </c>
      <c r="AY32" s="200">
        <f t="shared" si="3"/>
        <v>903</v>
      </c>
      <c r="AZ32" s="200">
        <f t="shared" si="3"/>
        <v>0</v>
      </c>
      <c r="BA32" s="200">
        <f t="shared" si="3"/>
        <v>121449</v>
      </c>
      <c r="BB32" s="200">
        <f t="shared" si="3"/>
        <v>124288</v>
      </c>
      <c r="BC32" s="200">
        <v>0</v>
      </c>
      <c r="BD32" s="200">
        <v>0</v>
      </c>
      <c r="BE32" s="200">
        <v>0</v>
      </c>
      <c r="BF32" s="410">
        <v>0</v>
      </c>
      <c r="BG32" s="411">
        <v>0</v>
      </c>
    </row>
    <row r="33" spans="58:59" ht="14.25">
      <c r="BF33" s="412"/>
      <c r="BG33" s="412"/>
    </row>
    <row r="34" spans="58:59" s="518" customFormat="1" ht="12">
      <c r="BF34" s="519"/>
      <c r="BG34" s="519"/>
    </row>
    <row r="35" spans="58:59" ht="14.25">
      <c r="BF35" s="412"/>
      <c r="BG35" s="412"/>
    </row>
    <row r="36" spans="58:59" ht="14.25">
      <c r="BF36" s="412"/>
      <c r="BG36" s="412"/>
    </row>
    <row r="37" spans="58:59" ht="14.25">
      <c r="BF37" s="412"/>
      <c r="BG37" s="412"/>
    </row>
    <row r="38" spans="58:59" ht="14.25">
      <c r="BF38" s="412"/>
      <c r="BG38" s="412"/>
    </row>
    <row r="39" spans="58:59" ht="14.25">
      <c r="BF39" s="412"/>
      <c r="BG39" s="412"/>
    </row>
    <row r="40" spans="58:59" ht="14.25">
      <c r="BF40" s="412"/>
      <c r="BG40" s="412"/>
    </row>
    <row r="41" spans="58:59" ht="14.25">
      <c r="BF41" s="412"/>
      <c r="BG41" s="412"/>
    </row>
    <row r="42" spans="58:59" ht="14.25">
      <c r="BF42" s="412"/>
      <c r="BG42" s="412"/>
    </row>
    <row r="43" spans="58:59" ht="14.25">
      <c r="BF43" s="412"/>
      <c r="BG43" s="412"/>
    </row>
    <row r="44" spans="58:59" ht="14.25">
      <c r="BF44" s="412"/>
      <c r="BG44" s="412"/>
    </row>
    <row r="45" spans="58:59" ht="14.25">
      <c r="BF45" s="412"/>
      <c r="BG45" s="412"/>
    </row>
    <row r="46" spans="58:59" ht="14.25">
      <c r="BF46" s="412"/>
      <c r="BG46" s="412"/>
    </row>
    <row r="47" spans="58:59" ht="14.25">
      <c r="BF47" s="412"/>
      <c r="BG47" s="412"/>
    </row>
    <row r="48" spans="58:59" ht="14.25">
      <c r="BF48" s="412"/>
      <c r="BG48" s="412"/>
    </row>
  </sheetData>
  <sheetProtection/>
  <mergeCells count="2">
    <mergeCell ref="BE9:BE10"/>
    <mergeCell ref="T8:T9"/>
  </mergeCells>
  <printOptions/>
  <pageMargins left="0.7874015748031497" right="0.1968503937007874" top="1.0236220472440944" bottom="0.7874015748031497" header="0.5118110236220472" footer="0.5118110236220472"/>
  <pageSetup fitToWidth="5" horizontalDpi="300" verticalDpi="300" orientation="landscape" paperSize="9" scale="70" r:id="rId1"/>
  <colBreaks count="5" manualBreakCount="5">
    <brk id="9" max="31" man="1"/>
    <brk id="16" max="31" man="1"/>
    <brk id="27" max="31" man="1"/>
    <brk id="36" max="31" man="1"/>
    <brk id="4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="80" zoomScaleSheetLayoutView="80" zoomScalePageLayoutView="0" workbookViewId="0" topLeftCell="A1">
      <selection activeCell="H5" sqref="H5"/>
    </sheetView>
  </sheetViews>
  <sheetFormatPr defaultColWidth="9.00390625" defaultRowHeight="12.75"/>
  <cols>
    <col min="1" max="1" width="30.00390625" style="269" customWidth="1"/>
    <col min="2" max="2" width="16.625" style="269" customWidth="1"/>
    <col min="3" max="3" width="16.00390625" style="269" customWidth="1"/>
    <col min="4" max="4" width="14.75390625" style="269" customWidth="1"/>
    <col min="5" max="5" width="16.00390625" style="269" customWidth="1"/>
    <col min="6" max="6" width="15.625" style="269" customWidth="1"/>
    <col min="7" max="7" width="15.25390625" style="269" customWidth="1"/>
    <col min="8" max="8" width="15.75390625" style="269" customWidth="1"/>
    <col min="9" max="9" width="15.875" style="269" customWidth="1"/>
    <col min="10" max="10" width="17.00390625" style="269" customWidth="1"/>
    <col min="11" max="11" width="15.875" style="269" customWidth="1"/>
    <col min="12" max="16384" width="9.125" style="269" customWidth="1"/>
  </cols>
  <sheetData>
    <row r="1" ht="17.25">
      <c r="B1" s="413" t="s">
        <v>82</v>
      </c>
    </row>
    <row r="2" spans="1:2" s="141" customFormat="1" ht="19.5" customHeight="1">
      <c r="A2" s="271"/>
      <c r="B2" s="307" t="s">
        <v>565</v>
      </c>
    </row>
    <row r="3" s="141" customFormat="1" ht="20.25" customHeight="1" thickBot="1">
      <c r="B3" s="414" t="s">
        <v>83</v>
      </c>
    </row>
    <row r="4" spans="1:11" s="141" customFormat="1" ht="15" customHeight="1">
      <c r="A4" s="569" t="s">
        <v>165</v>
      </c>
      <c r="B4" s="276"/>
      <c r="C4" s="276"/>
      <c r="D4" s="520"/>
      <c r="E4" s="276"/>
      <c r="F4" s="520"/>
      <c r="G4" s="520"/>
      <c r="H4" s="521"/>
      <c r="I4" s="273" t="s">
        <v>560</v>
      </c>
      <c r="J4" s="273"/>
      <c r="K4" s="415"/>
    </row>
    <row r="5" spans="1:11" s="141" customFormat="1" ht="15" customHeight="1">
      <c r="A5" s="570"/>
      <c r="B5" s="416" t="s">
        <v>698</v>
      </c>
      <c r="C5" s="172" t="s">
        <v>677</v>
      </c>
      <c r="D5" s="172" t="s">
        <v>678</v>
      </c>
      <c r="E5" s="416" t="s">
        <v>679</v>
      </c>
      <c r="F5" s="416" t="s">
        <v>680</v>
      </c>
      <c r="G5" s="172" t="s">
        <v>681</v>
      </c>
      <c r="H5" s="172" t="s">
        <v>682</v>
      </c>
      <c r="I5" s="417" t="s">
        <v>683</v>
      </c>
      <c r="J5" s="172" t="s">
        <v>672</v>
      </c>
      <c r="K5" s="418" t="s">
        <v>703</v>
      </c>
    </row>
    <row r="6" spans="1:11" s="141" customFormat="1" ht="37.5" customHeight="1">
      <c r="A6" s="571"/>
      <c r="B6" s="522" t="s">
        <v>657</v>
      </c>
      <c r="C6" s="522" t="s">
        <v>658</v>
      </c>
      <c r="D6" s="237" t="s">
        <v>561</v>
      </c>
      <c r="E6" s="523" t="s">
        <v>562</v>
      </c>
      <c r="F6" s="528" t="s">
        <v>659</v>
      </c>
      <c r="G6" s="524" t="s">
        <v>660</v>
      </c>
      <c r="H6" s="525" t="s">
        <v>563</v>
      </c>
      <c r="I6" s="526" t="s">
        <v>258</v>
      </c>
      <c r="J6" s="525" t="s">
        <v>564</v>
      </c>
      <c r="K6" s="527" t="s">
        <v>365</v>
      </c>
    </row>
    <row r="7" spans="1:11" s="230" customFormat="1" ht="19.5" customHeight="1">
      <c r="A7" s="188" t="s">
        <v>62</v>
      </c>
      <c r="B7" s="400">
        <v>63.418336157772316</v>
      </c>
      <c r="C7" s="400">
        <v>93.2607663642602</v>
      </c>
      <c r="D7" s="400">
        <v>440.4211306478465</v>
      </c>
      <c r="E7" s="400">
        <v>113.66367871653993</v>
      </c>
      <c r="F7" s="400">
        <v>121.86204060033374</v>
      </c>
      <c r="G7" s="400">
        <v>81.79579650133631</v>
      </c>
      <c r="H7" s="400">
        <v>36.516896334531474</v>
      </c>
      <c r="I7" s="75">
        <v>8.255587159622877</v>
      </c>
      <c r="J7" s="400">
        <v>35.527159148845186</v>
      </c>
      <c r="K7" s="419">
        <v>17.555627015375645</v>
      </c>
    </row>
    <row r="8" spans="1:11" s="230" customFormat="1" ht="19.5" customHeight="1">
      <c r="A8" s="188" t="s">
        <v>64</v>
      </c>
      <c r="B8" s="400">
        <v>57.93462670135368</v>
      </c>
      <c r="C8" s="400">
        <v>91.3843422134674</v>
      </c>
      <c r="D8" s="400">
        <v>466.897489735803</v>
      </c>
      <c r="E8" s="400">
        <v>119.39651375999871</v>
      </c>
      <c r="F8" s="400">
        <v>131.10811060877325</v>
      </c>
      <c r="G8" s="400">
        <v>129.9491329553785</v>
      </c>
      <c r="H8" s="400">
        <v>33.59464589701666</v>
      </c>
      <c r="I8" s="75">
        <v>10.411629356201722</v>
      </c>
      <c r="J8" s="400">
        <v>44.006275253218384</v>
      </c>
      <c r="K8" s="419">
        <v>24.766036612632217</v>
      </c>
    </row>
    <row r="9" spans="1:11" s="230" customFormat="1" ht="19.5" customHeight="1">
      <c r="A9" s="188" t="s">
        <v>66</v>
      </c>
      <c r="B9" s="400">
        <v>65.42015941534932</v>
      </c>
      <c r="C9" s="400">
        <v>96.979072164266</v>
      </c>
      <c r="D9" s="400">
        <v>492.8525677157527</v>
      </c>
      <c r="E9" s="400">
        <v>113.05270795660944</v>
      </c>
      <c r="F9" s="400">
        <v>121.84794130305896</v>
      </c>
      <c r="G9" s="400">
        <v>146.62965594889263</v>
      </c>
      <c r="H9" s="400">
        <v>52.62231001477484</v>
      </c>
      <c r="I9" s="75">
        <v>12.438973469518853</v>
      </c>
      <c r="J9" s="400">
        <v>65.0612834842937</v>
      </c>
      <c r="K9" s="419">
        <v>12.166024282135286</v>
      </c>
    </row>
    <row r="10" spans="1:11" s="230" customFormat="1" ht="19.5" customHeight="1">
      <c r="A10" s="188" t="s">
        <v>68</v>
      </c>
      <c r="B10" s="400">
        <v>50.67361379893634</v>
      </c>
      <c r="C10" s="400">
        <v>87.40767347008146</v>
      </c>
      <c r="D10" s="400">
        <v>875.987020516561</v>
      </c>
      <c r="E10" s="400">
        <v>101.11250609278761</v>
      </c>
      <c r="F10" s="400">
        <v>94.31345376529772</v>
      </c>
      <c r="G10" s="400">
        <v>61.420780205868375</v>
      </c>
      <c r="H10" s="400">
        <v>20.658133969572624</v>
      </c>
      <c r="I10" s="75">
        <v>12.021473076010952</v>
      </c>
      <c r="J10" s="400">
        <v>32.67960704558357</v>
      </c>
      <c r="K10" s="419">
        <v>34.481246990679196</v>
      </c>
    </row>
    <row r="11" spans="1:11" s="230" customFormat="1" ht="19.5" customHeight="1">
      <c r="A11" s="188" t="s">
        <v>70</v>
      </c>
      <c r="B11" s="400">
        <v>49.52534732837914</v>
      </c>
      <c r="C11" s="400">
        <v>91.77771617632024</v>
      </c>
      <c r="D11" s="400">
        <v>635.167419473456</v>
      </c>
      <c r="E11" s="400">
        <v>115.52025379173976</v>
      </c>
      <c r="F11" s="400">
        <v>139.26953553712508</v>
      </c>
      <c r="G11" s="400">
        <v>105.86757085822691</v>
      </c>
      <c r="H11" s="400">
        <v>38.6847240386048</v>
      </c>
      <c r="I11" s="75">
        <v>16.018321552137998</v>
      </c>
      <c r="J11" s="400">
        <v>54.703045590742796</v>
      </c>
      <c r="K11" s="419">
        <v>14.607475127054812</v>
      </c>
    </row>
    <row r="12" spans="1:11" s="230" customFormat="1" ht="19.5" customHeight="1">
      <c r="A12" s="188" t="s">
        <v>72</v>
      </c>
      <c r="B12" s="400">
        <v>73.78234753136637</v>
      </c>
      <c r="C12" s="400">
        <v>95.6087305626668</v>
      </c>
      <c r="D12" s="400">
        <v>366.3263983186741</v>
      </c>
      <c r="E12" s="400">
        <v>121.583684479284</v>
      </c>
      <c r="F12" s="400">
        <v>126.59946298645386</v>
      </c>
      <c r="G12" s="400">
        <v>137.48458921815302</v>
      </c>
      <c r="H12" s="400">
        <v>48.54324034123833</v>
      </c>
      <c r="I12" s="75">
        <v>15.166345729886999</v>
      </c>
      <c r="J12" s="400">
        <v>63.70958607112534</v>
      </c>
      <c r="K12" s="419">
        <v>21.652326705840615</v>
      </c>
    </row>
    <row r="13" spans="1:11" s="230" customFormat="1" ht="19.5" customHeight="1">
      <c r="A13" s="188" t="s">
        <v>73</v>
      </c>
      <c r="B13" s="400">
        <v>72.91273458601056</v>
      </c>
      <c r="C13" s="400">
        <v>92.1424953065894</v>
      </c>
      <c r="D13" s="400">
        <v>269.3936423004703</v>
      </c>
      <c r="E13" s="400">
        <v>109.25228742567634</v>
      </c>
      <c r="F13" s="400">
        <v>102.1158470399435</v>
      </c>
      <c r="G13" s="400">
        <v>51.50546138846086</v>
      </c>
      <c r="H13" s="400">
        <v>14.68982401873054</v>
      </c>
      <c r="I13" s="75">
        <v>3.2502960677919077</v>
      </c>
      <c r="J13" s="400">
        <v>17.940120086522448</v>
      </c>
      <c r="K13" s="419">
        <v>38.3272153552068</v>
      </c>
    </row>
    <row r="14" spans="1:11" s="230" customFormat="1" ht="19.5" customHeight="1">
      <c r="A14" s="188" t="s">
        <v>75</v>
      </c>
      <c r="B14" s="400">
        <v>35.796032209352894</v>
      </c>
      <c r="C14" s="400">
        <v>93.42689038612237</v>
      </c>
      <c r="D14" s="400">
        <v>391.44216656408315</v>
      </c>
      <c r="E14" s="400">
        <v>105.56501416931351</v>
      </c>
      <c r="F14" s="400">
        <v>124.17977677679899</v>
      </c>
      <c r="G14" s="400">
        <v>61.262851672737675</v>
      </c>
      <c r="H14" s="400">
        <v>18.610922275096307</v>
      </c>
      <c r="I14" s="75">
        <v>13.01835486063902</v>
      </c>
      <c r="J14" s="400">
        <v>31.62927713573533</v>
      </c>
      <c r="K14" s="419">
        <v>30.829367777022433</v>
      </c>
    </row>
    <row r="15" spans="1:11" s="230" customFormat="1" ht="19.5" customHeight="1">
      <c r="A15" s="188" t="s">
        <v>77</v>
      </c>
      <c r="B15" s="400">
        <v>54.98583642719084</v>
      </c>
      <c r="C15" s="400">
        <v>91.90715594493291</v>
      </c>
      <c r="D15" s="400">
        <v>619.3914832857382</v>
      </c>
      <c r="E15" s="400">
        <v>103.33779252258581</v>
      </c>
      <c r="F15" s="400">
        <v>93.51151263191556</v>
      </c>
      <c r="G15" s="400">
        <v>68.58938647239484</v>
      </c>
      <c r="H15" s="400">
        <v>32.8846305307386</v>
      </c>
      <c r="I15" s="75">
        <v>17.398562461690187</v>
      </c>
      <c r="J15" s="400">
        <v>50.28319299242878</v>
      </c>
      <c r="K15" s="419">
        <v>23.51340800679389</v>
      </c>
    </row>
    <row r="16" spans="1:11" s="230" customFormat="1" ht="19.5" customHeight="1">
      <c r="A16" s="188" t="s">
        <v>78</v>
      </c>
      <c r="B16" s="400">
        <v>40.57785203791201</v>
      </c>
      <c r="C16" s="400">
        <v>78.07282885488799</v>
      </c>
      <c r="D16" s="400">
        <v>975.4211363133214</v>
      </c>
      <c r="E16" s="400">
        <v>100.03288607462832</v>
      </c>
      <c r="F16" s="400">
        <v>83.70114173767418</v>
      </c>
      <c r="G16" s="400">
        <v>126.56048748856338</v>
      </c>
      <c r="H16" s="400">
        <v>23.796544041260393</v>
      </c>
      <c r="I16" s="75">
        <v>10.633603570199789</v>
      </c>
      <c r="J16" s="400">
        <v>34.430147611460185</v>
      </c>
      <c r="K16" s="419">
        <v>21.802002224694107</v>
      </c>
    </row>
    <row r="17" spans="1:11" s="230" customFormat="1" ht="19.5" customHeight="1">
      <c r="A17" s="188" t="s">
        <v>79</v>
      </c>
      <c r="B17" s="400">
        <v>57.37903712780349</v>
      </c>
      <c r="C17" s="400">
        <v>92.45364451345442</v>
      </c>
      <c r="D17" s="400">
        <v>553.9475319188593</v>
      </c>
      <c r="E17" s="400">
        <v>99.92638590797257</v>
      </c>
      <c r="F17" s="400">
        <v>80.54113689725358</v>
      </c>
      <c r="G17" s="400">
        <v>97.67128379620364</v>
      </c>
      <c r="H17" s="400">
        <v>56.36336635763838</v>
      </c>
      <c r="I17" s="75">
        <v>17.13044482631007</v>
      </c>
      <c r="J17" s="400">
        <v>73.49381118394844</v>
      </c>
      <c r="K17" s="419">
        <v>18.40262308684143</v>
      </c>
    </row>
    <row r="18" spans="1:11" s="230" customFormat="1" ht="19.5" customHeight="1">
      <c r="A18" s="188" t="s">
        <v>100</v>
      </c>
      <c r="B18" s="400">
        <v>55.14314837280988</v>
      </c>
      <c r="C18" s="400">
        <v>92.41603846525153</v>
      </c>
      <c r="D18" s="400">
        <v>767.9854780104994</v>
      </c>
      <c r="E18" s="400">
        <v>112.76004717017274</v>
      </c>
      <c r="F18" s="400">
        <v>119.93442968417787</v>
      </c>
      <c r="G18" s="400">
        <v>89.403540994939</v>
      </c>
      <c r="H18" s="400">
        <v>31.985533456488035</v>
      </c>
      <c r="I18" s="75">
        <v>9.713692279321764</v>
      </c>
      <c r="J18" s="400">
        <v>41.6992257358098</v>
      </c>
      <c r="K18" s="419">
        <v>21.551461662257758</v>
      </c>
    </row>
    <row r="19" spans="1:11" s="230" customFormat="1" ht="19.5" customHeight="1">
      <c r="A19" s="188" t="s">
        <v>102</v>
      </c>
      <c r="B19" s="420">
        <v>53.23104466276961</v>
      </c>
      <c r="C19" s="400">
        <v>90.17019450814884</v>
      </c>
      <c r="D19" s="400">
        <v>533.5747241811595</v>
      </c>
      <c r="E19" s="400">
        <v>105.69748190977862</v>
      </c>
      <c r="F19" s="400">
        <v>113.41640914261913</v>
      </c>
      <c r="G19" s="400">
        <v>89.8280563571011</v>
      </c>
      <c r="H19" s="400">
        <v>24.58578493826589</v>
      </c>
      <c r="I19" s="75">
        <v>8.012042785332067</v>
      </c>
      <c r="J19" s="400">
        <v>32.59782772359795</v>
      </c>
      <c r="K19" s="419">
        <v>36.703059487131966</v>
      </c>
    </row>
    <row r="20" spans="1:11" s="230" customFormat="1" ht="19.5" customHeight="1">
      <c r="A20" s="421" t="s">
        <v>327</v>
      </c>
      <c r="B20" s="401">
        <v>27.47069492643118</v>
      </c>
      <c r="C20" s="401">
        <v>97.36472513913415</v>
      </c>
      <c r="D20" s="401">
        <v>432.40562546262026</v>
      </c>
      <c r="E20" s="401">
        <v>102.68436755715673</v>
      </c>
      <c r="F20" s="401">
        <v>80.93359217018524</v>
      </c>
      <c r="G20" s="401">
        <v>97.63692965242318</v>
      </c>
      <c r="H20" s="401">
        <v>39.39868202575833</v>
      </c>
      <c r="I20" s="131">
        <v>16.182600998741727</v>
      </c>
      <c r="J20" s="401">
        <v>55.58128302450006</v>
      </c>
      <c r="K20" s="422">
        <v>11.639963765036578</v>
      </c>
    </row>
    <row r="21" spans="1:11" s="230" customFormat="1" ht="19.5" customHeight="1">
      <c r="A21" s="423" t="s">
        <v>328</v>
      </c>
      <c r="B21" s="400">
        <v>75.8770091112438</v>
      </c>
      <c r="C21" s="400">
        <v>96.27962277055974</v>
      </c>
      <c r="D21" s="400">
        <v>3751.1446840268677</v>
      </c>
      <c r="E21" s="400">
        <v>96.25282225699718</v>
      </c>
      <c r="F21" s="400">
        <v>114.74597665482935</v>
      </c>
      <c r="G21" s="400">
        <v>132.05742556125605</v>
      </c>
      <c r="H21" s="400">
        <v>80.29873435234153</v>
      </c>
      <c r="I21" s="75">
        <v>28.788570281280347</v>
      </c>
      <c r="J21" s="400">
        <v>109.08730463362187</v>
      </c>
      <c r="K21" s="419">
        <v>4.169390779997655</v>
      </c>
    </row>
    <row r="22" spans="1:11" s="230" customFormat="1" ht="19.5" customHeight="1">
      <c r="A22" s="424" t="s">
        <v>329</v>
      </c>
      <c r="B22" s="400">
        <v>84.43579754334438</v>
      </c>
      <c r="C22" s="425">
        <v>100</v>
      </c>
      <c r="D22" s="425">
        <v>0</v>
      </c>
      <c r="E22" s="425">
        <v>19.270142502465735</v>
      </c>
      <c r="F22" s="425">
        <v>0</v>
      </c>
      <c r="G22" s="425">
        <v>0</v>
      </c>
      <c r="H22" s="425">
        <v>0</v>
      </c>
      <c r="I22" s="116">
        <v>0</v>
      </c>
      <c r="J22" s="425">
        <v>0</v>
      </c>
      <c r="K22" s="426">
        <v>0</v>
      </c>
    </row>
    <row r="23" spans="1:11" s="230" customFormat="1" ht="36" customHeight="1" thickBot="1">
      <c r="A23" s="261" t="s">
        <v>40</v>
      </c>
      <c r="B23" s="427">
        <v>62.20383705380963</v>
      </c>
      <c r="C23" s="428">
        <v>93.79633601354546</v>
      </c>
      <c r="D23" s="428">
        <v>525.0622644547178</v>
      </c>
      <c r="E23" s="428">
        <v>110.85632226716177</v>
      </c>
      <c r="F23" s="428">
        <v>116.91924103061235</v>
      </c>
      <c r="G23" s="428">
        <v>104.65846994231822</v>
      </c>
      <c r="H23" s="428">
        <v>35.82134058324716</v>
      </c>
      <c r="I23" s="85">
        <v>11.491602151873682</v>
      </c>
      <c r="J23" s="428">
        <v>50.0011489361346</v>
      </c>
      <c r="K23" s="407">
        <v>20.96969753229062</v>
      </c>
    </row>
    <row r="24" spans="1:11" s="230" customFormat="1" ht="24" customHeight="1">
      <c r="A24" s="264"/>
      <c r="B24" s="429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 s="230" customFormat="1" ht="36" customHeight="1" thickBot="1">
      <c r="A25" s="264"/>
      <c r="B25" s="430" t="s">
        <v>566</v>
      </c>
      <c r="C25" s="408"/>
      <c r="D25" s="408"/>
      <c r="E25" s="408"/>
      <c r="F25" s="408"/>
      <c r="G25" s="408"/>
      <c r="H25" s="408"/>
      <c r="I25" s="408"/>
      <c r="J25" s="408"/>
      <c r="K25" s="408"/>
    </row>
    <row r="26" spans="1:11" s="230" customFormat="1" ht="29.25" customHeight="1">
      <c r="A26" s="303" t="s">
        <v>72</v>
      </c>
      <c r="B26" s="431">
        <v>97.71578913491246</v>
      </c>
      <c r="C26" s="431">
        <v>87.28096798996398</v>
      </c>
      <c r="D26" s="431">
        <v>2243.9290586630286</v>
      </c>
      <c r="E26" s="431">
        <v>108.54894155961642</v>
      </c>
      <c r="F26" s="431">
        <v>25.766068759342303</v>
      </c>
      <c r="G26" s="431">
        <v>0</v>
      </c>
      <c r="H26" s="431">
        <v>0</v>
      </c>
      <c r="I26" s="123">
        <v>0</v>
      </c>
      <c r="J26" s="431">
        <v>0</v>
      </c>
      <c r="K26" s="432">
        <v>0</v>
      </c>
    </row>
    <row r="27" spans="1:11" s="230" customFormat="1" ht="32.25" customHeight="1" thickBot="1">
      <c r="A27" s="198" t="s">
        <v>40</v>
      </c>
      <c r="B27" s="427">
        <v>97.71578913491246</v>
      </c>
      <c r="C27" s="427">
        <v>87.28096798996398</v>
      </c>
      <c r="D27" s="427">
        <v>2243.9290586630286</v>
      </c>
      <c r="E27" s="427">
        <v>108.54894155961642</v>
      </c>
      <c r="F27" s="427">
        <v>25.766068759342303</v>
      </c>
      <c r="G27" s="427">
        <v>0</v>
      </c>
      <c r="H27" s="427">
        <v>0</v>
      </c>
      <c r="I27" s="427">
        <v>0</v>
      </c>
      <c r="J27" s="427">
        <v>0</v>
      </c>
      <c r="K27" s="433">
        <v>0</v>
      </c>
    </row>
  </sheetData>
  <sheetProtection/>
  <mergeCells count="1">
    <mergeCell ref="A4:A6"/>
  </mergeCells>
  <printOptions horizontalCentered="1"/>
  <pageMargins left="0.7874015748031497" right="0.7874015748031497" top="0.984251968503937" bottom="0.4724409448818898" header="0.5118110236220472" footer="0.275590551181102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80" zoomScaleSheetLayoutView="80" zoomScalePageLayoutView="0" workbookViewId="0" topLeftCell="A1">
      <selection activeCell="O5" sqref="O5"/>
    </sheetView>
  </sheetViews>
  <sheetFormatPr defaultColWidth="9.00390625" defaultRowHeight="12.75"/>
  <cols>
    <col min="1" max="1" width="22.375" style="269" customWidth="1"/>
    <col min="2" max="5" width="11.00390625" style="269" customWidth="1"/>
    <col min="6" max="6" width="12.25390625" style="269" customWidth="1"/>
    <col min="7" max="7" width="11.75390625" style="269" customWidth="1"/>
    <col min="8" max="8" width="10.875" style="269" customWidth="1"/>
    <col min="9" max="9" width="10.625" style="269" customWidth="1"/>
    <col min="10" max="11" width="11.00390625" style="269" customWidth="1"/>
    <col min="12" max="13" width="8.75390625" style="269" customWidth="1"/>
    <col min="14" max="14" width="12.75390625" style="463" customWidth="1"/>
    <col min="15" max="17" width="11.375" style="269" customWidth="1"/>
    <col min="18" max="16384" width="9.125" style="269" customWidth="1"/>
  </cols>
  <sheetData>
    <row r="1" spans="2:14" s="141" customFormat="1" ht="19.5" customHeight="1">
      <c r="B1" s="413" t="s">
        <v>82</v>
      </c>
      <c r="N1" s="434"/>
    </row>
    <row r="2" spans="2:14" s="141" customFormat="1" ht="20.25" customHeight="1">
      <c r="B2" s="138" t="s">
        <v>585</v>
      </c>
      <c r="N2" s="434"/>
    </row>
    <row r="3" spans="2:14" s="141" customFormat="1" ht="20.25" customHeight="1" thickBot="1">
      <c r="B3" s="138" t="s">
        <v>83</v>
      </c>
      <c r="N3" s="434"/>
    </row>
    <row r="4" spans="1:17" s="230" customFormat="1" ht="16.5">
      <c r="A4" s="309"/>
      <c r="B4" s="226" t="s">
        <v>698</v>
      </c>
      <c r="C4" s="226" t="s">
        <v>677</v>
      </c>
      <c r="D4" s="534">
        <v>3</v>
      </c>
      <c r="E4" s="226" t="s">
        <v>679</v>
      </c>
      <c r="F4" s="435">
        <v>5</v>
      </c>
      <c r="G4" s="572" t="s">
        <v>700</v>
      </c>
      <c r="H4" s="573"/>
      <c r="I4" s="574"/>
      <c r="J4" s="572" t="s">
        <v>701</v>
      </c>
      <c r="K4" s="573"/>
      <c r="L4" s="573"/>
      <c r="M4" s="573"/>
      <c r="N4" s="574"/>
      <c r="O4" s="572" t="s">
        <v>702</v>
      </c>
      <c r="P4" s="573"/>
      <c r="Q4" s="575"/>
    </row>
    <row r="5" spans="1:17" s="230" customFormat="1" ht="14.25">
      <c r="A5" s="188"/>
      <c r="B5" s="436"/>
      <c r="C5" s="437"/>
      <c r="D5" s="437"/>
      <c r="E5" s="437"/>
      <c r="F5" s="438"/>
      <c r="G5" s="437" t="s">
        <v>434</v>
      </c>
      <c r="H5" s="439" t="s">
        <v>435</v>
      </c>
      <c r="I5" s="437" t="s">
        <v>436</v>
      </c>
      <c r="J5" s="439" t="s">
        <v>434</v>
      </c>
      <c r="K5" s="439" t="s">
        <v>435</v>
      </c>
      <c r="L5" s="440" t="s">
        <v>11</v>
      </c>
      <c r="M5" s="441" t="s">
        <v>12</v>
      </c>
      <c r="N5" s="442" t="s">
        <v>436</v>
      </c>
      <c r="O5" s="437" t="s">
        <v>434</v>
      </c>
      <c r="P5" s="437" t="s">
        <v>435</v>
      </c>
      <c r="Q5" s="443" t="s">
        <v>436</v>
      </c>
    </row>
    <row r="6" spans="1:17" s="230" customFormat="1" ht="14.25">
      <c r="A6" s="188" t="s">
        <v>165</v>
      </c>
      <c r="B6" s="529" t="s">
        <v>567</v>
      </c>
      <c r="C6" s="385" t="s">
        <v>568</v>
      </c>
      <c r="D6" s="444" t="s">
        <v>569</v>
      </c>
      <c r="E6" s="444" t="s">
        <v>19</v>
      </c>
      <c r="F6" s="445" t="s">
        <v>346</v>
      </c>
      <c r="G6" s="437"/>
      <c r="H6" s="436"/>
      <c r="I6" s="437"/>
      <c r="J6" s="436"/>
      <c r="K6" s="436"/>
      <c r="L6" s="446"/>
      <c r="M6" s="340"/>
      <c r="N6" s="447"/>
      <c r="O6" s="437"/>
      <c r="P6" s="437"/>
      <c r="Q6" s="443"/>
    </row>
    <row r="7" spans="1:17" s="230" customFormat="1" ht="14.25">
      <c r="A7" s="188"/>
      <c r="B7" s="448"/>
      <c r="C7" s="444"/>
      <c r="D7" s="444"/>
      <c r="E7" s="444" t="s">
        <v>570</v>
      </c>
      <c r="F7" s="444" t="s">
        <v>570</v>
      </c>
      <c r="G7" s="384" t="s">
        <v>571</v>
      </c>
      <c r="H7" s="444" t="s">
        <v>572</v>
      </c>
      <c r="I7" s="444" t="s">
        <v>151</v>
      </c>
      <c r="J7" s="81" t="s">
        <v>573</v>
      </c>
      <c r="K7" s="81" t="s">
        <v>574</v>
      </c>
      <c r="L7" s="449" t="s">
        <v>575</v>
      </c>
      <c r="M7" s="449" t="s">
        <v>576</v>
      </c>
      <c r="N7" s="450" t="s">
        <v>577</v>
      </c>
      <c r="O7" s="449" t="s">
        <v>578</v>
      </c>
      <c r="P7" s="576" t="s">
        <v>583</v>
      </c>
      <c r="Q7" s="578" t="s">
        <v>584</v>
      </c>
    </row>
    <row r="8" spans="1:17" s="230" customFormat="1" ht="16.5">
      <c r="A8" s="236"/>
      <c r="B8" s="451" t="s">
        <v>57</v>
      </c>
      <c r="C8" s="390" t="s">
        <v>57</v>
      </c>
      <c r="D8" s="390" t="s">
        <v>57</v>
      </c>
      <c r="E8" s="390" t="s">
        <v>586</v>
      </c>
      <c r="F8" s="390" t="s">
        <v>587</v>
      </c>
      <c r="G8" s="240" t="s">
        <v>579</v>
      </c>
      <c r="H8" s="390" t="s">
        <v>588</v>
      </c>
      <c r="I8" s="390" t="s">
        <v>580</v>
      </c>
      <c r="J8" s="452" t="s">
        <v>581</v>
      </c>
      <c r="K8" s="452" t="s">
        <v>581</v>
      </c>
      <c r="L8" s="453" t="s">
        <v>581</v>
      </c>
      <c r="M8" s="453" t="s">
        <v>581</v>
      </c>
      <c r="N8" s="454" t="s">
        <v>581</v>
      </c>
      <c r="O8" s="455" t="s">
        <v>582</v>
      </c>
      <c r="P8" s="577"/>
      <c r="Q8" s="579"/>
    </row>
    <row r="9" spans="1:17" s="230" customFormat="1" ht="19.5" customHeight="1">
      <c r="A9" s="188" t="s">
        <v>62</v>
      </c>
      <c r="B9" s="400">
        <v>70.71375464684014</v>
      </c>
      <c r="C9" s="400">
        <v>81.41338289962825</v>
      </c>
      <c r="D9" s="400">
        <v>86.85765426799755</v>
      </c>
      <c r="E9" s="291">
        <v>0.1950122460902391</v>
      </c>
      <c r="F9" s="291">
        <v>6.638278193713246</v>
      </c>
      <c r="G9" s="250">
        <v>1962.0143884892086</v>
      </c>
      <c r="H9" s="250">
        <v>222527.55395683454</v>
      </c>
      <c r="I9" s="250">
        <v>43529.438848920865</v>
      </c>
      <c r="J9" s="291">
        <v>192.3277466568686</v>
      </c>
      <c r="K9" s="291">
        <v>177.71971008036186</v>
      </c>
      <c r="L9" s="291">
        <v>70.73051821567323</v>
      </c>
      <c r="M9" s="291">
        <v>33.764341850156455</v>
      </c>
      <c r="N9" s="291">
        <v>14.608036576506748</v>
      </c>
      <c r="O9" s="71">
        <v>16.402463133657687</v>
      </c>
      <c r="P9" s="250">
        <v>7.906223237086798</v>
      </c>
      <c r="Q9" s="251">
        <v>0</v>
      </c>
    </row>
    <row r="10" spans="1:17" s="230" customFormat="1" ht="19.5" customHeight="1">
      <c r="A10" s="188" t="s">
        <v>64</v>
      </c>
      <c r="B10" s="400">
        <v>48.939166666666665</v>
      </c>
      <c r="C10" s="400">
        <v>59.78333333333333</v>
      </c>
      <c r="D10" s="400">
        <v>81.86088653470867</v>
      </c>
      <c r="E10" s="291">
        <v>0.20054000449068182</v>
      </c>
      <c r="F10" s="291">
        <v>6.975475881598637</v>
      </c>
      <c r="G10" s="250">
        <v>1521.58407079646</v>
      </c>
      <c r="H10" s="250">
        <v>173263.7168141593</v>
      </c>
      <c r="I10" s="250">
        <v>32979.9203539823</v>
      </c>
      <c r="J10" s="291">
        <v>185.15092855537623</v>
      </c>
      <c r="K10" s="291">
        <v>165.74585776452082</v>
      </c>
      <c r="L10" s="291">
        <v>52.07489733793695</v>
      </c>
      <c r="M10" s="291">
        <v>45.85454675465299</v>
      </c>
      <c r="N10" s="291">
        <v>19.405070790855405</v>
      </c>
      <c r="O10" s="71">
        <v>21.06615318609925</v>
      </c>
      <c r="P10" s="250">
        <v>11.558420332196048</v>
      </c>
      <c r="Q10" s="251">
        <v>0.7457045375610354</v>
      </c>
    </row>
    <row r="11" spans="1:17" s="230" customFormat="1" ht="19.5" customHeight="1">
      <c r="A11" s="188" t="s">
        <v>66</v>
      </c>
      <c r="B11" s="400">
        <v>60.717366628830874</v>
      </c>
      <c r="C11" s="400">
        <v>67.70828603859252</v>
      </c>
      <c r="D11" s="400">
        <v>89.67494258268931</v>
      </c>
      <c r="E11" s="291">
        <v>0.16199820781095722</v>
      </c>
      <c r="F11" s="291">
        <v>3.9664813855213357</v>
      </c>
      <c r="G11" s="250">
        <v>3503.918367346939</v>
      </c>
      <c r="H11" s="250">
        <v>376730.20408163266</v>
      </c>
      <c r="I11" s="250">
        <v>64232.93877551021</v>
      </c>
      <c r="J11" s="291">
        <v>168.65856472829037</v>
      </c>
      <c r="K11" s="291">
        <v>160.14372869015776</v>
      </c>
      <c r="L11" s="291">
        <v>60.52802362758386</v>
      </c>
      <c r="M11" s="291">
        <v>20.519041938744667</v>
      </c>
      <c r="N11" s="291">
        <v>8.514836038132614</v>
      </c>
      <c r="O11" s="71">
        <v>9.688631175452796</v>
      </c>
      <c r="P11" s="250">
        <v>5.140906337995361</v>
      </c>
      <c r="Q11" s="251">
        <v>0</v>
      </c>
    </row>
    <row r="12" spans="1:17" s="230" customFormat="1" ht="19.5" customHeight="1">
      <c r="A12" s="188" t="s">
        <v>68</v>
      </c>
      <c r="B12" s="400">
        <v>74.15142455153007</v>
      </c>
      <c r="C12" s="400">
        <v>90.74041505451987</v>
      </c>
      <c r="D12" s="400">
        <v>81.71818974706852</v>
      </c>
      <c r="E12" s="291">
        <v>0.22171661143927388</v>
      </c>
      <c r="F12" s="291">
        <v>10.686861219968192</v>
      </c>
      <c r="G12" s="250">
        <v>1990.8</v>
      </c>
      <c r="H12" s="250">
        <v>251671</v>
      </c>
      <c r="I12" s="250">
        <v>28619.35</v>
      </c>
      <c r="J12" s="291">
        <v>110.58167210365914</v>
      </c>
      <c r="K12" s="291">
        <v>134.48331353234977</v>
      </c>
      <c r="L12" s="291">
        <v>37.19280330272459</v>
      </c>
      <c r="M12" s="291">
        <v>38.129939484485696</v>
      </c>
      <c r="N12" s="291">
        <v>-23.901641428690624</v>
      </c>
      <c r="O12" s="71">
        <v>14.50306153668877</v>
      </c>
      <c r="P12" s="250">
        <v>6.526377691509947</v>
      </c>
      <c r="Q12" s="251">
        <v>0</v>
      </c>
    </row>
    <row r="13" spans="1:17" s="230" customFormat="1" ht="19.5" customHeight="1">
      <c r="A13" s="188" t="s">
        <v>70</v>
      </c>
      <c r="B13" s="400">
        <v>55.234074074074066</v>
      </c>
      <c r="C13" s="400">
        <v>62.63703703703703</v>
      </c>
      <c r="D13" s="400">
        <v>88.18117313150425</v>
      </c>
      <c r="E13" s="291">
        <v>0.2287430031433326</v>
      </c>
      <c r="F13" s="291">
        <v>6.251289130419803</v>
      </c>
      <c r="G13" s="250">
        <v>3291.4545454545455</v>
      </c>
      <c r="H13" s="250">
        <v>367706.0606060606</v>
      </c>
      <c r="I13" s="250">
        <v>61179.545454545456</v>
      </c>
      <c r="J13" s="291">
        <v>159.3024731546113</v>
      </c>
      <c r="K13" s="291">
        <v>145.36314414510932</v>
      </c>
      <c r="L13" s="291">
        <v>58.210197539207044</v>
      </c>
      <c r="M13" s="291">
        <v>23.270069142843017</v>
      </c>
      <c r="N13" s="291">
        <v>13.93932900950199</v>
      </c>
      <c r="O13" s="71">
        <v>9.926406962082691</v>
      </c>
      <c r="P13" s="250">
        <v>3.910402742638636</v>
      </c>
      <c r="Q13" s="251">
        <v>0</v>
      </c>
    </row>
    <row r="14" spans="1:17" s="230" customFormat="1" ht="19.5" customHeight="1">
      <c r="A14" s="188" t="s">
        <v>72</v>
      </c>
      <c r="B14" s="400">
        <v>60.292187500000004</v>
      </c>
      <c r="C14" s="400">
        <v>77.39375</v>
      </c>
      <c r="D14" s="400">
        <v>77.90317370588711</v>
      </c>
      <c r="E14" s="291">
        <v>0.47743186440677965</v>
      </c>
      <c r="F14" s="291">
        <v>7.800203010060562</v>
      </c>
      <c r="G14" s="250">
        <v>2285.9583333333335</v>
      </c>
      <c r="H14" s="250">
        <v>524325</v>
      </c>
      <c r="I14" s="250">
        <v>44536.583333333336</v>
      </c>
      <c r="J14" s="291">
        <v>84.8890637168423</v>
      </c>
      <c r="K14" s="291">
        <v>81.54643271507813</v>
      </c>
      <c r="L14" s="291">
        <v>29.972742732719848</v>
      </c>
      <c r="M14" s="291">
        <v>18.380457413499897</v>
      </c>
      <c r="N14" s="291">
        <v>3.3426310017641754</v>
      </c>
      <c r="O14" s="71">
        <v>6.961331235397892</v>
      </c>
      <c r="P14" s="250">
        <v>3.480665617698946</v>
      </c>
      <c r="Q14" s="251">
        <v>0</v>
      </c>
    </row>
    <row r="15" spans="1:17" s="230" customFormat="1" ht="19.5" customHeight="1">
      <c r="A15" s="188" t="s">
        <v>73</v>
      </c>
      <c r="B15" s="400">
        <v>50.61250960799385</v>
      </c>
      <c r="C15" s="400">
        <v>59.02791122213682</v>
      </c>
      <c r="D15" s="400">
        <v>85.7433518484608</v>
      </c>
      <c r="E15" s="291">
        <v>0.24072882920950905</v>
      </c>
      <c r="F15" s="291">
        <v>12.867411169075348</v>
      </c>
      <c r="G15" s="250">
        <v>2138.5384615384614</v>
      </c>
      <c r="H15" s="250">
        <v>272315.76923076925</v>
      </c>
      <c r="I15" s="250">
        <v>30249.384615384617</v>
      </c>
      <c r="J15" s="291">
        <v>108.945991714935</v>
      </c>
      <c r="K15" s="291">
        <v>112.41580405100979</v>
      </c>
      <c r="L15" s="291">
        <v>32.62318490553246</v>
      </c>
      <c r="M15" s="291">
        <v>41.75596486544891</v>
      </c>
      <c r="N15" s="291">
        <v>-3.4698123360747815</v>
      </c>
      <c r="O15" s="71">
        <v>13.403557239121437</v>
      </c>
      <c r="P15" s="250">
        <v>6.4440179034237675</v>
      </c>
      <c r="Q15" s="251">
        <v>0</v>
      </c>
    </row>
    <row r="16" spans="1:17" s="230" customFormat="1" ht="19.5" customHeight="1">
      <c r="A16" s="188" t="s">
        <v>75</v>
      </c>
      <c r="B16" s="400">
        <v>57.523109243697476</v>
      </c>
      <c r="C16" s="400">
        <v>78.55252100840336</v>
      </c>
      <c r="D16" s="400">
        <v>73.22885186274772</v>
      </c>
      <c r="E16" s="291">
        <v>0.3511803359336566</v>
      </c>
      <c r="F16" s="291">
        <v>10.51358712518502</v>
      </c>
      <c r="G16" s="250">
        <v>1565.6875</v>
      </c>
      <c r="H16" s="250">
        <v>279650.9375</v>
      </c>
      <c r="I16" s="250">
        <v>35026.78125</v>
      </c>
      <c r="J16" s="291">
        <v>118.35290199947926</v>
      </c>
      <c r="K16" s="291">
        <v>119.94394797979177</v>
      </c>
      <c r="L16" s="291">
        <v>35.95419736434819</v>
      </c>
      <c r="M16" s="291">
        <v>36.4874514321984</v>
      </c>
      <c r="N16" s="291">
        <v>-1.591045980312515</v>
      </c>
      <c r="O16" s="71">
        <v>13.05198556682829</v>
      </c>
      <c r="P16" s="250">
        <v>6.525992783414145</v>
      </c>
      <c r="Q16" s="251">
        <v>0</v>
      </c>
    </row>
    <row r="17" spans="1:17" s="230" customFormat="1" ht="19.5" customHeight="1">
      <c r="A17" s="188" t="s">
        <v>77</v>
      </c>
      <c r="B17" s="400">
        <v>67.38968187330909</v>
      </c>
      <c r="C17" s="400">
        <v>81.61209068010076</v>
      </c>
      <c r="D17" s="400">
        <v>82.57315957933243</v>
      </c>
      <c r="E17" s="291">
        <v>0.10791817605042876</v>
      </c>
      <c r="F17" s="291">
        <v>6.257009929121102</v>
      </c>
      <c r="G17" s="250">
        <v>1877.2631578947369</v>
      </c>
      <c r="H17" s="250">
        <v>230773.15789473685</v>
      </c>
      <c r="I17" s="250">
        <v>30780.052631578947</v>
      </c>
      <c r="J17" s="291">
        <v>133.20303145718398</v>
      </c>
      <c r="K17" s="291">
        <v>165.88105430486536</v>
      </c>
      <c r="L17" s="291">
        <v>63.863123732806656</v>
      </c>
      <c r="M17" s="291">
        <v>31.320572263945685</v>
      </c>
      <c r="N17" s="291">
        <v>-32.678022847681376</v>
      </c>
      <c r="O17" s="71">
        <v>15.816397510428333</v>
      </c>
      <c r="P17" s="250">
        <v>15.816397510428333</v>
      </c>
      <c r="Q17" s="251">
        <v>0</v>
      </c>
    </row>
    <row r="18" spans="1:17" s="230" customFormat="1" ht="19.5" customHeight="1">
      <c r="A18" s="188" t="s">
        <v>78</v>
      </c>
      <c r="B18" s="400">
        <v>47.62777777777778</v>
      </c>
      <c r="C18" s="400">
        <v>53.87777777777778</v>
      </c>
      <c r="D18" s="400">
        <v>88.39967003505878</v>
      </c>
      <c r="E18" s="291">
        <v>0.277548341316303</v>
      </c>
      <c r="F18" s="291">
        <v>10.102051028742812</v>
      </c>
      <c r="G18" s="250">
        <v>1409.5714285714287</v>
      </c>
      <c r="H18" s="250">
        <v>197879.2857142857</v>
      </c>
      <c r="I18" s="250">
        <v>45410.5</v>
      </c>
      <c r="J18" s="291">
        <v>216.12527117903772</v>
      </c>
      <c r="K18" s="291">
        <v>297.4602120340323</v>
      </c>
      <c r="L18" s="291">
        <v>167.5862990062484</v>
      </c>
      <c r="M18" s="291">
        <v>47.11963643057997</v>
      </c>
      <c r="N18" s="291">
        <v>-81.33494085499456</v>
      </c>
      <c r="O18" s="71">
        <v>18.445589121795035</v>
      </c>
      <c r="P18" s="250">
        <v>7.905252480769301</v>
      </c>
      <c r="Q18" s="251">
        <v>0</v>
      </c>
    </row>
    <row r="19" spans="1:17" s="230" customFormat="1" ht="19.5" customHeight="1">
      <c r="A19" s="188" t="s">
        <v>79</v>
      </c>
      <c r="B19" s="400">
        <v>45.613651279807485</v>
      </c>
      <c r="C19" s="400">
        <v>99.7812294902647</v>
      </c>
      <c r="D19" s="400">
        <v>45.71365928524446</v>
      </c>
      <c r="E19" s="291">
        <v>0.07468575802779305</v>
      </c>
      <c r="F19" s="291">
        <v>5.3134676252000705</v>
      </c>
      <c r="G19" s="250">
        <v>2549.1</v>
      </c>
      <c r="H19" s="250">
        <v>299486</v>
      </c>
      <c r="I19" s="250">
        <v>43290.7</v>
      </c>
      <c r="J19" s="291">
        <v>141.6537000060103</v>
      </c>
      <c r="K19" s="291">
        <v>204.11505045310966</v>
      </c>
      <c r="L19" s="291">
        <v>81.74438871933913</v>
      </c>
      <c r="M19" s="291">
        <v>26.06799650067115</v>
      </c>
      <c r="N19" s="291">
        <v>-62.46135044709936</v>
      </c>
      <c r="O19" s="71">
        <v>12.187547998904789</v>
      </c>
      <c r="P19" s="250">
        <v>9.75003839912383</v>
      </c>
      <c r="Q19" s="251">
        <v>0</v>
      </c>
    </row>
    <row r="20" spans="1:17" s="230" customFormat="1" ht="19.5" customHeight="1">
      <c r="A20" s="188" t="s">
        <v>100</v>
      </c>
      <c r="B20" s="400">
        <v>51.60417303243266</v>
      </c>
      <c r="C20" s="400">
        <v>57.45231131869571</v>
      </c>
      <c r="D20" s="400">
        <v>89.82088248143295</v>
      </c>
      <c r="E20" s="291">
        <v>0.28256466505140465</v>
      </c>
      <c r="F20" s="291">
        <v>6.346472453397853</v>
      </c>
      <c r="G20" s="250">
        <v>1936.4375</v>
      </c>
      <c r="H20" s="250">
        <v>237362.1875</v>
      </c>
      <c r="I20" s="250">
        <v>47528.71875</v>
      </c>
      <c r="J20" s="291">
        <v>183.12382579891752</v>
      </c>
      <c r="K20" s="291">
        <v>175.22358368474337</v>
      </c>
      <c r="L20" s="291">
        <v>68.50205184850682</v>
      </c>
      <c r="M20" s="291">
        <v>39.416095392194684</v>
      </c>
      <c r="N20" s="291">
        <v>7.900242114174148</v>
      </c>
      <c r="O20" s="71">
        <v>15.377343958797143</v>
      </c>
      <c r="P20" s="250">
        <v>10.331652972316832</v>
      </c>
      <c r="Q20" s="251">
        <v>0</v>
      </c>
    </row>
    <row r="21" spans="1:17" s="230" customFormat="1" ht="19.5" customHeight="1">
      <c r="A21" s="188" t="s">
        <v>102</v>
      </c>
      <c r="B21" s="400">
        <v>52.20542555394492</v>
      </c>
      <c r="C21" s="400">
        <v>75.45868709877821</v>
      </c>
      <c r="D21" s="400">
        <v>69.18411591975631</v>
      </c>
      <c r="E21" s="291">
        <v>0.22094340528729559</v>
      </c>
      <c r="F21" s="291">
        <v>9.966830415067697</v>
      </c>
      <c r="G21" s="250">
        <v>1208.3703703703704</v>
      </c>
      <c r="H21" s="250">
        <v>147311.11111111112</v>
      </c>
      <c r="I21" s="250">
        <v>27041.444444444445</v>
      </c>
      <c r="J21" s="291">
        <v>173.65716297078492</v>
      </c>
      <c r="K21" s="291">
        <v>174.48710212701764</v>
      </c>
      <c r="L21" s="291">
        <v>51.17815658470357</v>
      </c>
      <c r="M21" s="291">
        <v>63.7374918288329</v>
      </c>
      <c r="N21" s="291">
        <v>-0.8299391562327116</v>
      </c>
      <c r="O21" s="71">
        <v>24.77749283451501</v>
      </c>
      <c r="P21" s="250">
        <v>14.224116256851207</v>
      </c>
      <c r="Q21" s="251">
        <v>0</v>
      </c>
    </row>
    <row r="22" spans="1:17" s="230" customFormat="1" ht="19.5" customHeight="1">
      <c r="A22" s="531" t="s">
        <v>661</v>
      </c>
      <c r="B22" s="401">
        <v>52.61952861952862</v>
      </c>
      <c r="C22" s="401">
        <v>66.63973063973064</v>
      </c>
      <c r="D22" s="401">
        <v>78.96119644300728</v>
      </c>
      <c r="E22" s="294">
        <v>0.12183981204613413</v>
      </c>
      <c r="F22" s="294">
        <v>5.730202137251466</v>
      </c>
      <c r="G22" s="255">
        <v>2727.285714285714</v>
      </c>
      <c r="H22" s="255">
        <v>354807.14285714284</v>
      </c>
      <c r="I22" s="255">
        <v>71470.14285714286</v>
      </c>
      <c r="J22" s="294">
        <v>194.2330843717915</v>
      </c>
      <c r="K22" s="294">
        <v>280.9647091981559</v>
      </c>
      <c r="L22" s="294">
        <v>148.03776699615486</v>
      </c>
      <c r="M22" s="294">
        <v>22.608660640589456</v>
      </c>
      <c r="N22" s="294">
        <v>-86.7316248263644</v>
      </c>
      <c r="O22" s="130">
        <v>10.287278803374067</v>
      </c>
      <c r="P22" s="255">
        <v>10.287278803374067</v>
      </c>
      <c r="Q22" s="256">
        <v>0</v>
      </c>
    </row>
    <row r="23" spans="1:17" s="230" customFormat="1" ht="19.5" customHeight="1">
      <c r="A23" s="532" t="s">
        <v>328</v>
      </c>
      <c r="B23" s="400">
        <v>72.97</v>
      </c>
      <c r="C23" s="400">
        <v>85.10333333333332</v>
      </c>
      <c r="D23" s="400">
        <v>85.74282245113784</v>
      </c>
      <c r="E23" s="291">
        <v>0.6017057007304767</v>
      </c>
      <c r="F23" s="291">
        <v>1.7056613491850545</v>
      </c>
      <c r="G23" s="250">
        <v>9066</v>
      </c>
      <c r="H23" s="250">
        <v>1411191.4285714286</v>
      </c>
      <c r="I23" s="250">
        <v>171161</v>
      </c>
      <c r="J23" s="291">
        <v>120.00002024631668</v>
      </c>
      <c r="K23" s="291">
        <v>140.24785540890474</v>
      </c>
      <c r="L23" s="291">
        <v>72.96711795706565</v>
      </c>
      <c r="M23" s="291">
        <v>5.003269780145247</v>
      </c>
      <c r="N23" s="291">
        <v>-20.24783516258806</v>
      </c>
      <c r="O23" s="71">
        <v>2.586466956998848</v>
      </c>
      <c r="P23" s="250">
        <v>2.586466956998848</v>
      </c>
      <c r="Q23" s="251">
        <v>0</v>
      </c>
    </row>
    <row r="24" spans="1:17" s="230" customFormat="1" ht="19.5" customHeight="1">
      <c r="A24" s="530" t="s">
        <v>329</v>
      </c>
      <c r="B24" s="425"/>
      <c r="C24" s="425"/>
      <c r="D24" s="425"/>
      <c r="E24" s="298"/>
      <c r="F24" s="298">
        <v>0</v>
      </c>
      <c r="G24" s="259">
        <v>0</v>
      </c>
      <c r="H24" s="259">
        <v>0</v>
      </c>
      <c r="I24" s="259">
        <v>0</v>
      </c>
      <c r="J24" s="298"/>
      <c r="K24" s="298"/>
      <c r="L24" s="298"/>
      <c r="M24" s="298"/>
      <c r="N24" s="298"/>
      <c r="O24" s="115"/>
      <c r="P24" s="259"/>
      <c r="Q24" s="260"/>
    </row>
    <row r="25" spans="1:17" s="230" customFormat="1" ht="30" customHeight="1" thickBot="1">
      <c r="A25" s="261" t="s">
        <v>40</v>
      </c>
      <c r="B25" s="428">
        <v>57.75586235120493</v>
      </c>
      <c r="C25" s="428">
        <v>70.23435687037953</v>
      </c>
      <c r="D25" s="428">
        <v>82.23306217183111</v>
      </c>
      <c r="E25" s="300">
        <v>0.21318122861370567</v>
      </c>
      <c r="F25" s="300">
        <v>5.839529549670348</v>
      </c>
      <c r="G25" s="262">
        <v>1990.7868338557994</v>
      </c>
      <c r="H25" s="262">
        <v>262521.1755485893</v>
      </c>
      <c r="I25" s="262">
        <v>42527.775862068964</v>
      </c>
      <c r="J25" s="300">
        <v>156.93724900890217</v>
      </c>
      <c r="K25" s="300">
        <v>156.3402229800719</v>
      </c>
      <c r="L25" s="300">
        <v>59.13490423910274</v>
      </c>
      <c r="M25" s="300">
        <v>32.904752690199466</v>
      </c>
      <c r="N25" s="300">
        <v>0.5970260288302711</v>
      </c>
      <c r="O25" s="84">
        <v>13.903640315386411</v>
      </c>
      <c r="P25" s="262">
        <v>7.670973967109744</v>
      </c>
      <c r="Q25" s="263">
        <v>0.08717015871715618</v>
      </c>
    </row>
    <row r="26" spans="1:17" s="230" customFormat="1" ht="30" customHeight="1">
      <c r="A26" s="264"/>
      <c r="B26" s="456"/>
      <c r="C26" s="456"/>
      <c r="D26" s="456"/>
      <c r="E26" s="457"/>
      <c r="F26" s="457"/>
      <c r="G26" s="360"/>
      <c r="H26" s="360"/>
      <c r="I26" s="360"/>
      <c r="J26" s="457"/>
      <c r="K26" s="457"/>
      <c r="L26" s="457"/>
      <c r="M26" s="457"/>
      <c r="N26" s="457"/>
      <c r="O26" s="360"/>
      <c r="P26" s="360"/>
      <c r="Q26" s="360"/>
    </row>
    <row r="27" spans="1:17" s="230" customFormat="1" ht="30" customHeight="1" thickBot="1">
      <c r="A27" s="264"/>
      <c r="B27" s="138" t="s">
        <v>98</v>
      </c>
      <c r="C27" s="456"/>
      <c r="D27" s="456"/>
      <c r="E27" s="457"/>
      <c r="F27" s="457"/>
      <c r="G27" s="360"/>
      <c r="H27" s="360"/>
      <c r="I27" s="360"/>
      <c r="J27" s="457"/>
      <c r="K27" s="457"/>
      <c r="L27" s="457"/>
      <c r="M27" s="457"/>
      <c r="N27" s="457"/>
      <c r="O27" s="360"/>
      <c r="P27" s="360"/>
      <c r="Q27" s="360"/>
    </row>
    <row r="28" spans="1:17" s="230" customFormat="1" ht="19.5" customHeight="1">
      <c r="A28" s="303" t="s">
        <v>72</v>
      </c>
      <c r="B28" s="431">
        <v>93.05555555555556</v>
      </c>
      <c r="C28" s="431">
        <v>127.08333333333333</v>
      </c>
      <c r="D28" s="431">
        <v>73.224043715847</v>
      </c>
      <c r="E28" s="304">
        <v>0.08109452736318408</v>
      </c>
      <c r="F28" s="304">
        <v>4.5344955489614245</v>
      </c>
      <c r="G28" s="458">
        <v>0</v>
      </c>
      <c r="H28" s="458">
        <v>0</v>
      </c>
      <c r="I28" s="458">
        <v>0</v>
      </c>
      <c r="J28" s="304">
        <v>77.13645278789578</v>
      </c>
      <c r="K28" s="304">
        <v>309.72261137573554</v>
      </c>
      <c r="L28" s="304">
        <v>52.927991033903055</v>
      </c>
      <c r="M28" s="304">
        <v>0</v>
      </c>
      <c r="N28" s="304">
        <v>-232.58615858783975</v>
      </c>
      <c r="O28" s="121">
        <v>0</v>
      </c>
      <c r="P28" s="458">
        <v>0</v>
      </c>
      <c r="Q28" s="459">
        <v>0</v>
      </c>
    </row>
    <row r="29" spans="1:17" s="230" customFormat="1" ht="19.5" customHeight="1" thickBot="1">
      <c r="A29" s="198" t="s">
        <v>40</v>
      </c>
      <c r="B29" s="427">
        <v>93.05555555555556</v>
      </c>
      <c r="C29" s="427">
        <v>127.08333333333333</v>
      </c>
      <c r="D29" s="427">
        <v>73.224043715847</v>
      </c>
      <c r="E29" s="460">
        <v>0.08109452736318408</v>
      </c>
      <c r="F29" s="460">
        <v>4.5344955489614245</v>
      </c>
      <c r="G29" s="199">
        <v>0</v>
      </c>
      <c r="H29" s="199">
        <v>0</v>
      </c>
      <c r="I29" s="199">
        <v>0</v>
      </c>
      <c r="J29" s="460">
        <v>77.13645278789578</v>
      </c>
      <c r="K29" s="460">
        <v>309.72261137573554</v>
      </c>
      <c r="L29" s="460">
        <v>52.927991033903055</v>
      </c>
      <c r="M29" s="460">
        <v>0</v>
      </c>
      <c r="N29" s="460">
        <v>-232.58615858783975</v>
      </c>
      <c r="O29" s="199">
        <v>0</v>
      </c>
      <c r="P29" s="199">
        <v>0</v>
      </c>
      <c r="Q29" s="461">
        <v>0</v>
      </c>
    </row>
    <row r="30" spans="2:4" ht="14.25">
      <c r="B30" s="462"/>
      <c r="C30" s="462"/>
      <c r="D30" s="462"/>
    </row>
  </sheetData>
  <sheetProtection/>
  <mergeCells count="5">
    <mergeCell ref="G4:I4"/>
    <mergeCell ref="J4:N4"/>
    <mergeCell ref="O4:Q4"/>
    <mergeCell ref="P7:P8"/>
    <mergeCell ref="Q7:Q8"/>
  </mergeCells>
  <printOptions horizontalCentered="1"/>
  <pageMargins left="0.5905511811023623" right="0.5905511811023623" top="1.062992125984252" bottom="0.7874015748031497" header="0.5118110236220472" footer="0.5118110236220472"/>
  <pageSetup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70" zoomScaleNormal="85" zoomScaleSheetLayoutView="70" zoomScalePageLayoutView="0" workbookViewId="0" topLeftCell="A1">
      <selection activeCell="F5" sqref="F5"/>
    </sheetView>
  </sheetViews>
  <sheetFormatPr defaultColWidth="9.00390625" defaultRowHeight="12.75"/>
  <cols>
    <col min="1" max="1" width="21.375" style="464" customWidth="1"/>
    <col min="2" max="2" width="16.75390625" style="464" customWidth="1"/>
    <col min="3" max="3" width="15.625" style="464" customWidth="1"/>
    <col min="4" max="5" width="12.375" style="464" customWidth="1"/>
    <col min="6" max="7" width="15.75390625" style="464" customWidth="1"/>
    <col min="8" max="8" width="12.75390625" style="464" customWidth="1"/>
    <col min="9" max="9" width="13.125" style="464" customWidth="1"/>
    <col min="10" max="10" width="11.625" style="464" customWidth="1"/>
    <col min="11" max="11" width="13.25390625" style="464" customWidth="1"/>
    <col min="12" max="12" width="11.125" style="464" customWidth="1"/>
    <col min="13" max="13" width="11.75390625" style="464" customWidth="1"/>
    <col min="14" max="24" width="14.75390625" style="464" customWidth="1"/>
    <col min="25" max="25" width="15.625" style="464" bestFit="1" customWidth="1"/>
    <col min="26" max="26" width="13.00390625" style="464" bestFit="1" customWidth="1"/>
    <col min="27" max="16384" width="9.125" style="464" customWidth="1"/>
  </cols>
  <sheetData>
    <row r="1" ht="21.75" customHeight="1">
      <c r="B1" s="465" t="s">
        <v>82</v>
      </c>
    </row>
    <row r="2" spans="1:2" ht="21" customHeight="1">
      <c r="A2" s="466"/>
      <c r="B2" s="466" t="s">
        <v>616</v>
      </c>
    </row>
    <row r="3" spans="1:24" ht="21" customHeight="1" thickBot="1">
      <c r="A3" s="466"/>
      <c r="B3" s="466" t="s">
        <v>83</v>
      </c>
      <c r="W3" s="586" t="s">
        <v>663</v>
      </c>
      <c r="X3" s="587"/>
    </row>
    <row r="4" spans="1:24" s="467" customFormat="1" ht="18.75" customHeight="1">
      <c r="A4" s="309"/>
      <c r="B4" s="435"/>
      <c r="C4" s="585" t="s">
        <v>589</v>
      </c>
      <c r="D4" s="557"/>
      <c r="E4" s="557"/>
      <c r="F4" s="557"/>
      <c r="G4" s="557"/>
      <c r="H4" s="557"/>
      <c r="I4" s="557"/>
      <c r="J4" s="557"/>
      <c r="K4" s="557"/>
      <c r="L4" s="557"/>
      <c r="M4" s="558"/>
      <c r="N4" s="582" t="s">
        <v>590</v>
      </c>
      <c r="O4" s="583"/>
      <c r="P4" s="583"/>
      <c r="Q4" s="583"/>
      <c r="R4" s="583"/>
      <c r="S4" s="583"/>
      <c r="T4" s="583"/>
      <c r="U4" s="583"/>
      <c r="V4" s="583"/>
      <c r="W4" s="583"/>
      <c r="X4" s="584"/>
    </row>
    <row r="5" spans="1:24" s="467" customFormat="1" ht="30" customHeight="1">
      <c r="A5" s="188" t="s">
        <v>165</v>
      </c>
      <c r="B5" s="316" t="s">
        <v>591</v>
      </c>
      <c r="C5" s="580" t="s">
        <v>664</v>
      </c>
      <c r="D5" s="581"/>
      <c r="E5" s="581"/>
      <c r="F5" s="468" t="s">
        <v>665</v>
      </c>
      <c r="G5" s="314" t="s">
        <v>666</v>
      </c>
      <c r="H5" s="469" t="s">
        <v>667</v>
      </c>
      <c r="I5" s="314" t="s">
        <v>668</v>
      </c>
      <c r="J5" s="314" t="s">
        <v>669</v>
      </c>
      <c r="K5" s="469" t="s">
        <v>670</v>
      </c>
      <c r="L5" s="470" t="s">
        <v>671</v>
      </c>
      <c r="M5" s="314" t="s">
        <v>672</v>
      </c>
      <c r="N5" s="232" t="s">
        <v>592</v>
      </c>
      <c r="O5" s="232" t="s">
        <v>593</v>
      </c>
      <c r="P5" s="232" t="s">
        <v>594</v>
      </c>
      <c r="Q5" s="232" t="s">
        <v>595</v>
      </c>
      <c r="R5" s="232" t="s">
        <v>596</v>
      </c>
      <c r="S5" s="232" t="s">
        <v>597</v>
      </c>
      <c r="T5" s="232" t="s">
        <v>598</v>
      </c>
      <c r="U5" s="232" t="s">
        <v>599</v>
      </c>
      <c r="V5" s="333" t="s">
        <v>600</v>
      </c>
      <c r="W5" s="333" t="s">
        <v>601</v>
      </c>
      <c r="X5" s="471" t="s">
        <v>602</v>
      </c>
    </row>
    <row r="6" spans="1:24" s="467" customFormat="1" ht="25.5" customHeight="1">
      <c r="A6" s="236"/>
      <c r="B6" s="472"/>
      <c r="C6" s="350" t="s">
        <v>603</v>
      </c>
      <c r="D6" s="350" t="s">
        <v>604</v>
      </c>
      <c r="E6" s="351" t="s">
        <v>605</v>
      </c>
      <c r="F6" s="473" t="s">
        <v>617</v>
      </c>
      <c r="G6" s="347" t="s">
        <v>606</v>
      </c>
      <c r="H6" s="474" t="s">
        <v>607</v>
      </c>
      <c r="I6" s="347" t="s">
        <v>608</v>
      </c>
      <c r="J6" s="347" t="s">
        <v>609</v>
      </c>
      <c r="K6" s="475" t="s">
        <v>610</v>
      </c>
      <c r="L6" s="347" t="s">
        <v>611</v>
      </c>
      <c r="M6" s="350" t="s">
        <v>172</v>
      </c>
      <c r="N6" s="350"/>
      <c r="O6" s="472"/>
      <c r="P6" s="238" t="s">
        <v>618</v>
      </c>
      <c r="Q6" s="238" t="s">
        <v>619</v>
      </c>
      <c r="R6" s="238" t="s">
        <v>620</v>
      </c>
      <c r="S6" s="238" t="s">
        <v>621</v>
      </c>
      <c r="T6" s="238" t="s">
        <v>622</v>
      </c>
      <c r="U6" s="238" t="s">
        <v>623</v>
      </c>
      <c r="V6" s="348" t="s">
        <v>612</v>
      </c>
      <c r="W6" s="348" t="s">
        <v>613</v>
      </c>
      <c r="X6" s="476"/>
    </row>
    <row r="7" spans="1:24" s="477" customFormat="1" ht="22.5" customHeight="1" hidden="1">
      <c r="A7" s="182"/>
      <c r="B7" s="184" t="s">
        <v>624</v>
      </c>
      <c r="C7" s="184" t="s">
        <v>625</v>
      </c>
      <c r="D7" s="184" t="s">
        <v>626</v>
      </c>
      <c r="E7" s="184" t="s">
        <v>627</v>
      </c>
      <c r="F7" s="184" t="s">
        <v>628</v>
      </c>
      <c r="G7" s="184" t="s">
        <v>629</v>
      </c>
      <c r="H7" s="184" t="s">
        <v>630</v>
      </c>
      <c r="I7" s="184" t="s">
        <v>631</v>
      </c>
      <c r="J7" s="184" t="s">
        <v>632</v>
      </c>
      <c r="K7" s="184" t="s">
        <v>633</v>
      </c>
      <c r="L7" s="184" t="s">
        <v>634</v>
      </c>
      <c r="M7" s="184" t="s">
        <v>635</v>
      </c>
      <c r="N7" s="184" t="s">
        <v>636</v>
      </c>
      <c r="O7" s="184" t="s">
        <v>637</v>
      </c>
      <c r="P7" s="184" t="s">
        <v>638</v>
      </c>
      <c r="Q7" s="184" t="s">
        <v>639</v>
      </c>
      <c r="R7" s="184" t="s">
        <v>640</v>
      </c>
      <c r="S7" s="184" t="s">
        <v>641</v>
      </c>
      <c r="T7" s="184" t="s">
        <v>642</v>
      </c>
      <c r="U7" s="184" t="s">
        <v>643</v>
      </c>
      <c r="V7" s="184" t="s">
        <v>644</v>
      </c>
      <c r="W7" s="184" t="s">
        <v>645</v>
      </c>
      <c r="X7" s="247" t="s">
        <v>646</v>
      </c>
    </row>
    <row r="8" spans="1:24" s="467" customFormat="1" ht="30.75" customHeight="1">
      <c r="A8" s="188" t="s">
        <v>62</v>
      </c>
      <c r="B8" s="478">
        <v>19774179</v>
      </c>
      <c r="C8" s="478">
        <v>12041628</v>
      </c>
      <c r="D8" s="478">
        <v>0</v>
      </c>
      <c r="E8" s="478">
        <v>0</v>
      </c>
      <c r="F8" s="478">
        <v>6146851</v>
      </c>
      <c r="G8" s="478">
        <v>1585700</v>
      </c>
      <c r="H8" s="478">
        <v>0</v>
      </c>
      <c r="I8" s="478">
        <v>0</v>
      </c>
      <c r="J8" s="479">
        <v>0</v>
      </c>
      <c r="K8" s="479">
        <v>0</v>
      </c>
      <c r="L8" s="479">
        <v>0</v>
      </c>
      <c r="M8" s="479">
        <v>0</v>
      </c>
      <c r="N8" s="479">
        <v>0</v>
      </c>
      <c r="O8" s="479">
        <v>1000362</v>
      </c>
      <c r="P8" s="479">
        <v>9976292</v>
      </c>
      <c r="Q8" s="479">
        <v>3868344</v>
      </c>
      <c r="R8" s="479">
        <v>1256603</v>
      </c>
      <c r="S8" s="479">
        <v>2147813</v>
      </c>
      <c r="T8" s="479">
        <v>1524765</v>
      </c>
      <c r="U8" s="479">
        <v>0</v>
      </c>
      <c r="V8" s="479">
        <v>0</v>
      </c>
      <c r="W8" s="479">
        <v>0</v>
      </c>
      <c r="X8" s="480">
        <v>0</v>
      </c>
    </row>
    <row r="9" spans="1:24" s="467" customFormat="1" ht="27" customHeight="1">
      <c r="A9" s="188" t="s">
        <v>64</v>
      </c>
      <c r="B9" s="478">
        <v>13642895</v>
      </c>
      <c r="C9" s="478">
        <v>7229677</v>
      </c>
      <c r="D9" s="478">
        <v>0</v>
      </c>
      <c r="E9" s="478">
        <v>0</v>
      </c>
      <c r="F9" s="478">
        <v>3072118</v>
      </c>
      <c r="G9" s="478">
        <v>3341100</v>
      </c>
      <c r="H9" s="478">
        <v>0</v>
      </c>
      <c r="I9" s="478">
        <v>0</v>
      </c>
      <c r="J9" s="478">
        <v>0</v>
      </c>
      <c r="K9" s="478">
        <v>0</v>
      </c>
      <c r="L9" s="478">
        <v>0</v>
      </c>
      <c r="M9" s="478">
        <v>0</v>
      </c>
      <c r="N9" s="478">
        <v>0</v>
      </c>
      <c r="O9" s="478">
        <v>1623908</v>
      </c>
      <c r="P9" s="478">
        <v>5235095</v>
      </c>
      <c r="Q9" s="478">
        <v>1625065</v>
      </c>
      <c r="R9" s="478">
        <v>938131</v>
      </c>
      <c r="S9" s="478">
        <v>4220696</v>
      </c>
      <c r="T9" s="478">
        <v>0</v>
      </c>
      <c r="U9" s="478">
        <v>0</v>
      </c>
      <c r="V9" s="478">
        <v>0</v>
      </c>
      <c r="W9" s="478">
        <v>0</v>
      </c>
      <c r="X9" s="481">
        <v>0</v>
      </c>
    </row>
    <row r="10" spans="1:24" s="467" customFormat="1" ht="27" customHeight="1">
      <c r="A10" s="188" t="s">
        <v>66</v>
      </c>
      <c r="B10" s="478">
        <v>16462582</v>
      </c>
      <c r="C10" s="478">
        <v>8145019</v>
      </c>
      <c r="D10" s="478">
        <v>0</v>
      </c>
      <c r="E10" s="478">
        <v>0</v>
      </c>
      <c r="F10" s="478">
        <v>6461785</v>
      </c>
      <c r="G10" s="478">
        <v>1855778</v>
      </c>
      <c r="H10" s="478">
        <v>0</v>
      </c>
      <c r="I10" s="478">
        <v>0</v>
      </c>
      <c r="J10" s="478">
        <v>0</v>
      </c>
      <c r="K10" s="478">
        <v>0</v>
      </c>
      <c r="L10" s="478">
        <v>0</v>
      </c>
      <c r="M10" s="478">
        <v>0</v>
      </c>
      <c r="N10" s="478">
        <v>749900</v>
      </c>
      <c r="O10" s="478">
        <v>99100</v>
      </c>
      <c r="P10" s="478">
        <v>5022207</v>
      </c>
      <c r="Q10" s="478">
        <v>8048387</v>
      </c>
      <c r="R10" s="478">
        <v>1056280</v>
      </c>
      <c r="S10" s="478">
        <v>1486708</v>
      </c>
      <c r="T10" s="478">
        <v>0</v>
      </c>
      <c r="U10" s="478">
        <v>0</v>
      </c>
      <c r="V10" s="478">
        <v>0</v>
      </c>
      <c r="W10" s="478">
        <v>0</v>
      </c>
      <c r="X10" s="481">
        <v>0</v>
      </c>
    </row>
    <row r="11" spans="1:24" s="467" customFormat="1" ht="27" customHeight="1">
      <c r="A11" s="188" t="s">
        <v>68</v>
      </c>
      <c r="B11" s="478">
        <v>2930727</v>
      </c>
      <c r="C11" s="478">
        <v>2009193</v>
      </c>
      <c r="D11" s="478">
        <v>0</v>
      </c>
      <c r="E11" s="478">
        <v>0</v>
      </c>
      <c r="F11" s="478">
        <v>921534</v>
      </c>
      <c r="G11" s="478">
        <v>0</v>
      </c>
      <c r="H11" s="478">
        <v>0</v>
      </c>
      <c r="I11" s="478">
        <v>0</v>
      </c>
      <c r="J11" s="478">
        <v>0</v>
      </c>
      <c r="K11" s="478">
        <v>0</v>
      </c>
      <c r="L11" s="478">
        <v>0</v>
      </c>
      <c r="M11" s="478">
        <v>0</v>
      </c>
      <c r="N11" s="478">
        <v>16400</v>
      </c>
      <c r="O11" s="478">
        <v>142145</v>
      </c>
      <c r="P11" s="478">
        <v>564862</v>
      </c>
      <c r="Q11" s="478">
        <v>1878199</v>
      </c>
      <c r="R11" s="478">
        <v>63206</v>
      </c>
      <c r="S11" s="478">
        <v>125176</v>
      </c>
      <c r="T11" s="478">
        <v>140739</v>
      </c>
      <c r="U11" s="478">
        <v>0</v>
      </c>
      <c r="V11" s="478">
        <v>0</v>
      </c>
      <c r="W11" s="478">
        <v>0</v>
      </c>
      <c r="X11" s="481">
        <v>0</v>
      </c>
    </row>
    <row r="12" spans="1:24" s="467" customFormat="1" ht="27" customHeight="1">
      <c r="A12" s="188" t="s">
        <v>70</v>
      </c>
      <c r="B12" s="478">
        <v>10940117</v>
      </c>
      <c r="C12" s="478">
        <v>6857334</v>
      </c>
      <c r="D12" s="478">
        <v>0</v>
      </c>
      <c r="E12" s="478">
        <v>0</v>
      </c>
      <c r="F12" s="478">
        <v>3881833</v>
      </c>
      <c r="G12" s="478">
        <v>106697</v>
      </c>
      <c r="H12" s="478">
        <v>94253</v>
      </c>
      <c r="I12" s="478">
        <v>0</v>
      </c>
      <c r="J12" s="478">
        <v>0</v>
      </c>
      <c r="K12" s="478">
        <v>0</v>
      </c>
      <c r="L12" s="478">
        <v>0</v>
      </c>
      <c r="M12" s="478">
        <v>0</v>
      </c>
      <c r="N12" s="478">
        <v>297000</v>
      </c>
      <c r="O12" s="478">
        <v>0</v>
      </c>
      <c r="P12" s="478">
        <v>2049098</v>
      </c>
      <c r="Q12" s="478">
        <v>4954872</v>
      </c>
      <c r="R12" s="478">
        <v>1422279</v>
      </c>
      <c r="S12" s="478">
        <v>1528064</v>
      </c>
      <c r="T12" s="478">
        <v>688804</v>
      </c>
      <c r="U12" s="478">
        <v>0</v>
      </c>
      <c r="V12" s="478">
        <v>0</v>
      </c>
      <c r="W12" s="478">
        <v>0</v>
      </c>
      <c r="X12" s="481">
        <v>0</v>
      </c>
    </row>
    <row r="13" spans="1:24" s="467" customFormat="1" ht="27" customHeight="1">
      <c r="A13" s="188" t="s">
        <v>72</v>
      </c>
      <c r="B13" s="478">
        <v>4637332</v>
      </c>
      <c r="C13" s="478">
        <v>2933463</v>
      </c>
      <c r="D13" s="478">
        <v>0</v>
      </c>
      <c r="E13" s="478">
        <v>0</v>
      </c>
      <c r="F13" s="478">
        <v>1567819</v>
      </c>
      <c r="G13" s="478">
        <v>136050</v>
      </c>
      <c r="H13" s="478">
        <v>0</v>
      </c>
      <c r="I13" s="478">
        <v>0</v>
      </c>
      <c r="J13" s="478">
        <v>0</v>
      </c>
      <c r="K13" s="478">
        <v>0</v>
      </c>
      <c r="L13" s="478">
        <v>0</v>
      </c>
      <c r="M13" s="478">
        <v>0</v>
      </c>
      <c r="N13" s="478">
        <v>304900</v>
      </c>
      <c r="O13" s="478">
        <v>59138</v>
      </c>
      <c r="P13" s="478">
        <v>1244695</v>
      </c>
      <c r="Q13" s="478">
        <v>1080164</v>
      </c>
      <c r="R13" s="478">
        <v>95900</v>
      </c>
      <c r="S13" s="478">
        <v>584428</v>
      </c>
      <c r="T13" s="478">
        <v>571864</v>
      </c>
      <c r="U13" s="478">
        <v>696243</v>
      </c>
      <c r="V13" s="478">
        <v>0</v>
      </c>
      <c r="W13" s="478">
        <v>0</v>
      </c>
      <c r="X13" s="481">
        <v>0</v>
      </c>
    </row>
    <row r="14" spans="1:24" s="467" customFormat="1" ht="27" customHeight="1">
      <c r="A14" s="188" t="s">
        <v>73</v>
      </c>
      <c r="B14" s="478">
        <v>2974866</v>
      </c>
      <c r="C14" s="478">
        <v>1919808</v>
      </c>
      <c r="D14" s="478">
        <v>0</v>
      </c>
      <c r="E14" s="478">
        <v>0</v>
      </c>
      <c r="F14" s="478">
        <v>1055058</v>
      </c>
      <c r="G14" s="478">
        <v>0</v>
      </c>
      <c r="H14" s="478">
        <v>0</v>
      </c>
      <c r="I14" s="478">
        <v>0</v>
      </c>
      <c r="J14" s="478">
        <v>0</v>
      </c>
      <c r="K14" s="478">
        <v>0</v>
      </c>
      <c r="L14" s="478">
        <v>0</v>
      </c>
      <c r="M14" s="478">
        <v>0</v>
      </c>
      <c r="N14" s="478">
        <v>385000</v>
      </c>
      <c r="O14" s="478">
        <v>236952</v>
      </c>
      <c r="P14" s="478">
        <v>1374368</v>
      </c>
      <c r="Q14" s="478">
        <v>886402</v>
      </c>
      <c r="R14" s="478">
        <v>15751</v>
      </c>
      <c r="S14" s="478">
        <v>22982</v>
      </c>
      <c r="T14" s="478">
        <v>50763</v>
      </c>
      <c r="U14" s="478">
        <v>0</v>
      </c>
      <c r="V14" s="478">
        <v>2648</v>
      </c>
      <c r="W14" s="478">
        <v>0</v>
      </c>
      <c r="X14" s="481">
        <v>0</v>
      </c>
    </row>
    <row r="15" spans="1:24" s="467" customFormat="1" ht="27" customHeight="1">
      <c r="A15" s="188" t="s">
        <v>75</v>
      </c>
      <c r="B15" s="478">
        <v>6289428</v>
      </c>
      <c r="C15" s="478">
        <v>3552054</v>
      </c>
      <c r="D15" s="478">
        <v>0</v>
      </c>
      <c r="E15" s="478">
        <v>0</v>
      </c>
      <c r="F15" s="478">
        <v>2621274</v>
      </c>
      <c r="G15" s="478">
        <v>116100</v>
      </c>
      <c r="H15" s="478">
        <v>0</v>
      </c>
      <c r="I15" s="478">
        <v>0</v>
      </c>
      <c r="J15" s="478">
        <v>0</v>
      </c>
      <c r="K15" s="478">
        <v>0</v>
      </c>
      <c r="L15" s="478">
        <v>0</v>
      </c>
      <c r="M15" s="478">
        <v>0</v>
      </c>
      <c r="N15" s="478">
        <v>0</v>
      </c>
      <c r="O15" s="478">
        <v>5950</v>
      </c>
      <c r="P15" s="478">
        <v>1681082</v>
      </c>
      <c r="Q15" s="478">
        <v>4169069</v>
      </c>
      <c r="R15" s="478">
        <v>165059</v>
      </c>
      <c r="S15" s="478">
        <v>186152</v>
      </c>
      <c r="T15" s="478">
        <v>82116</v>
      </c>
      <c r="U15" s="478">
        <v>0</v>
      </c>
      <c r="V15" s="478">
        <v>0</v>
      </c>
      <c r="W15" s="478">
        <v>0</v>
      </c>
      <c r="X15" s="481">
        <v>0</v>
      </c>
    </row>
    <row r="16" spans="1:24" s="467" customFormat="1" ht="27" customHeight="1">
      <c r="A16" s="188" t="s">
        <v>77</v>
      </c>
      <c r="B16" s="478">
        <v>3972159</v>
      </c>
      <c r="C16" s="478">
        <v>2623177</v>
      </c>
      <c r="D16" s="478">
        <v>0</v>
      </c>
      <c r="E16" s="478">
        <v>0</v>
      </c>
      <c r="F16" s="478">
        <v>1224706</v>
      </c>
      <c r="G16" s="478">
        <v>16800</v>
      </c>
      <c r="H16" s="478">
        <v>107476</v>
      </c>
      <c r="I16" s="478">
        <v>0</v>
      </c>
      <c r="J16" s="478">
        <v>0</v>
      </c>
      <c r="K16" s="478">
        <v>0</v>
      </c>
      <c r="L16" s="478">
        <v>0</v>
      </c>
      <c r="M16" s="478">
        <v>0</v>
      </c>
      <c r="N16" s="478">
        <v>0</v>
      </c>
      <c r="O16" s="478">
        <v>81923</v>
      </c>
      <c r="P16" s="478">
        <v>1014064</v>
      </c>
      <c r="Q16" s="478">
        <v>1953434</v>
      </c>
      <c r="R16" s="478">
        <v>439109</v>
      </c>
      <c r="S16" s="478">
        <v>337600</v>
      </c>
      <c r="T16" s="478">
        <v>146029</v>
      </c>
      <c r="U16" s="478">
        <v>0</v>
      </c>
      <c r="V16" s="478">
        <v>0</v>
      </c>
      <c r="W16" s="478">
        <v>0</v>
      </c>
      <c r="X16" s="481">
        <v>0</v>
      </c>
    </row>
    <row r="17" spans="1:24" s="467" customFormat="1" ht="27" customHeight="1">
      <c r="A17" s="188" t="s">
        <v>78</v>
      </c>
      <c r="B17" s="478">
        <v>2014526</v>
      </c>
      <c r="C17" s="478">
        <v>1382350</v>
      </c>
      <c r="D17" s="478">
        <v>0</v>
      </c>
      <c r="E17" s="478">
        <v>0</v>
      </c>
      <c r="F17" s="478">
        <v>632176</v>
      </c>
      <c r="G17" s="478">
        <v>0</v>
      </c>
      <c r="H17" s="478">
        <v>0</v>
      </c>
      <c r="I17" s="478">
        <v>0</v>
      </c>
      <c r="J17" s="478">
        <v>0</v>
      </c>
      <c r="K17" s="478">
        <v>0</v>
      </c>
      <c r="L17" s="478">
        <v>0</v>
      </c>
      <c r="M17" s="478">
        <v>0</v>
      </c>
      <c r="N17" s="478">
        <v>0</v>
      </c>
      <c r="O17" s="478">
        <v>0</v>
      </c>
      <c r="P17" s="478">
        <v>412320</v>
      </c>
      <c r="Q17" s="478">
        <v>1002670</v>
      </c>
      <c r="R17" s="478">
        <v>90717</v>
      </c>
      <c r="S17" s="478">
        <v>124367</v>
      </c>
      <c r="T17" s="478">
        <v>118873</v>
      </c>
      <c r="U17" s="478">
        <v>216529</v>
      </c>
      <c r="V17" s="478">
        <v>49050</v>
      </c>
      <c r="W17" s="478">
        <v>0</v>
      </c>
      <c r="X17" s="481">
        <v>0</v>
      </c>
    </row>
    <row r="18" spans="1:24" s="467" customFormat="1" ht="27" customHeight="1">
      <c r="A18" s="188" t="s">
        <v>79</v>
      </c>
      <c r="B18" s="478">
        <v>3201656</v>
      </c>
      <c r="C18" s="478">
        <v>2124910</v>
      </c>
      <c r="D18" s="478">
        <v>0</v>
      </c>
      <c r="E18" s="478">
        <v>205202</v>
      </c>
      <c r="F18" s="478">
        <v>745214</v>
      </c>
      <c r="G18" s="478">
        <v>114644</v>
      </c>
      <c r="H18" s="478">
        <v>11686</v>
      </c>
      <c r="I18" s="478">
        <v>0</v>
      </c>
      <c r="J18" s="478">
        <v>0</v>
      </c>
      <c r="K18" s="478">
        <v>0</v>
      </c>
      <c r="L18" s="478">
        <v>0</v>
      </c>
      <c r="M18" s="478">
        <v>0</v>
      </c>
      <c r="N18" s="478">
        <v>26400</v>
      </c>
      <c r="O18" s="478">
        <v>332774</v>
      </c>
      <c r="P18" s="478">
        <v>1209688</v>
      </c>
      <c r="Q18" s="478">
        <v>966705</v>
      </c>
      <c r="R18" s="478">
        <v>456899</v>
      </c>
      <c r="S18" s="478">
        <v>204283</v>
      </c>
      <c r="T18" s="478">
        <v>4907</v>
      </c>
      <c r="U18" s="478">
        <v>0</v>
      </c>
      <c r="V18" s="478">
        <v>0</v>
      </c>
      <c r="W18" s="478">
        <v>0</v>
      </c>
      <c r="X18" s="481">
        <v>0</v>
      </c>
    </row>
    <row r="19" spans="1:24" s="467" customFormat="1" ht="27" customHeight="1">
      <c r="A19" s="188" t="s">
        <v>279</v>
      </c>
      <c r="B19" s="478">
        <v>12754460</v>
      </c>
      <c r="C19" s="478">
        <v>6782950</v>
      </c>
      <c r="D19" s="478">
        <v>0</v>
      </c>
      <c r="E19" s="478">
        <v>0</v>
      </c>
      <c r="F19" s="478">
        <v>4703000</v>
      </c>
      <c r="G19" s="478">
        <v>1160650</v>
      </c>
      <c r="H19" s="478">
        <v>0</v>
      </c>
      <c r="I19" s="478">
        <v>0</v>
      </c>
      <c r="J19" s="478">
        <v>0</v>
      </c>
      <c r="K19" s="478">
        <v>0</v>
      </c>
      <c r="L19" s="478">
        <v>0</v>
      </c>
      <c r="M19" s="478">
        <v>107860</v>
      </c>
      <c r="N19" s="478">
        <v>0</v>
      </c>
      <c r="O19" s="478">
        <v>116357</v>
      </c>
      <c r="P19" s="478">
        <v>4750235</v>
      </c>
      <c r="Q19" s="478">
        <v>6793475</v>
      </c>
      <c r="R19" s="478">
        <v>525719</v>
      </c>
      <c r="S19" s="478">
        <v>568674</v>
      </c>
      <c r="T19" s="478">
        <v>0</v>
      </c>
      <c r="U19" s="478">
        <v>0</v>
      </c>
      <c r="V19" s="478">
        <v>0</v>
      </c>
      <c r="W19" s="478">
        <v>0</v>
      </c>
      <c r="X19" s="481">
        <v>0</v>
      </c>
    </row>
    <row r="20" spans="1:24" s="467" customFormat="1" ht="27" customHeight="1">
      <c r="A20" s="188" t="s">
        <v>102</v>
      </c>
      <c r="B20" s="478">
        <v>4107119</v>
      </c>
      <c r="C20" s="478">
        <v>2362405</v>
      </c>
      <c r="D20" s="478">
        <v>0</v>
      </c>
      <c r="E20" s="478">
        <v>0</v>
      </c>
      <c r="F20" s="478">
        <v>1421742</v>
      </c>
      <c r="G20" s="478">
        <v>129172</v>
      </c>
      <c r="H20" s="478">
        <v>193800</v>
      </c>
      <c r="I20" s="478">
        <v>0</v>
      </c>
      <c r="J20" s="478">
        <v>0</v>
      </c>
      <c r="K20" s="478">
        <v>0</v>
      </c>
      <c r="L20" s="478">
        <v>0</v>
      </c>
      <c r="M20" s="478">
        <v>0</v>
      </c>
      <c r="N20" s="478">
        <v>0</v>
      </c>
      <c r="O20" s="478">
        <v>58006</v>
      </c>
      <c r="P20" s="478">
        <v>1299669</v>
      </c>
      <c r="Q20" s="478">
        <v>1681291</v>
      </c>
      <c r="R20" s="478">
        <v>404223</v>
      </c>
      <c r="S20" s="478">
        <v>382176</v>
      </c>
      <c r="T20" s="478">
        <v>279182</v>
      </c>
      <c r="U20" s="478">
        <v>418</v>
      </c>
      <c r="V20" s="478">
        <v>2154</v>
      </c>
      <c r="W20" s="478">
        <v>0</v>
      </c>
      <c r="X20" s="481">
        <v>0</v>
      </c>
    </row>
    <row r="21" spans="1:24" s="467" customFormat="1" ht="30" customHeight="1">
      <c r="A21" s="482" t="s">
        <v>95</v>
      </c>
      <c r="B21" s="483">
        <v>3696805</v>
      </c>
      <c r="C21" s="483">
        <v>2150912</v>
      </c>
      <c r="D21" s="483">
        <v>0</v>
      </c>
      <c r="E21" s="483">
        <v>0</v>
      </c>
      <c r="F21" s="483">
        <v>1417417</v>
      </c>
      <c r="G21" s="483">
        <v>4528</v>
      </c>
      <c r="H21" s="483">
        <v>123948</v>
      </c>
      <c r="I21" s="483">
        <v>0</v>
      </c>
      <c r="J21" s="483">
        <v>0</v>
      </c>
      <c r="K21" s="483">
        <v>0</v>
      </c>
      <c r="L21" s="483">
        <v>0</v>
      </c>
      <c r="M21" s="483">
        <v>0</v>
      </c>
      <c r="N21" s="483">
        <v>0</v>
      </c>
      <c r="O21" s="483">
        <v>0</v>
      </c>
      <c r="P21" s="483">
        <v>1670834</v>
      </c>
      <c r="Q21" s="483">
        <v>1756186</v>
      </c>
      <c r="R21" s="483">
        <v>162028</v>
      </c>
      <c r="S21" s="483">
        <v>107757</v>
      </c>
      <c r="T21" s="483">
        <v>0</v>
      </c>
      <c r="U21" s="483">
        <v>0</v>
      </c>
      <c r="V21" s="483">
        <v>0</v>
      </c>
      <c r="W21" s="483">
        <v>0</v>
      </c>
      <c r="X21" s="484">
        <v>0</v>
      </c>
    </row>
    <row r="22" spans="1:24" s="467" customFormat="1" ht="30" customHeight="1">
      <c r="A22" s="485" t="s">
        <v>614</v>
      </c>
      <c r="B22" s="478">
        <v>11525620</v>
      </c>
      <c r="C22" s="478">
        <v>5320275</v>
      </c>
      <c r="D22" s="478">
        <v>0</v>
      </c>
      <c r="E22" s="478">
        <v>0</v>
      </c>
      <c r="F22" s="478">
        <v>5997144</v>
      </c>
      <c r="G22" s="478">
        <v>208201</v>
      </c>
      <c r="H22" s="478">
        <v>0</v>
      </c>
      <c r="I22" s="478">
        <v>0</v>
      </c>
      <c r="J22" s="478">
        <v>0</v>
      </c>
      <c r="K22" s="478">
        <v>0</v>
      </c>
      <c r="L22" s="478">
        <v>0</v>
      </c>
      <c r="M22" s="478">
        <v>0</v>
      </c>
      <c r="N22" s="478">
        <v>0</v>
      </c>
      <c r="O22" s="478">
        <v>0</v>
      </c>
      <c r="P22" s="478">
        <v>1188680</v>
      </c>
      <c r="Q22" s="478">
        <v>6906670</v>
      </c>
      <c r="R22" s="478">
        <v>1673186</v>
      </c>
      <c r="S22" s="478">
        <v>1124560</v>
      </c>
      <c r="T22" s="478">
        <v>387692</v>
      </c>
      <c r="U22" s="478">
        <v>124654</v>
      </c>
      <c r="V22" s="478">
        <v>120178</v>
      </c>
      <c r="W22" s="478">
        <v>0</v>
      </c>
      <c r="X22" s="481">
        <v>0</v>
      </c>
    </row>
    <row r="23" spans="1:24" s="467" customFormat="1" ht="30" customHeight="1">
      <c r="A23" s="486" t="s">
        <v>615</v>
      </c>
      <c r="B23" s="487">
        <v>1488899</v>
      </c>
      <c r="C23" s="487">
        <v>619692</v>
      </c>
      <c r="D23" s="487">
        <v>0</v>
      </c>
      <c r="E23" s="487">
        <v>0</v>
      </c>
      <c r="F23" s="487">
        <v>869207</v>
      </c>
      <c r="G23" s="487">
        <v>0</v>
      </c>
      <c r="H23" s="487">
        <v>0</v>
      </c>
      <c r="I23" s="487">
        <v>0</v>
      </c>
      <c r="J23" s="487">
        <v>0</v>
      </c>
      <c r="K23" s="487">
        <v>0</v>
      </c>
      <c r="L23" s="487">
        <v>0</v>
      </c>
      <c r="M23" s="487">
        <v>0</v>
      </c>
      <c r="N23" s="487">
        <v>0</v>
      </c>
      <c r="O23" s="487">
        <v>0</v>
      </c>
      <c r="P23" s="487">
        <v>0</v>
      </c>
      <c r="Q23" s="487">
        <v>340454</v>
      </c>
      <c r="R23" s="487">
        <v>249829</v>
      </c>
      <c r="S23" s="487">
        <v>303209</v>
      </c>
      <c r="T23" s="487">
        <v>224830</v>
      </c>
      <c r="U23" s="487">
        <v>288179</v>
      </c>
      <c r="V23" s="487">
        <v>82398</v>
      </c>
      <c r="W23" s="487">
        <v>0</v>
      </c>
      <c r="X23" s="488">
        <v>0</v>
      </c>
    </row>
    <row r="24" spans="1:24" s="467" customFormat="1" ht="27" customHeight="1" thickBot="1">
      <c r="A24" s="261" t="s">
        <v>40</v>
      </c>
      <c r="B24" s="489">
        <f>SUM(B8:B23)</f>
        <v>120413370</v>
      </c>
      <c r="C24" s="489">
        <f>SUM(C8:C23)</f>
        <v>68054847</v>
      </c>
      <c r="D24" s="489">
        <v>0</v>
      </c>
      <c r="E24" s="489">
        <f aca="true" t="shared" si="0" ref="E24:X24">SUM(E8:E23)</f>
        <v>205202</v>
      </c>
      <c r="F24" s="489">
        <f t="shared" si="0"/>
        <v>42738878</v>
      </c>
      <c r="G24" s="489">
        <f t="shared" si="0"/>
        <v>8775420</v>
      </c>
      <c r="H24" s="489">
        <f t="shared" si="0"/>
        <v>531163</v>
      </c>
      <c r="I24" s="489">
        <f t="shared" si="0"/>
        <v>0</v>
      </c>
      <c r="J24" s="489">
        <f t="shared" si="0"/>
        <v>0</v>
      </c>
      <c r="K24" s="489">
        <f t="shared" si="0"/>
        <v>0</v>
      </c>
      <c r="L24" s="489">
        <f t="shared" si="0"/>
        <v>0</v>
      </c>
      <c r="M24" s="489">
        <f t="shared" si="0"/>
        <v>107860</v>
      </c>
      <c r="N24" s="489">
        <f t="shared" si="0"/>
        <v>1779600</v>
      </c>
      <c r="O24" s="489">
        <f t="shared" si="0"/>
        <v>3756615</v>
      </c>
      <c r="P24" s="489">
        <f t="shared" si="0"/>
        <v>38693189</v>
      </c>
      <c r="Q24" s="489">
        <f t="shared" si="0"/>
        <v>47911387</v>
      </c>
      <c r="R24" s="489">
        <f t="shared" si="0"/>
        <v>9014919</v>
      </c>
      <c r="S24" s="489">
        <f t="shared" si="0"/>
        <v>13454645</v>
      </c>
      <c r="T24" s="489">
        <f t="shared" si="0"/>
        <v>4220564</v>
      </c>
      <c r="U24" s="489">
        <f t="shared" si="0"/>
        <v>1326023</v>
      </c>
      <c r="V24" s="489">
        <f t="shared" si="0"/>
        <v>256428</v>
      </c>
      <c r="W24" s="489">
        <f t="shared" si="0"/>
        <v>0</v>
      </c>
      <c r="X24" s="490">
        <f t="shared" si="0"/>
        <v>0</v>
      </c>
    </row>
    <row r="25" spans="1:2" ht="21" customHeight="1">
      <c r="A25" s="466"/>
      <c r="B25" s="466"/>
    </row>
    <row r="26" spans="1:2" ht="21" customHeight="1" thickBot="1">
      <c r="A26" s="466"/>
      <c r="B26" s="466" t="s">
        <v>98</v>
      </c>
    </row>
    <row r="27" spans="1:24" s="467" customFormat="1" ht="27" customHeight="1">
      <c r="A27" s="213" t="s">
        <v>72</v>
      </c>
      <c r="B27" s="491">
        <v>0</v>
      </c>
      <c r="C27" s="491">
        <v>0</v>
      </c>
      <c r="D27" s="491">
        <v>0</v>
      </c>
      <c r="E27" s="491">
        <v>0</v>
      </c>
      <c r="F27" s="491">
        <v>0</v>
      </c>
      <c r="G27" s="491">
        <v>0</v>
      </c>
      <c r="H27" s="491">
        <v>0</v>
      </c>
      <c r="I27" s="491">
        <v>0</v>
      </c>
      <c r="J27" s="491">
        <v>0</v>
      </c>
      <c r="K27" s="491">
        <v>0</v>
      </c>
      <c r="L27" s="491">
        <v>0</v>
      </c>
      <c r="M27" s="491">
        <v>0</v>
      </c>
      <c r="N27" s="491">
        <v>0</v>
      </c>
      <c r="O27" s="492">
        <v>0</v>
      </c>
      <c r="P27" s="491">
        <v>0</v>
      </c>
      <c r="Q27" s="491">
        <v>0</v>
      </c>
      <c r="R27" s="491">
        <v>0</v>
      </c>
      <c r="S27" s="491">
        <v>0</v>
      </c>
      <c r="T27" s="491">
        <v>0</v>
      </c>
      <c r="U27" s="491">
        <v>0</v>
      </c>
      <c r="V27" s="491">
        <v>0</v>
      </c>
      <c r="W27" s="491">
        <v>0</v>
      </c>
      <c r="X27" s="493">
        <v>0</v>
      </c>
    </row>
    <row r="28" spans="1:24" s="467" customFormat="1" ht="27" customHeight="1" thickBot="1">
      <c r="A28" s="367" t="s">
        <v>40</v>
      </c>
      <c r="B28" s="494">
        <f aca="true" t="shared" si="1" ref="B28:X28">B27</f>
        <v>0</v>
      </c>
      <c r="C28" s="494">
        <f t="shared" si="1"/>
        <v>0</v>
      </c>
      <c r="D28" s="494">
        <f t="shared" si="1"/>
        <v>0</v>
      </c>
      <c r="E28" s="494">
        <f t="shared" si="1"/>
        <v>0</v>
      </c>
      <c r="F28" s="494">
        <f t="shared" si="1"/>
        <v>0</v>
      </c>
      <c r="G28" s="494">
        <f t="shared" si="1"/>
        <v>0</v>
      </c>
      <c r="H28" s="494">
        <f t="shared" si="1"/>
        <v>0</v>
      </c>
      <c r="I28" s="494">
        <f t="shared" si="1"/>
        <v>0</v>
      </c>
      <c r="J28" s="494">
        <f t="shared" si="1"/>
        <v>0</v>
      </c>
      <c r="K28" s="494">
        <f t="shared" si="1"/>
        <v>0</v>
      </c>
      <c r="L28" s="494">
        <f t="shared" si="1"/>
        <v>0</v>
      </c>
      <c r="M28" s="494">
        <f t="shared" si="1"/>
        <v>0</v>
      </c>
      <c r="N28" s="494">
        <f t="shared" si="1"/>
        <v>0</v>
      </c>
      <c r="O28" s="494">
        <f t="shared" si="1"/>
        <v>0</v>
      </c>
      <c r="P28" s="494">
        <f t="shared" si="1"/>
        <v>0</v>
      </c>
      <c r="Q28" s="494">
        <f t="shared" si="1"/>
        <v>0</v>
      </c>
      <c r="R28" s="494">
        <f t="shared" si="1"/>
        <v>0</v>
      </c>
      <c r="S28" s="494">
        <f t="shared" si="1"/>
        <v>0</v>
      </c>
      <c r="T28" s="494">
        <f t="shared" si="1"/>
        <v>0</v>
      </c>
      <c r="U28" s="494">
        <f t="shared" si="1"/>
        <v>0</v>
      </c>
      <c r="V28" s="494">
        <f t="shared" si="1"/>
        <v>0</v>
      </c>
      <c r="W28" s="494">
        <f t="shared" si="1"/>
        <v>0</v>
      </c>
      <c r="X28" s="495">
        <f t="shared" si="1"/>
        <v>0</v>
      </c>
    </row>
    <row r="29" ht="15" customHeight="1"/>
    <row r="30" s="533" customFormat="1" ht="11.25"/>
  </sheetData>
  <sheetProtection/>
  <mergeCells count="4">
    <mergeCell ref="C5:E5"/>
    <mergeCell ref="N4:X4"/>
    <mergeCell ref="C4:M4"/>
    <mergeCell ref="W3:X3"/>
  </mergeCells>
  <printOptions horizontalCentered="1"/>
  <pageMargins left="0.7874015748031497" right="0.7874015748031497" top="0.7874015748031497" bottom="0.4330708661417323" header="0.5118110236220472" footer="0.5118110236220472"/>
  <pageSetup fitToWidth="2" horizontalDpi="300" verticalDpi="300" orientation="landscape" paperSize="9" scale="70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2012-11-01T06:40:55Z</cp:lastPrinted>
  <dcterms:created xsi:type="dcterms:W3CDTF">2003-01-31T04:48:23Z</dcterms:created>
  <dcterms:modified xsi:type="dcterms:W3CDTF">2013-03-27T05:47:53Z</dcterms:modified>
  <cp:category/>
  <cp:version/>
  <cp:contentType/>
  <cp:contentStatus/>
</cp:coreProperties>
</file>