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16035" windowHeight="78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C36" i="9"/>
  <c r="C35" i="9"/>
  <c r="BW34" i="9"/>
  <c r="BW35" i="9" s="1"/>
  <c r="BW36" i="9" s="1"/>
  <c r="BW37" i="9" s="1"/>
  <c r="BW38" i="9" s="1"/>
  <c r="BW39" i="9" s="1"/>
  <c r="BW40" i="9" s="1"/>
  <c r="BW41" i="9" s="1"/>
  <c r="BW42" i="9" s="1"/>
  <c r="BW43" i="9" s="1"/>
  <c r="U34" i="9"/>
  <c r="U35" i="9" s="1"/>
  <c r="U36" i="9" s="1"/>
  <c r="C34" i="9"/>
  <c r="CO34" i="9" l="1"/>
  <c r="CO35" i="9" s="1"/>
  <c r="CO36" i="9" s="1"/>
  <c r="CO37" i="9" s="1"/>
  <c r="CO38" i="9" s="1"/>
  <c r="CO39"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<sst xmlns="http://schemas.openxmlformats.org/spreadsheetml/2006/main" count="988" uniqueCount="555">
  <si>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</si>
  <si>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</si>
  <si>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</si>
  <si>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</si>
  <si>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</si>
  <si>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</si>
  <si>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</si>
  <si>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</si>
  <si>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</si>
  <si>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</si>
  <si>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</si>
  <si>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</si>
  <si>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</si>
  <si>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</si>
  <si>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</si>
  <si>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</si>
  <si>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</si>
  <si>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</si>
  <si>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</si>
  <si>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</si>
  <si>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</si>
  <si>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</si>
  <si>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</si>
  <si>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</si>
  <si>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</si>
  <si>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</si>
  <si>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</si>
  <si>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</si>
  <si>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</si>
  <si>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</si>
  <si>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</si>
  <si>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</si>
  <si>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</si>
  <si>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</si>
  <si>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</si>
  <si>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</si>
  <si>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</si>
  <si>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</si>
  <si>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</si>
  <si>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</si>
  <si>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</si>
  <si>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</si>
  <si>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</si>
  <si>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</si>
  <si>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</si>
  <si>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</si>
  <si>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</si>
  <si>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</si>
  <si>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</si>
  <si>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</si>
  <si>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</si>
  <si>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</si>
  <si>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</si>
  <si>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</si>
  <si>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</si>
  <si>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</si>
  <si>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</si>
  <si>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</si>
  <si>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</si>
  <si>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</si>
  <si>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</si>
  <si>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</si>
  <si>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</si>
  <si>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</si>
  <si>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</si>
  <si>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</si>
  <si>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</si>
  <si>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</si>
  <si>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</si>
  <si>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</si>
  <si>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</si>
  <si>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</si>
  <si>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</si>
  <si>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</si>
  <si>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</si>
  <si>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</si>
  <si>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</si>
  <si>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</si>
  <si>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</si>
  <si>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</si>
  <si>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</si>
  <si>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</si>
  <si>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</si>
  <si>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</si>
  <si>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</si>
  <si>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</si>
  <si>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</si>
  <si>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</si>
  <si>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</si>
  <si>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</si>
  <si>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</si>
  <si>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</si>
  <si>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</si>
  <si>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</si>
  <si>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</si>
  <si>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</si>
  <si>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</si>
  <si>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</si>
  <si>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</si>
  <si>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</si>
  <si>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</si>
  <si>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</si>
  <si>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</si>
  <si>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</si>
  <si>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</si>
  <si>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</si>
  <si>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</si>
  <si>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</si>
  <si>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</si>
  <si>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</si>
  <si>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</si>
  <si>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</si>
  <si>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</si>
  <si>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</si>
  <si>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</si>
  <si>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</si>
  <si>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</si>
  <si>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</si>
  <si>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</si>
  <si>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</si>
  <si>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</si>
  <si>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</si>
  <si>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</si>
  <si>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</si>
  <si>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</si>
  <si>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</si>
  <si>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</si>
  <si>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</si>
  <si>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</si>
  <si>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</si>
  <si>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</si>
  <si>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</si>
  <si>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</si>
  <si>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</si>
  <si>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</si>
  <si>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</si>
  <si>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</si>
  <si>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</si>
  <si>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</si>
  <si>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</si>
  <si>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</si>
  <si>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</si>
  <si>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</si>
  <si>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</si>
  <si>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</si>
  <si>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</si>
  <si>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</si>
  <si>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</si>
  <si>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</si>
  <si>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</si>
  <si>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</si>
  <si>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</si>
  <si>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</si>
  <si>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</si>
  <si>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</si>
  <si>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</si>
  <si>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</si>
  <si>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</si>
  <si>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</si>
  <si>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</si>
  <si>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</si>
  <si>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</si>
  <si>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</si>
  <si>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</si>
  <si>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</si>
  <si>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</si>
  <si>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</si>
  <si>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</si>
  <si>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</si>
  <si>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</si>
  <si>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</si>
  <si>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</si>
  <si>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</si>
  <si>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</si>
  <si>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</si>
  <si>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</si>
  <si>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</si>
  <si>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</si>
  <si>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</si>
  <si>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</si>
  <si>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</si>
  <si>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</si>
  <si>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</si>
  <si>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</si>
  <si>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</si>
  <si>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</si>
  <si>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</si>
  <si>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</si>
  <si>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</si>
  <si>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</si>
  <si>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</si>
  <si>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</si>
  <si>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</si>
  <si>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</si>
  <si>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</si>
  <si>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</si>
  <si>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</si>
  <si>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</si>
  <si>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</si>
  <si>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</si>
  <si>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</si>
  <si>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</si>
  <si>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</si>
  <si>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</si>
  <si>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</si>
  <si>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</si>
  <si>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</si>
  <si>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</si>
  <si>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</si>
  <si>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</si>
  <si>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</si>
  <si>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</si>
  <si>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</si>
  <si>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</si>
  <si>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</si>
  <si>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</si>
  <si>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</si>
  <si>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</si>
  <si>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</si>
  <si>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</si>
  <si>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</si>
  <si>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</si>
  <si>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</si>
  <si>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</si>
  <si>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</si>
  <si>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</si>
  <si>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</si>
  <si>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</si>
  <si>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</si>
  <si>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</si>
  <si>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</si>
  <si>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</si>
  <si>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</si>
  <si>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</si>
  <si>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</si>
  <si>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</si>
  <si>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</si>
  <si>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</si>
  <si>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</si>
  <si>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</si>
  <si>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</si>
  <si>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</si>
  <si>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</si>
  <si>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</si>
  <si>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</si>
  <si>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</si>
  <si>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</si>
  <si>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</si>
  <si>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</si>
  <si>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</si>
  <si>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</si>
  <si>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</si>
  <si>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</si>
  <si>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</si>
  <si>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</si>
  <si>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</si>
  <si>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</si>
  <si>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</si>
  <si>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</si>
  <si>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</si>
  <si>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</si>
  <si>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</si>
  <si>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</si>
  <si>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</si>
  <si>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</si>
  <si>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</si>
  <si>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</si>
  <si>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</si>
  <si>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</si>
  <si>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</si>
  <si>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</si>
  <si>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</si>
  <si>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</si>
  <si>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</si>
  <si>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</si>
  <si>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</si>
  <si>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</si>
  <si>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</si>
  <si>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</si>
  <si>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</si>
  <si>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</si>
  <si>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</si>
  <si>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</si>
  <si>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</si>
  <si>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</si>
  <si>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</si>
  <si>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</si>
  <si>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</si>
  <si>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</si>
  <si>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</si>
  <si>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</si>
  <si>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</si>
  <si>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</si>
  <si>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</si>
  <si>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</si>
  <si>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</si>
  <si>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</si>
  <si>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</si>
  <si>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</si>
  <si>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</si>
  <si>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</si>
  <si>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</si>
  <si>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</si>
  <si>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</si>
  <si>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</si>
  <si>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</si>
  <si>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</si>
  <si>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</si>
  <si>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</si>
  <si>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</si>
  <si>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</si>
  <si>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</si>
  <si>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</si>
  <si>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</si>
  <si>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</si>
  <si>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</si>
  <si>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</si>
  <si>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</si>
  <si>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</si>
  <si>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</si>
  <si>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</si>
  <si>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</si>
  <si>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</si>
  <si>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</si>
  <si>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</si>
  <si>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</si>
  <si>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</si>
  <si>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</si>
  <si>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</si>
  <si>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</si>
  <si>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</si>
  <si>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</si>
  <si>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</si>
  <si>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</si>
  <si>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</si>
  <si>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</si>
  <si>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</si>
  <si>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</si>
  <si>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</si>
  <si>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</si>
  <si>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</si>
  <si>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</si>
  <si>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山口県光市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</si>
  <si>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</si>
  <si>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</si>
  <si>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</si>
  <si>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</si>
  <si>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</si>
  <si>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</si>
  <si>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</si>
  <si>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</si>
  <si>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</si>
  <si>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</si>
  <si>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</si>
  <si>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</si>
  <si>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</si>
  <si>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</si>
  <si>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</si>
  <si>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</si>
  <si>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</si>
  <si>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</si>
  <si>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</si>
  <si>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</si>
  <si>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</si>
  <si>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</si>
  <si>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</si>
  <si>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</si>
  <si>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</si>
  <si>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</si>
  <si>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</si>
  <si>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</si>
  <si>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</si>
  <si>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</si>
  <si>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</si>
  <si>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</si>
  <si>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</si>
  <si>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</si>
  <si>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</si>
  <si>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</si>
  <si>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</si>
  <si>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</si>
  <si>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</si>
  <si>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</si>
  <si>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介護老人保健施設事業会計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</si>
  <si>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</si>
  <si>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</si>
  <si>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</si>
  <si>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</si>
  <si>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</si>
  <si>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</si>
  <si>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</si>
  <si>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</si>
  <si>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</si>
  <si>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</si>
  <si>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</si>
  <si>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</si>
  <si>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</si>
  <si>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</si>
  <si>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</si>
  <si>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</si>
  <si>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</si>
  <si>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</si>
  <si>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</si>
  <si>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</si>
  <si>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</si>
  <si>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</si>
  <si>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</si>
  <si>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</si>
  <si>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</si>
  <si>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</si>
  <si>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</si>
  <si>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</si>
  <si>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</si>
  <si>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</si>
  <si>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</si>
  <si>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</si>
  <si>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</si>
  <si>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</si>
  <si>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</si>
  <si>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</si>
  <si>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</si>
  <si>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</si>
  <si>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</si>
  <si>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</si>
  <si>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</si>
  <si>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</si>
  <si>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</si>
  <si>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</si>
  <si>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</si>
  <si>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</si>
  <si>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</si>
  <si>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</si>
  <si>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</si>
  <si>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</si>
  <si>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</si>
  <si>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</si>
  <si>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</si>
  <si>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</si>
  <si>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</si>
  <si>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</si>
  <si>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</si>
  <si>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</si>
  <si>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</si>
  <si>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</si>
  <si>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</si>
  <si>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</si>
  <si>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</si>
  <si>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</si>
  <si>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</si>
  <si>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</si>
  <si>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</si>
  <si>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</si>
  <si>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</si>
  <si>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</si>
  <si>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</si>
  <si>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</si>
  <si>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</si>
  <si>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</si>
  <si>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</si>
  <si>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</si>
  <si>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</si>
  <si>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</si>
  <si>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</si>
  <si>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</si>
  <si>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</si>
  <si>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</si>
  <si>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</si>
  <si>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</si>
  <si>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</si>
  <si>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</si>
  <si>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</si>
  <si>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</si>
  <si>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</si>
  <si>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</si>
  <si>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</si>
  <si>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</si>
  <si>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</si>
  <si>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</si>
  <si>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</si>
  <si>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</si>
  <si>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</si>
  <si>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</si>
  <si>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</si>
  <si>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</si>
  <si>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</si>
  <si>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</si>
  <si>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</si>
  <si>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</si>
  <si>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</si>
  <si>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</si>
  <si>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</si>
  <si>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</si>
  <si>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</si>
  <si>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</si>
  <si>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</si>
  <si>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</si>
  <si>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</si>
  <si>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</si>
  <si>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</si>
  <si>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</si>
  <si>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</si>
  <si>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</si>
  <si>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</si>
  <si>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</si>
  <si>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</si>
  <si>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</si>
  <si>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</si>
  <si>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</si>
  <si>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</si>
  <si>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</si>
  <si>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</si>
  <si>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</si>
  <si>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</si>
  <si>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</si>
  <si>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</si>
  <si>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</si>
  <si>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</si>
  <si>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</si>
  <si>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</si>
  <si>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</si>
  <si>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8.47</t>
  </si>
  <si>
    <t>▲ 5.29</t>
  </si>
  <si>
    <t>墓園特別会計</t>
  </si>
  <si>
    <t>▲ 0.12</t>
  </si>
  <si>
    <t>▲ 0.01</t>
  </si>
  <si>
    <t>▲ 0.02</t>
  </si>
  <si>
    <t>病院事業会計</t>
  </si>
  <si>
    <t>水道事業会計</t>
  </si>
  <si>
    <t>一般会計</t>
  </si>
  <si>
    <t>介護老人保健施設事業会計</t>
  </si>
  <si>
    <t>国民健康保険特別会計</t>
  </si>
  <si>
    <t>介護保険特別会計</t>
  </si>
  <si>
    <t>簡易水道特別会計</t>
  </si>
  <si>
    <t>その他会計（赤字）</t>
  </si>
  <si>
    <t>▲ 0.00</t>
  </si>
  <si>
    <t>その他会計（黒字）</t>
  </si>
  <si>
    <t>-</t>
    <phoneticPr fontId="2"/>
  </si>
  <si>
    <t>○</t>
  </si>
  <si>
    <t>牛島海運</t>
    <phoneticPr fontId="5"/>
  </si>
  <si>
    <t>光市土地開発公社</t>
  </si>
  <si>
    <t>光市スポーツ振興会</t>
  </si>
  <si>
    <t>やまぐち農林振興公社</t>
    <rPh sb="8" eb="10">
      <t>コウシャ</t>
    </rPh>
    <phoneticPr fontId="5"/>
  </si>
  <si>
    <t>山口県国際交流協会</t>
  </si>
  <si>
    <t>-</t>
    <phoneticPr fontId="2"/>
  </si>
  <si>
    <t>光市文化振興財団</t>
    <rPh sb="6" eb="8">
      <t>ザイダン</t>
    </rPh>
    <phoneticPr fontId="2"/>
  </si>
  <si>
    <t>周南地区衛生施設組合（一般会計）</t>
    <rPh sb="9" eb="10">
      <t>ア</t>
    </rPh>
    <phoneticPr fontId="4"/>
  </si>
  <si>
    <t>光地区消防組合（一般会計）</t>
  </si>
  <si>
    <t>周南地区食肉センター組合（一般会計）</t>
  </si>
  <si>
    <t>周南東部環境施設組合（一般会計）</t>
  </si>
  <si>
    <t>山口県市町総合事務組合（一般会計）</t>
  </si>
  <si>
    <t>山口県市町総合事務組合（非常勤職員公務災害補償特別会計）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</si>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</sst>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48103</c:v>
                </c:pt>
                <c:pt idx="3">
                  <c:v>45761</c:v>
                </c:pt>
                <c:pt idx="4">
                  <c:v>56255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37974</c:v>
                </c:pt>
                <c:pt idx="1">
                  <c:v>39590</c:v>
                </c:pt>
                <c:pt idx="2">
                  <c:v>40785</c:v>
                </c:pt>
                <c:pt idx="3">
                  <c:v>32349</c:v>
                </c:pt>
                <c:pt idx="4">
                  <c:v>36880</c:v>
                </c:pt>
              </c:numCache>
            </c:numRef>
          </c:val>
          <c:smooth val="0"/>
        </c:ser>
        <c:dLbls>
          <c:showLegendKey val="0"/>
          <c:showVal val="0"/>
          <c:showCatName val="0"/>
          <c:showSerName val="0"/>
          <c:showPercent val="0"/>
          <c:showBubbleSize val="0"/>
        </c:dLbls>
        <c:marker val="1"/>
        <c:smooth val="0"/>
        <c:axId val="33553792"/>
        <c:axId val="46695936"/>
      </c:lineChart>
      <c:catAx>
        <c:axId val="33553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95936"/>
        <c:crosses val="autoZero"/>
        <c:auto val="1"/>
        <c:lblAlgn val="ctr"/>
        <c:lblOffset val="100"/>
        <c:tickLblSkip val="1"/>
        <c:tickMarkSkip val="1"/>
        <c:noMultiLvlLbl val="0"/>
      </c:catAx>
      <c:valAx>
        <c:axId val="466959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53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3.86</c:v>
                </c:pt>
                <c:pt idx="1">
                  <c:v>5.67</c:v>
                </c:pt>
                <c:pt idx="2">
                  <c:v>9.25</c:v>
                </c:pt>
                <c:pt idx="3">
                  <c:v>5.55</c:v>
                </c:pt>
                <c:pt idx="4">
                  <c:v>5.68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10.98</c:v>
                </c:pt>
                <c:pt idx="1">
                  <c:v>16.100000000000001</c:v>
                </c:pt>
                <c:pt idx="2">
                  <c:v>17.48</c:v>
                </c:pt>
                <c:pt idx="3">
                  <c:v>15.77</c:v>
                </c:pt>
                <c:pt idx="4">
                  <c:v>28.2</c:v>
                </c:pt>
              </c:numCache>
            </c:numRef>
          </c:val>
        </c:ser>
        <c:dLbls>
          <c:showLegendKey val="0"/>
          <c:showVal val="0"/>
          <c:showCatName val="0"/>
          <c:showSerName val="0"/>
          <c:showPercent val="0"/>
          <c:showBubbleSize val="0"/>
        </c:dLbls>
        <c:gapWidth val="250"/>
        <c:overlap val="100"/>
        <c:axId val="109378560"/>
        <c:axId val="109380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-8.4700000000000006</c:v>
                </c:pt>
                <c:pt idx="1">
                  <c:v>6.75</c:v>
                </c:pt>
                <c:pt idx="2">
                  <c:v>4.37</c:v>
                </c:pt>
                <c:pt idx="3">
                  <c:v>-5.29</c:v>
                </c:pt>
                <c:pt idx="4">
                  <c:v>12.35</c:v>
                </c:pt>
              </c:numCache>
            </c:numRef>
          </c:val>
          <c:smooth val="0"/>
        </c:ser>
        <c:dLbls>
          <c:showLegendKey val="0"/>
          <c:showVal val="0"/>
          <c:showCatName val="0"/>
          <c:showSerName val="0"/>
          <c:showPercent val="0"/>
          <c:showBubbleSize val="0"/>
        </c:dLbls>
        <c:marker val="1"/>
        <c:smooth val="0"/>
        <c:axId val="109378560"/>
        <c:axId val="109380736"/>
      </c:lineChart>
      <c:catAx>
        <c:axId val="10937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380736"/>
        <c:crosses val="autoZero"/>
        <c:auto val="1"/>
        <c:lblAlgn val="ctr"/>
        <c:lblOffset val="100"/>
        <c:tickLblSkip val="1"/>
        <c:tickMarkSkip val="1"/>
        <c:noMultiLvlLbl val="0"/>
      </c:catAx>
      <c:valAx>
        <c:axId val="10938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7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0.04</c:v>
                </c:pt>
                <c:pt idx="4">
                  <c:v>#N/A</c:v>
                </c:pt>
                <c:pt idx="5">
                  <c:v>7.0000000000000007E-2</c:v>
                </c:pt>
                <c:pt idx="6">
                  <c:v>#N/A</c:v>
                </c:pt>
                <c:pt idx="7">
                  <c:v>0.09</c:v>
                </c:pt>
                <c:pt idx="8">
                  <c:v>#N/A</c:v>
                </c:pt>
                <c:pt idx="9">
                  <c:v>0.03</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0.79</c:v>
                </c:pt>
                <c:pt idx="2">
                  <c:v>#N/A</c:v>
                </c:pt>
                <c:pt idx="3">
                  <c:v>0.96</c:v>
                </c:pt>
                <c:pt idx="4">
                  <c:v>#N/A</c:v>
                </c:pt>
                <c:pt idx="5">
                  <c:v>0.64</c:v>
                </c:pt>
                <c:pt idx="6">
                  <c:v>#N/A</c:v>
                </c:pt>
                <c:pt idx="7">
                  <c:v>0.65</c:v>
                </c:pt>
                <c:pt idx="8">
                  <c:v>#N/A</c:v>
                </c:pt>
                <c:pt idx="9">
                  <c:v>0.81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1.42</c:v>
                </c:pt>
                <c:pt idx="2">
                  <c:v>#N/A</c:v>
                </c:pt>
                <c:pt idx="3">
                  <c:v>0.96</c:v>
                </c:pt>
                <c:pt idx="4">
                  <c:v>#N/A</c:v>
                </c:pt>
                <c:pt idx="5">
                  <c:v>0.6</c:v>
                </c:pt>
                <c:pt idx="6">
                  <c:v>#N/A</c:v>
                </c:pt>
                <c:pt idx="7">
                  <c:v>1.82</c:v>
                </c:pt>
                <c:pt idx="8">
                  <c:v>#N/A</c:v>
                </c:pt>
                <c:pt idx="9">
                  <c:v>2.09</c:v>
                </c:pt>
              </c:numCache>
            </c:numRef>
          </c:val>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2.71</c:v>
                </c:pt>
                <c:pt idx="2">
                  <c:v>#N/A</c:v>
                </c:pt>
                <c:pt idx="3">
                  <c:v>3.09</c:v>
                </c:pt>
                <c:pt idx="4">
                  <c:v>#N/A</c:v>
                </c:pt>
                <c:pt idx="5">
                  <c:v>3.36</c:v>
                </c:pt>
                <c:pt idx="6">
                  <c:v>#N/A</c:v>
                </c:pt>
                <c:pt idx="7">
                  <c:v>3.43</c:v>
                </c:pt>
                <c:pt idx="8">
                  <c:v>#N/A</c:v>
                </c:pt>
                <c:pt idx="9">
                  <c:v>3.42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3.99</c:v>
                </c:pt>
                <c:pt idx="2">
                  <c:v>#N/A</c:v>
                </c:pt>
                <c:pt idx="3">
                  <c:v>5.79</c:v>
                </c:pt>
                <c:pt idx="4">
                  <c:v>#N/A</c:v>
                </c:pt>
                <c:pt idx="5">
                  <c:v>9.26</c:v>
                </c:pt>
                <c:pt idx="6">
                  <c:v>#N/A</c:v>
                </c:pt>
                <c:pt idx="7">
                  <c:v>5.57</c:v>
                </c:pt>
                <c:pt idx="8">
                  <c:v>#N/A</c:v>
                </c:pt>
                <c:pt idx="9">
                  <c:v>5.7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3.06</c:v>
                </c:pt>
                <c:pt idx="2">
                  <c:v>#N/A</c:v>
                </c:pt>
                <c:pt idx="3">
                  <c:v>3.56</c:v>
                </c:pt>
                <c:pt idx="4">
                  <c:v>#N/A</c:v>
                </c:pt>
                <c:pt idx="5">
                  <c:v>4.82</c:v>
                </c:pt>
                <c:pt idx="6">
                  <c:v>#N/A</c:v>
                </c:pt>
                <c:pt idx="7">
                  <c:v>4.8899999999999997</c:v>
                </c:pt>
                <c:pt idx="8">
                  <c:v>#N/A</c:v>
                </c:pt>
                <c:pt idx="9">
                  <c:v>6.38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32.28</c:v>
                </c:pt>
                <c:pt idx="2">
                  <c:v>#N/A</c:v>
                </c:pt>
                <c:pt idx="3">
                  <c:v>29.86</c:v>
                </c:pt>
                <c:pt idx="4">
                  <c:v>#N/A</c:v>
                </c:pt>
                <c:pt idx="5">
                  <c:v>29.36</c:v>
                </c:pt>
                <c:pt idx="6">
                  <c:v>#N/A</c:v>
                </c:pt>
                <c:pt idx="7">
                  <c:v>32.090000000000003</c:v>
                </c:pt>
                <c:pt idx="8">
                  <c:v>#N/A</c:v>
                </c:pt>
                <c:pt idx="9">
                  <c:v>34.82</c:v>
                </c:pt>
              </c:numCache>
            </c:numRef>
          </c:val>
        </c:ser>
        <c:ser>
          <c:idx val="9"/>
          <c:order val="9"/>
          <c:tx>
            <c:strRef>
              <c:f>データシート!$A$36</c:f>
              <c:strCache>
                <c:ptCount val="1"/>
                <c:pt idx="0">
                  <c:v>墓園特別会計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0.12</c:v>
                </c:pt>
                <c:pt idx="1">
                  <c:v>#N/A</c:v>
                </c:pt>
                <c:pt idx="2">
                  <c:v>0.12</c:v>
                </c:pt>
                <c:pt idx="3">
                  <c:v>#N/A</c:v>
                </c:pt>
                <c:pt idx="4">
                  <c:v>0.01</c:v>
                </c:pt>
                <c:pt idx="5">
                  <c:v>#N/A</c:v>
                </c:pt>
                <c:pt idx="6">
                  <c:v>0.02</c:v>
                </c:pt>
                <c:pt idx="7">
                  <c:v>#N/A</c:v>
                </c:pt>
                <c:pt idx="8">
                  <c:v>0.02</c:v>
                </c:pt>
                <c:pt idx="9">
                  <c:v>#N/A</c:v>
                </c:pt>
              </c:numCache>
            </c:numRef>
          </c:val>
        </c:ser>
        <c:dLbls>
          <c:showLegendKey val="0"/>
          <c:showVal val="0"/>
          <c:showCatName val="0"/>
          <c:showSerName val="0"/>
          <c:showPercent val="0"/>
          <c:showBubbleSize val="0"/>
        </c:dLbls>
        <c:gapWidth val="150"/>
        <c:overlap val="100"/>
        <c:axId val="109802624"/>
        <c:axId val="109804160"/>
      </c:barChart>
      <c:catAx>
        <c:axId val="10980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04160"/>
        <c:crosses val="autoZero"/>
        <c:auto val="1"/>
        <c:lblAlgn val="ctr"/>
        <c:lblOffset val="100"/>
        <c:tickLblSkip val="1"/>
        <c:tickMarkSkip val="1"/>
        <c:noMultiLvlLbl val="0"/>
      </c:catAx>
      <c:valAx>
        <c:axId val="10980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02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2585</c:v>
                </c:pt>
                <c:pt idx="5">
                  <c:v>2546</c:v>
                </c:pt>
                <c:pt idx="8">
                  <c:v>2527</c:v>
                </c:pt>
                <c:pt idx="11">
                  <c:v>2492</c:v>
                </c:pt>
                <c:pt idx="14">
                  <c:v>2471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3</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28</c:v>
                </c:pt>
                <c:pt idx="3">
                  <c:v>28</c:v>
                </c:pt>
                <c:pt idx="6">
                  <c:v>27</c:v>
                </c:pt>
                <c:pt idx="9">
                  <c:v>27</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341</c:v>
                </c:pt>
                <c:pt idx="3">
                  <c:v>267</c:v>
                </c:pt>
                <c:pt idx="6">
                  <c:v>262</c:v>
                </c:pt>
                <c:pt idx="9">
                  <c:v>180</c:v>
                </c:pt>
                <c:pt idx="12">
                  <c:v>155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1652</c:v>
                </c:pt>
                <c:pt idx="3">
                  <c:v>1553</c:v>
                </c:pt>
                <c:pt idx="6">
                  <c:v>1477</c:v>
                </c:pt>
                <c:pt idx="9">
                  <c:v>1397</c:v>
                </c:pt>
                <c:pt idx="12">
                  <c:v>1303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2273</c:v>
                </c:pt>
                <c:pt idx="3">
                  <c:v>2162</c:v>
                </c:pt>
                <c:pt idx="6">
                  <c:v>2027</c:v>
                </c:pt>
                <c:pt idx="9">
                  <c:v>2067</c:v>
                </c:pt>
                <c:pt idx="12">
                  <c:v>2022</c:v>
                </c:pt>
              </c:numCache>
            </c:numRef>
          </c:val>
        </c:ser>
        <c:dLbls>
          <c:showLegendKey val="0"/>
          <c:showVal val="0"/>
          <c:showCatName val="0"/>
          <c:showSerName val="0"/>
          <c:showPercent val="0"/>
          <c:showBubbleSize val="0"/>
        </c:dLbls>
        <c:gapWidth val="100"/>
        <c:overlap val="100"/>
        <c:axId val="109658880"/>
        <c:axId val="109660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1709</c:v>
                </c:pt>
                <c:pt idx="2">
                  <c:v>#N/A</c:v>
                </c:pt>
                <c:pt idx="3">
                  <c:v>#N/A</c:v>
                </c:pt>
                <c:pt idx="4">
                  <c:v>1467</c:v>
                </c:pt>
                <c:pt idx="5">
                  <c:v>#N/A</c:v>
                </c:pt>
                <c:pt idx="6">
                  <c:v>#N/A</c:v>
                </c:pt>
                <c:pt idx="7">
                  <c:v>1266</c:v>
                </c:pt>
                <c:pt idx="8">
                  <c:v>#N/A</c:v>
                </c:pt>
                <c:pt idx="9">
                  <c:v>#N/A</c:v>
                </c:pt>
                <c:pt idx="10">
                  <c:v>1179</c:v>
                </c:pt>
                <c:pt idx="11">
                  <c:v>#N/A</c:v>
                </c:pt>
                <c:pt idx="12">
                  <c:v>#N/A</c:v>
                </c:pt>
                <c:pt idx="13">
                  <c:v>1034</c:v>
                </c:pt>
                <c:pt idx="14">
                  <c:v>#N/A</c:v>
                </c:pt>
              </c:numCache>
            </c:numRef>
          </c:val>
          <c:smooth val="0"/>
        </c:ser>
        <c:dLbls>
          <c:showLegendKey val="0"/>
          <c:showVal val="0"/>
          <c:showCatName val="0"/>
          <c:showSerName val="0"/>
          <c:showPercent val="0"/>
          <c:showBubbleSize val="0"/>
        </c:dLbls>
        <c:marker val="1"/>
        <c:smooth val="0"/>
        <c:axId val="109658880"/>
        <c:axId val="109660800"/>
      </c:lineChart>
      <c:catAx>
        <c:axId val="10965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660800"/>
        <c:crosses val="autoZero"/>
        <c:auto val="1"/>
        <c:lblAlgn val="ctr"/>
        <c:lblOffset val="100"/>
        <c:tickLblSkip val="1"/>
        <c:tickMarkSkip val="1"/>
        <c:noMultiLvlLbl val="0"/>
      </c:catAx>
      <c:valAx>
        <c:axId val="10966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5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19057</c:v>
                </c:pt>
                <c:pt idx="5">
                  <c:v>20195</c:v>
                </c:pt>
                <c:pt idx="8">
                  <c:v>20771</c:v>
                </c:pt>
                <c:pt idx="11">
                  <c:v>21717</c:v>
                </c:pt>
                <c:pt idx="14">
                  <c:v>22229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4469</c:v>
                </c:pt>
                <c:pt idx="5">
                  <c:v>4452</c:v>
                </c:pt>
                <c:pt idx="8">
                  <c:v>4367</c:v>
                </c:pt>
                <c:pt idx="11">
                  <c:v>4278</c:v>
                </c:pt>
                <c:pt idx="14">
                  <c:v>3980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4160</c:v>
                </c:pt>
                <c:pt idx="5">
                  <c:v>4702</c:v>
                </c:pt>
                <c:pt idx="8">
                  <c:v>4755</c:v>
                </c:pt>
                <c:pt idx="11">
                  <c:v>4352</c:v>
                </c:pt>
                <c:pt idx="14">
                  <c:v>6135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502</c:v>
                </c:pt>
                <c:pt idx="3">
                  <c:v>543</c:v>
                </c:pt>
                <c:pt idx="6">
                  <c:v>611</c:v>
                </c:pt>
                <c:pt idx="9">
                  <c:v>693</c:v>
                </c:pt>
                <c:pt idx="12">
                  <c:v>26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4131</c:v>
                </c:pt>
                <c:pt idx="3">
                  <c:v>4044</c:v>
                </c:pt>
                <c:pt idx="6">
                  <c:v>3829</c:v>
                </c:pt>
                <c:pt idx="9">
                  <c:v>3679</c:v>
                </c:pt>
                <c:pt idx="12">
                  <c:v>3487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2352</c:v>
                </c:pt>
                <c:pt idx="3">
                  <c:v>2141</c:v>
                </c:pt>
                <c:pt idx="6">
                  <c:v>1922</c:v>
                </c:pt>
                <c:pt idx="9">
                  <c:v>1092</c:v>
                </c:pt>
                <c:pt idx="12">
                  <c:v>1022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13061</c:v>
                </c:pt>
                <c:pt idx="3">
                  <c:v>12643</c:v>
                </c:pt>
                <c:pt idx="6">
                  <c:v>12025</c:v>
                </c:pt>
                <c:pt idx="9">
                  <c:v>11410</c:v>
                </c:pt>
                <c:pt idx="12">
                  <c:v>10982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166</c:v>
                </c:pt>
                <c:pt idx="3">
                  <c:v>143</c:v>
                </c:pt>
                <c:pt idx="6">
                  <c:v>125</c:v>
                </c:pt>
                <c:pt idx="9">
                  <c:v>102</c:v>
                </c:pt>
                <c:pt idx="12">
                  <c:v>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17821</c:v>
                </c:pt>
                <c:pt idx="3">
                  <c:v>18759</c:v>
                </c:pt>
                <c:pt idx="6">
                  <c:v>19409</c:v>
                </c:pt>
                <c:pt idx="9">
                  <c:v>21033</c:v>
                </c:pt>
                <c:pt idx="12">
                  <c:v>22980</c:v>
                </c:pt>
              </c:numCache>
            </c:numRef>
          </c:val>
        </c:ser>
        <c:dLbls>
          <c:showLegendKey val="0"/>
          <c:showVal val="0"/>
          <c:showCatName val="0"/>
          <c:showSerName val="0"/>
          <c:showPercent val="0"/>
          <c:showBubbleSize val="0"/>
        </c:dLbls>
        <c:gapWidth val="100"/>
        <c:overlap val="100"/>
        <c:axId val="109578880"/>
        <c:axId val="10946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10346</c:v>
                </c:pt>
                <c:pt idx="2">
                  <c:v>#N/A</c:v>
                </c:pt>
                <c:pt idx="3">
                  <c:v>#N/A</c:v>
                </c:pt>
                <c:pt idx="4">
                  <c:v>8923</c:v>
                </c:pt>
                <c:pt idx="5">
                  <c:v>#N/A</c:v>
                </c:pt>
                <c:pt idx="6">
                  <c:v>#N/A</c:v>
                </c:pt>
                <c:pt idx="7">
                  <c:v>8027</c:v>
                </c:pt>
                <c:pt idx="8">
                  <c:v>#N/A</c:v>
                </c:pt>
                <c:pt idx="9">
                  <c:v>#N/A</c:v>
                </c:pt>
                <c:pt idx="10">
                  <c:v>7661</c:v>
                </c:pt>
                <c:pt idx="11">
                  <c:v>#N/A</c:v>
                </c:pt>
                <c:pt idx="12">
                  <c:v>#N/A</c:v>
                </c:pt>
                <c:pt idx="13">
                  <c:v>6234</c:v>
                </c:pt>
                <c:pt idx="14">
                  <c:v>#N/A</c:v>
                </c:pt>
              </c:numCache>
            </c:numRef>
          </c:val>
          <c:smooth val="0"/>
        </c:ser>
        <c:dLbls>
          <c:showLegendKey val="0"/>
          <c:showVal val="0"/>
          <c:showCatName val="0"/>
          <c:showSerName val="0"/>
          <c:showPercent val="0"/>
          <c:showBubbleSize val="0"/>
        </c:dLbls>
        <c:marker val="1"/>
        <c:smooth val="0"/>
        <c:axId val="109578880"/>
        <c:axId val="109466368"/>
      </c:lineChart>
      <c:catAx>
        <c:axId val="10957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466368"/>
        <c:crosses val="autoZero"/>
        <c:auto val="1"/>
        <c:lblAlgn val="ctr"/>
        <c:lblOffset val="100"/>
        <c:tickLblSkip val="1"/>
        <c:tickMarkSkip val="1"/>
        <c:noMultiLvlLbl val="0"/>
      </c:catAx>
      <c:valAx>
        <c:axId val="10946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7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53,515
53,208
91.94
24,646,295
23,781,663
721,386
12,695,322
22,469,972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58.0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財政力指数については、全国平均及び山口県平均と比較して高い水準にあるものの、近年は低下傾向にあり、平成２５年度の財政力指数は前年度同水準となり、類似団体平均を僅かに下回っている。近年の低下傾向については、長引く景気低迷の影響などによる主要法人の業績悪化により法人税割が減少したこと、評価替えの影響により土地・家屋の固定資産税の減少などが要因となっている。今後も、</a:t>
          </a:r>
          <a:r>
            <a:rPr kumimoji="1" lang="ja-JP" altLang="en-US" sz="1300">
              <a:latin typeface="ＭＳ Ｐゴシック"/>
            </a:rPr>
            <a:t>安定した財政運営のため、引き続き自主財源等の確保に努める。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5" name="直線コネクタ 64"/>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41</xdr:row>
      <xdr:rowOff>162378</xdr:rowOff>
    </xdr:to>
    <xdr:cxnSp macro="">
      <xdr:nvCxnSpPr>
        <xdr:cNvPr id="70" name="直線コネクタ 69"/>
        <xdr:cNvCxnSpPr/>
      </xdr:nvCxnSpPr>
      <xdr:spPr>
        <a:xfrm>
          <a:off x="4114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162378</xdr:rowOff>
    </xdr:to>
    <xdr:cxnSp macro="">
      <xdr:nvCxnSpPr>
        <xdr:cNvPr id="73" name="直線コネクタ 72"/>
        <xdr:cNvCxnSpPr/>
      </xdr:nvCxnSpPr>
      <xdr:spPr>
        <a:xfrm>
          <a:off x="3225800" y="70884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41</xdr:row>
      <xdr:rowOff>58965</xdr:rowOff>
    </xdr:to>
    <xdr:cxnSp macro="">
      <xdr:nvCxnSpPr>
        <xdr:cNvPr id="76" name="直線コネクタ 75"/>
        <xdr:cNvCxnSpPr/>
      </xdr:nvCxnSpPr>
      <xdr:spPr>
        <a:xfrm>
          <a:off x="2336800" y="6743700"/>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55336</xdr:rowOff>
    </xdr:from>
    <xdr:to>
      <xdr:col>3</xdr:col>
      <xdr:colOff>279400</xdr:colOff>
      <xdr:row>39</xdr:row>
      <xdr:rowOff>57150</xdr:rowOff>
    </xdr:to>
    <xdr:cxnSp macro="">
      <xdr:nvCxnSpPr>
        <xdr:cNvPr id="79" name="直線コネクタ 78"/>
        <xdr:cNvCxnSpPr/>
      </xdr:nvCxnSpPr>
      <xdr:spPr>
        <a:xfrm>
          <a:off x="1447800" y="6398986"/>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108857</xdr:rowOff>
    </xdr:from>
    <xdr:to>
      <xdr:col>3</xdr:col>
      <xdr:colOff>330200</xdr:colOff>
      <xdr:row>39</xdr:row>
      <xdr:rowOff>39007</xdr:rowOff>
    </xdr:to>
    <xdr:sp macro="" textlink="">
      <xdr:nvSpPr>
        <xdr:cNvPr id="80" name="フローチャート : 判断 79"/>
        <xdr:cNvSpPr/>
      </xdr:nvSpPr>
      <xdr:spPr>
        <a:xfrm>
          <a:off x="2286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81" name="テキスト ボックス 80"/>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73478</xdr:rowOff>
    </xdr:from>
    <xdr:to>
      <xdr:col>2</xdr:col>
      <xdr:colOff>127000</xdr:colOff>
      <xdr:row>38</xdr:row>
      <xdr:rowOff>3628</xdr:rowOff>
    </xdr:to>
    <xdr:sp macro="" textlink="">
      <xdr:nvSpPr>
        <xdr:cNvPr id="82" name="フローチャート : 判断 81"/>
        <xdr:cNvSpPr/>
      </xdr:nvSpPr>
      <xdr:spPr>
        <a:xfrm>
          <a:off x="139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159855</xdr:rowOff>
    </xdr:from>
    <xdr:ext cx="762000" cy="259045"/>
    <xdr:sp macro="" textlink="">
      <xdr:nvSpPr>
        <xdr:cNvPr id="83" name="テキスト ボックス 82"/>
        <xdr:cNvSpPr txBox="1"/>
      </xdr:nvSpPr>
      <xdr:spPr>
        <a:xfrm>
          <a:off x="1066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9" name="円/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83655</xdr:rowOff>
    </xdr:from>
    <xdr:ext cx="762000" cy="259045"/>
    <xdr:sp macro="" textlink="">
      <xdr:nvSpPr>
        <xdr:cNvPr id="90" name="財政力該当値テキスト"/>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1" name="円/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92" name="テキスト ボックス 91"/>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3" name="円/楕円 92"/>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4" name="テキスト ボックス 93"/>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5" name="円/楕円 94"/>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92727</xdr:rowOff>
    </xdr:from>
    <xdr:ext cx="762000" cy="259045"/>
    <xdr:sp macro="" textlink="">
      <xdr:nvSpPr>
        <xdr:cNvPr id="96" name="テキスト ボックス 95"/>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4536</xdr:rowOff>
    </xdr:from>
    <xdr:to>
      <xdr:col>2</xdr:col>
      <xdr:colOff>127000</xdr:colOff>
      <xdr:row>37</xdr:row>
      <xdr:rowOff>106136</xdr:rowOff>
    </xdr:to>
    <xdr:sp macro="" textlink="">
      <xdr:nvSpPr>
        <xdr:cNvPr id="97" name="円/楕円 96"/>
        <xdr:cNvSpPr/>
      </xdr:nvSpPr>
      <xdr:spPr>
        <a:xfrm>
          <a:off x="1397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116313</xdr:rowOff>
    </xdr:from>
    <xdr:ext cx="762000" cy="259045"/>
    <xdr:sp macro="" textlink="">
      <xdr:nvSpPr>
        <xdr:cNvPr id="98" name="テキスト ボックス 97"/>
        <xdr:cNvSpPr txBox="1"/>
      </xdr:nvSpPr>
      <xdr:spPr>
        <a:xfrm>
          <a:off x="1066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経常経費充当</a:t>
          </a:r>
          <a:r>
            <a:rPr kumimoji="1" lang="ja-JP" altLang="en-US" sz="1300">
              <a:solidFill>
                <a:sysClr val="windowText" lastClr="000000"/>
              </a:solidFill>
              <a:latin typeface="ＭＳ Ｐゴシック"/>
            </a:rPr>
            <a:t>一般財源については、物件費や扶助費が増加したものの、人件費や公債費が減少したことにより、前年度に比べて</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％減少した。一方、経常一般財源収入額については、法人市民税や固定資産税等の地方税の増加、及び基準財政収入額の減少などに伴う地方交付税の増加等の要因により、前年度に比べて</a:t>
          </a:r>
          <a:r>
            <a:rPr kumimoji="1" lang="en-US" altLang="ja-JP" sz="1300">
              <a:solidFill>
                <a:sysClr val="windowText" lastClr="000000"/>
              </a:solidFill>
              <a:latin typeface="ＭＳ Ｐゴシック"/>
            </a:rPr>
            <a:t>13.7</a:t>
          </a:r>
          <a:r>
            <a:rPr kumimoji="1" lang="ja-JP" altLang="en-US" sz="1300">
              <a:solidFill>
                <a:sysClr val="windowText" lastClr="000000"/>
              </a:solidFill>
              <a:latin typeface="ＭＳ Ｐゴシック"/>
            </a:rPr>
            <a:t>％増加した。このことにより、経常収支比率は、前年度に比べて</a:t>
          </a:r>
          <a:r>
            <a:rPr kumimoji="1" lang="en-US" altLang="ja-JP" sz="1300">
              <a:solidFill>
                <a:sysClr val="windowText" lastClr="000000"/>
              </a:solidFill>
              <a:latin typeface="ＭＳ Ｐゴシック"/>
            </a:rPr>
            <a:t>11.4</a:t>
          </a:r>
          <a:r>
            <a:rPr kumimoji="1" lang="ja-JP" altLang="en-US" sz="1300">
              <a:solidFill>
                <a:sysClr val="windowText" lastClr="000000"/>
              </a:solidFill>
              <a:latin typeface="ＭＳ Ｐゴシック"/>
            </a:rPr>
            <a:t>ポイント低下の</a:t>
          </a:r>
          <a:r>
            <a:rPr kumimoji="1" lang="en-US" altLang="ja-JP" sz="1300">
              <a:solidFill>
                <a:sysClr val="windowText" lastClr="000000"/>
              </a:solidFill>
              <a:latin typeface="ＭＳ Ｐゴシック"/>
            </a:rPr>
            <a:t>86.0</a:t>
          </a:r>
          <a:r>
            <a:rPr kumimoji="1" lang="ja-JP" altLang="en-US" sz="1300">
              <a:solidFill>
                <a:sysClr val="windowText" lastClr="000000"/>
              </a:solidFill>
              <a:latin typeface="ＭＳ Ｐゴシック"/>
            </a:rPr>
            <a:t>％となり、全国平均、山口県平均及び類似団体平均を下回った。引き続き、公債費の削減や需用費等の抑制に努め、財政の硬直化の改善を図る。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140788</xdr:rowOff>
    </xdr:from>
    <xdr:to>
      <xdr:col>7</xdr:col>
      <xdr:colOff>152400</xdr:colOff>
      <xdr:row>64</xdr:row>
      <xdr:rowOff>63500</xdr:rowOff>
    </xdr:to>
    <xdr:cxnSp macro="">
      <xdr:nvCxnSpPr>
        <xdr:cNvPr id="130" name="直線コネクタ 129"/>
        <xdr:cNvCxnSpPr/>
      </xdr:nvCxnSpPr>
      <xdr:spPr>
        <a:xfrm flipV="1">
          <a:off x="4953000" y="10084888"/>
          <a:ext cx="0" cy="951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35577</xdr:rowOff>
    </xdr:from>
    <xdr:ext cx="762000" cy="259045"/>
    <xdr:sp macro="" textlink="">
      <xdr:nvSpPr>
        <xdr:cNvPr id="131" name="財政構造の弾力性最小値テキスト"/>
        <xdr:cNvSpPr txBox="1"/>
      </xdr:nvSpPr>
      <xdr:spPr>
        <a:xfrm>
          <a:off x="50419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7</xdr:col>
      <xdr:colOff>63500</xdr:colOff>
      <xdr:row>64</xdr:row>
      <xdr:rowOff>63500</xdr:rowOff>
    </xdr:from>
    <xdr:to>
      <xdr:col>7</xdr:col>
      <xdr:colOff>241300</xdr:colOff>
      <xdr:row>64</xdr:row>
      <xdr:rowOff>63500</xdr:rowOff>
    </xdr:to>
    <xdr:cxnSp macro="">
      <xdr:nvCxnSpPr>
        <xdr:cNvPr id="132" name="直線コネクタ 131"/>
        <xdr:cNvCxnSpPr/>
      </xdr:nvCxnSpPr>
      <xdr:spPr>
        <a:xfrm>
          <a:off x="48641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140788</xdr:rowOff>
    </xdr:from>
    <xdr:to>
      <xdr:col>7</xdr:col>
      <xdr:colOff>241300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59872</xdr:rowOff>
    </xdr:from>
    <xdr:to>
      <xdr:col>7</xdr:col>
      <xdr:colOff>152400</xdr:colOff>
      <xdr:row>64</xdr:row>
      <xdr:rowOff>160020</xdr:rowOff>
    </xdr:to>
    <xdr:cxnSp macro="">
      <xdr:nvCxnSpPr>
        <xdr:cNvPr id="135" name="直線コネクタ 134"/>
        <xdr:cNvCxnSpPr/>
      </xdr:nvCxnSpPr>
      <xdr:spPr>
        <a:xfrm flipV="1">
          <a:off x="4114800" y="10346872"/>
          <a:ext cx="838200" cy="78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37210</xdr:rowOff>
    </xdr:from>
    <xdr:ext cx="762000" cy="259045"/>
    <xdr:sp macro="" textlink="">
      <xdr:nvSpPr>
        <xdr:cNvPr id="136" name="財政構造の弾力性平均値テキスト"/>
        <xdr:cNvSpPr txBox="1"/>
      </xdr:nvSpPr>
      <xdr:spPr>
        <a:xfrm>
          <a:off x="5041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65133</xdr:rowOff>
    </xdr:from>
    <xdr:to>
      <xdr:col>7</xdr:col>
      <xdr:colOff>203200</xdr:colOff>
      <xdr:row>61</xdr:row>
      <xdr:rowOff>166733</xdr:rowOff>
    </xdr:to>
    <xdr:sp macro="" textlink="">
      <xdr:nvSpPr>
        <xdr:cNvPr id="137" name="フローチャート : 判断 136"/>
        <xdr:cNvSpPr/>
      </xdr:nvSpPr>
      <xdr:spPr>
        <a:xfrm>
          <a:off x="4902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97065</xdr:rowOff>
    </xdr:from>
    <xdr:to>
      <xdr:col>6</xdr:col>
      <xdr:colOff>0</xdr:colOff>
      <xdr:row>64</xdr:row>
      <xdr:rowOff>160020</xdr:rowOff>
    </xdr:to>
    <xdr:cxnSp macro="">
      <xdr:nvCxnSpPr>
        <xdr:cNvPr id="138" name="直線コネクタ 137"/>
        <xdr:cNvCxnSpPr/>
      </xdr:nvCxnSpPr>
      <xdr:spPr>
        <a:xfrm>
          <a:off x="3225800" y="10898415"/>
          <a:ext cx="889000" cy="2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127181</xdr:rowOff>
    </xdr:from>
    <xdr:to>
      <xdr:col>6</xdr:col>
      <xdr:colOff>50800</xdr:colOff>
      <xdr:row>62</xdr:row>
      <xdr:rowOff>57331</xdr:rowOff>
    </xdr:to>
    <xdr:sp macro="" textlink="">
      <xdr:nvSpPr>
        <xdr:cNvPr id="139" name="フローチャート : 判断 138"/>
        <xdr:cNvSpPr/>
      </xdr:nvSpPr>
      <xdr:spPr>
        <a:xfrm>
          <a:off x="4064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67508</xdr:rowOff>
    </xdr:from>
    <xdr:ext cx="736600" cy="259045"/>
    <xdr:sp macro="" textlink="">
      <xdr:nvSpPr>
        <xdr:cNvPr id="140" name="テキスト ボックス 139"/>
        <xdr:cNvSpPr txBox="1"/>
      </xdr:nvSpPr>
      <xdr:spPr>
        <a:xfrm>
          <a:off x="3733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123734</xdr:rowOff>
    </xdr:from>
    <xdr:to>
      <xdr:col>4</xdr:col>
      <xdr:colOff>482600</xdr:colOff>
      <xdr:row>63</xdr:row>
      <xdr:rowOff>97065</xdr:rowOff>
    </xdr:to>
    <xdr:cxnSp macro="">
      <xdr:nvCxnSpPr>
        <xdr:cNvPr id="141" name="直線コネクタ 140"/>
        <xdr:cNvCxnSpPr/>
      </xdr:nvCxnSpPr>
      <xdr:spPr>
        <a:xfrm>
          <a:off x="2336800" y="10753634"/>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44450</xdr:rowOff>
    </xdr:from>
    <xdr:to>
      <xdr:col>4</xdr:col>
      <xdr:colOff>533400</xdr:colOff>
      <xdr:row>61</xdr:row>
      <xdr:rowOff>146050</xdr:rowOff>
    </xdr:to>
    <xdr:sp macro="" textlink="">
      <xdr:nvSpPr>
        <xdr:cNvPr id="142" name="フローチャート : 判断 141"/>
        <xdr:cNvSpPr/>
      </xdr:nvSpPr>
      <xdr:spPr>
        <a:xfrm>
          <a:off x="3175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43" name="テキスト ボックス 142"/>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123734</xdr:rowOff>
    </xdr:from>
    <xdr:to>
      <xdr:col>3</xdr:col>
      <xdr:colOff>279400</xdr:colOff>
      <xdr:row>66</xdr:row>
      <xdr:rowOff>99785</xdr:rowOff>
    </xdr:to>
    <xdr:cxnSp macro="">
      <xdr:nvCxnSpPr>
        <xdr:cNvPr id="144" name="直線コネクタ 143"/>
        <xdr:cNvCxnSpPr/>
      </xdr:nvCxnSpPr>
      <xdr:spPr>
        <a:xfrm flipV="1">
          <a:off x="1447800" y="10753634"/>
          <a:ext cx="889000" cy="66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37556</xdr:rowOff>
    </xdr:from>
    <xdr:to>
      <xdr:col>3</xdr:col>
      <xdr:colOff>330200</xdr:colOff>
      <xdr:row>61</xdr:row>
      <xdr:rowOff>139156</xdr:rowOff>
    </xdr:to>
    <xdr:sp macro="" textlink="">
      <xdr:nvSpPr>
        <xdr:cNvPr id="145" name="フローチャート : 判断 144"/>
        <xdr:cNvSpPr/>
      </xdr:nvSpPr>
      <xdr:spPr>
        <a:xfrm>
          <a:off x="2286000" y="1049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149333</xdr:rowOff>
    </xdr:from>
    <xdr:ext cx="762000" cy="259045"/>
    <xdr:sp macro="" textlink="">
      <xdr:nvSpPr>
        <xdr:cNvPr id="146" name="テキスト ボックス 145"/>
        <xdr:cNvSpPr txBox="1"/>
      </xdr:nvSpPr>
      <xdr:spPr>
        <a:xfrm>
          <a:off x="1955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24674</xdr:rowOff>
    </xdr:from>
    <xdr:to>
      <xdr:col>2</xdr:col>
      <xdr:colOff>127000</xdr:colOff>
      <xdr:row>62</xdr:row>
      <xdr:rowOff>126274</xdr:rowOff>
    </xdr:to>
    <xdr:sp macro="" textlink="">
      <xdr:nvSpPr>
        <xdr:cNvPr id="147" name="フローチャート : 判断 146"/>
        <xdr:cNvSpPr/>
      </xdr:nvSpPr>
      <xdr:spPr>
        <a:xfrm>
          <a:off x="1397000" y="106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136451</xdr:rowOff>
    </xdr:from>
    <xdr:ext cx="762000" cy="259045"/>
    <xdr:sp macro="" textlink="">
      <xdr:nvSpPr>
        <xdr:cNvPr id="148" name="テキスト ボックス 147"/>
        <xdr:cNvSpPr txBox="1"/>
      </xdr:nvSpPr>
      <xdr:spPr>
        <a:xfrm>
          <a:off x="1066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9072</xdr:rowOff>
    </xdr:from>
    <xdr:to>
      <xdr:col>7</xdr:col>
      <xdr:colOff>203200</xdr:colOff>
      <xdr:row>60</xdr:row>
      <xdr:rowOff>110672</xdr:rowOff>
    </xdr:to>
    <xdr:sp macro="" textlink="">
      <xdr:nvSpPr>
        <xdr:cNvPr id="154" name="円/楕円 153"/>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25599</xdr:rowOff>
    </xdr:from>
    <xdr:ext cx="762000" cy="259045"/>
    <xdr:sp macro="" textlink="">
      <xdr:nvSpPr>
        <xdr:cNvPr id="155" name="財政構造の弾力性該当値テキスト"/>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6" name="円/楕円 155"/>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7" name="テキスト ボックス 156"/>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46265</xdr:rowOff>
    </xdr:from>
    <xdr:to>
      <xdr:col>4</xdr:col>
      <xdr:colOff>533400</xdr:colOff>
      <xdr:row>63</xdr:row>
      <xdr:rowOff>147865</xdr:rowOff>
    </xdr:to>
    <xdr:sp macro="" textlink="">
      <xdr:nvSpPr>
        <xdr:cNvPr id="158" name="円/楕円 157"/>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132642</xdr:rowOff>
    </xdr:from>
    <xdr:ext cx="762000" cy="259045"/>
    <xdr:sp macro="" textlink="">
      <xdr:nvSpPr>
        <xdr:cNvPr id="159" name="テキスト ボックス 158"/>
        <xdr:cNvSpPr txBox="1"/>
      </xdr:nvSpPr>
      <xdr:spPr>
        <a:xfrm>
          <a:off x="2844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72934</xdr:rowOff>
    </xdr:from>
    <xdr:to>
      <xdr:col>3</xdr:col>
      <xdr:colOff>330200</xdr:colOff>
      <xdr:row>63</xdr:row>
      <xdr:rowOff>3084</xdr:rowOff>
    </xdr:to>
    <xdr:sp macro="" textlink="">
      <xdr:nvSpPr>
        <xdr:cNvPr id="160" name="円/楕円 159"/>
        <xdr:cNvSpPr/>
      </xdr:nvSpPr>
      <xdr:spPr>
        <a:xfrm>
          <a:off x="2286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159311</xdr:rowOff>
    </xdr:from>
    <xdr:ext cx="762000" cy="259045"/>
    <xdr:sp macro="" textlink="">
      <xdr:nvSpPr>
        <xdr:cNvPr id="161" name="テキスト ボックス 160"/>
        <xdr:cNvSpPr txBox="1"/>
      </xdr:nvSpPr>
      <xdr:spPr>
        <a:xfrm>
          <a:off x="1955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48985</xdr:rowOff>
    </xdr:from>
    <xdr:to>
      <xdr:col>2</xdr:col>
      <xdr:colOff>127000</xdr:colOff>
      <xdr:row>66</xdr:row>
      <xdr:rowOff>150585</xdr:rowOff>
    </xdr:to>
    <xdr:sp macro="" textlink="">
      <xdr:nvSpPr>
        <xdr:cNvPr id="162" name="円/楕円 161"/>
        <xdr:cNvSpPr/>
      </xdr:nvSpPr>
      <xdr:spPr>
        <a:xfrm>
          <a:off x="1397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135362</xdr:rowOff>
    </xdr:from>
    <xdr:ext cx="762000" cy="259045"/>
    <xdr:sp macro="" textlink="">
      <xdr:nvSpPr>
        <xdr:cNvPr id="163" name="テキスト ボックス 162"/>
        <xdr:cNvSpPr txBox="1"/>
      </xdr:nvSpPr>
      <xdr:spPr>
        <a:xfrm>
          <a:off x="1066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については、全国平均及び山口県平均を下回り、類似団体平均との比較では僅かに上回っているが、ほぼ同水準となっている。前年度との比較では、維持補修費が微増となったが、人件費及び物件費が大きく減少しており、類似団体との比較においても低くなっている。その結果、前年度に比べ</a:t>
          </a:r>
          <a:r>
            <a:rPr kumimoji="1" lang="en-US" altLang="ja-JP" sz="1300">
              <a:latin typeface="ＭＳ Ｐゴシック"/>
            </a:rPr>
            <a:t>3,233</a:t>
          </a:r>
          <a:r>
            <a:rPr kumimoji="1" lang="ja-JP" altLang="en-US" sz="1300">
              <a:latin typeface="ＭＳ Ｐゴシック"/>
            </a:rPr>
            <a:t>円の減少となった。引き続き、人件費の適正化や内部事務経費の削減に努める。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107228</xdr:rowOff>
    </xdr:from>
    <xdr:to>
      <xdr:col>7</xdr:col>
      <xdr:colOff>152400</xdr:colOff>
      <xdr:row>88</xdr:row>
      <xdr:rowOff>44982</xdr:rowOff>
    </xdr:to>
    <xdr:cxnSp macro="">
      <xdr:nvCxnSpPr>
        <xdr:cNvPr id="193" name="直線コネクタ 192"/>
        <xdr:cNvCxnSpPr/>
      </xdr:nvCxnSpPr>
      <xdr:spPr>
        <a:xfrm flipV="1">
          <a:off x="4953000" y="13823228"/>
          <a:ext cx="0" cy="1309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17059</xdr:rowOff>
    </xdr:from>
    <xdr:ext cx="762000" cy="259045"/>
    <xdr:sp macro="" textlink="">
      <xdr:nvSpPr>
        <xdr:cNvPr id="194" name="人件費・物件費等の状況最小値テキスト"/>
        <xdr:cNvSpPr txBox="1"/>
      </xdr:nvSpPr>
      <xdr:spPr>
        <a:xfrm>
          <a:off x="5041900" y="151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146,237</a:t>
          </a:r>
          <a:endParaRPr kumimoji="1" lang="ja-JP" altLang="en-US" sz="1000" b="1">
            <a:latin typeface="ＭＳ Ｐゴシック"/>
          </a:endParaRPr>
        </a:p>
      </xdr:txBody>
    </xdr:sp>
    <xdr:clientData/>
  </xdr:oneCellAnchor>
  <xdr:twoCellAnchor>
    <xdr:from>
      <xdr:col>7</xdr:col>
      <xdr:colOff>63500</xdr:colOff>
      <xdr:row>88</xdr:row>
      <xdr:rowOff>44982</xdr:rowOff>
    </xdr:from>
    <xdr:to>
      <xdr:col>7</xdr:col>
      <xdr:colOff>241300</xdr:colOff>
      <xdr:row>88</xdr:row>
      <xdr:rowOff>44982</xdr:rowOff>
    </xdr:to>
    <xdr:cxnSp macro="">
      <xdr:nvCxnSpPr>
        <xdr:cNvPr id="195" name="直線コネクタ 194"/>
        <xdr:cNvCxnSpPr/>
      </xdr:nvCxnSpPr>
      <xdr:spPr>
        <a:xfrm>
          <a:off x="4864100" y="1513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22155</xdr:rowOff>
    </xdr:from>
    <xdr:ext cx="762000" cy="259045"/>
    <xdr:sp macro="" textlink="">
      <xdr:nvSpPr>
        <xdr:cNvPr id="196" name="人件費・物件費等の状況最大値テキスト"/>
        <xdr:cNvSpPr txBox="1"/>
      </xdr:nvSpPr>
      <xdr:spPr>
        <a:xfrm>
          <a:off x="5041900" y="135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81,122</a:t>
          </a:r>
          <a:endParaRPr kumimoji="1" lang="ja-JP" altLang="en-US" sz="1000" b="1">
            <a:latin typeface="ＭＳ Ｐゴシック"/>
          </a:endParaRPr>
        </a:p>
      </xdr:txBody>
    </xdr:sp>
    <xdr:clientData/>
  </xdr:oneCellAnchor>
  <xdr:twoCellAnchor>
    <xdr:from>
      <xdr:col>7</xdr:col>
      <xdr:colOff>63500</xdr:colOff>
      <xdr:row>80</xdr:row>
      <xdr:rowOff>107228</xdr:rowOff>
    </xdr:from>
    <xdr:to>
      <xdr:col>7</xdr:col>
      <xdr:colOff>241300</xdr:colOff>
      <xdr:row>80</xdr:row>
      <xdr:rowOff>107228</xdr:rowOff>
    </xdr:to>
    <xdr:cxnSp macro="">
      <xdr:nvCxnSpPr>
        <xdr:cNvPr id="197" name="直線コネクタ 196"/>
        <xdr:cNvCxnSpPr/>
      </xdr:nvCxnSpPr>
      <xdr:spPr>
        <a:xfrm>
          <a:off x="4864100" y="138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127981</xdr:rowOff>
    </xdr:from>
    <xdr:to>
      <xdr:col>7</xdr:col>
      <xdr:colOff>152400</xdr:colOff>
      <xdr:row>84</xdr:row>
      <xdr:rowOff>21541</xdr:rowOff>
    </xdr:to>
    <xdr:cxnSp macro="">
      <xdr:nvCxnSpPr>
        <xdr:cNvPr id="198" name="直線コネクタ 197"/>
        <xdr:cNvCxnSpPr/>
      </xdr:nvCxnSpPr>
      <xdr:spPr>
        <a:xfrm flipV="1">
          <a:off x="4114800" y="14358331"/>
          <a:ext cx="8382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81281</xdr:rowOff>
    </xdr:from>
    <xdr:ext cx="762000" cy="259045"/>
    <xdr:sp macro="" textlink="">
      <xdr:nvSpPr>
        <xdr:cNvPr id="199" name="人件費・物件費等の状況平均値テキスト"/>
        <xdr:cNvSpPr txBox="1"/>
      </xdr:nvSpPr>
      <xdr:spPr>
        <a:xfrm>
          <a:off x="5041900" y="141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64754</xdr:rowOff>
    </xdr:from>
    <xdr:to>
      <xdr:col>7</xdr:col>
      <xdr:colOff>203200</xdr:colOff>
      <xdr:row>83</xdr:row>
      <xdr:rowOff>166354</xdr:rowOff>
    </xdr:to>
    <xdr:sp macro="" textlink="">
      <xdr:nvSpPr>
        <xdr:cNvPr id="200" name="フローチャート : 判断 199"/>
        <xdr:cNvSpPr/>
      </xdr:nvSpPr>
      <xdr:spPr>
        <a:xfrm>
          <a:off x="49022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21541</xdr:rowOff>
    </xdr:from>
    <xdr:to>
      <xdr:col>6</xdr:col>
      <xdr:colOff>0</xdr:colOff>
      <xdr:row>84</xdr:row>
      <xdr:rowOff>24276</xdr:rowOff>
    </xdr:to>
    <xdr:cxnSp macro="">
      <xdr:nvCxnSpPr>
        <xdr:cNvPr id="201" name="直線コネクタ 200"/>
        <xdr:cNvCxnSpPr/>
      </xdr:nvCxnSpPr>
      <xdr:spPr>
        <a:xfrm flipV="1">
          <a:off x="3225800" y="14423341"/>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91337</xdr:rowOff>
    </xdr:from>
    <xdr:to>
      <xdr:col>6</xdr:col>
      <xdr:colOff>50800</xdr:colOff>
      <xdr:row>84</xdr:row>
      <xdr:rowOff>21487</xdr:rowOff>
    </xdr:to>
    <xdr:sp macro="" textlink="">
      <xdr:nvSpPr>
        <xdr:cNvPr id="202" name="フローチャート : 判断 201"/>
        <xdr:cNvSpPr/>
      </xdr:nvSpPr>
      <xdr:spPr>
        <a:xfrm>
          <a:off x="4064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31664</xdr:rowOff>
    </xdr:from>
    <xdr:ext cx="736600" cy="259045"/>
    <xdr:sp macro="" textlink="">
      <xdr:nvSpPr>
        <xdr:cNvPr id="203" name="テキスト ボックス 202"/>
        <xdr:cNvSpPr txBox="1"/>
      </xdr:nvSpPr>
      <xdr:spPr>
        <a:xfrm>
          <a:off x="3733800" y="1409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132285</xdr:rowOff>
    </xdr:from>
    <xdr:to>
      <xdr:col>4</xdr:col>
      <xdr:colOff>482600</xdr:colOff>
      <xdr:row>84</xdr:row>
      <xdr:rowOff>24276</xdr:rowOff>
    </xdr:to>
    <xdr:cxnSp macro="">
      <xdr:nvCxnSpPr>
        <xdr:cNvPr id="204" name="直線コネクタ 203"/>
        <xdr:cNvCxnSpPr/>
      </xdr:nvCxnSpPr>
      <xdr:spPr>
        <a:xfrm>
          <a:off x="2336800" y="14362635"/>
          <a:ext cx="889000" cy="6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24651</xdr:rowOff>
    </xdr:from>
    <xdr:to>
      <xdr:col>4</xdr:col>
      <xdr:colOff>533400</xdr:colOff>
      <xdr:row>84</xdr:row>
      <xdr:rowOff>126251</xdr:rowOff>
    </xdr:to>
    <xdr:sp macro="" textlink="">
      <xdr:nvSpPr>
        <xdr:cNvPr id="205" name="フローチャート : 判断 204"/>
        <xdr:cNvSpPr/>
      </xdr:nvSpPr>
      <xdr:spPr>
        <a:xfrm>
          <a:off x="3175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111028</xdr:rowOff>
    </xdr:from>
    <xdr:ext cx="762000" cy="259045"/>
    <xdr:sp macro="" textlink="">
      <xdr:nvSpPr>
        <xdr:cNvPr id="206" name="テキスト ボックス 205"/>
        <xdr:cNvSpPr txBox="1"/>
      </xdr:nvSpPr>
      <xdr:spPr>
        <a:xfrm>
          <a:off x="2844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132285</xdr:rowOff>
    </xdr:from>
    <xdr:to>
      <xdr:col>3</xdr:col>
      <xdr:colOff>279400</xdr:colOff>
      <xdr:row>83</xdr:row>
      <xdr:rowOff>158265</xdr:rowOff>
    </xdr:to>
    <xdr:cxnSp macro="">
      <xdr:nvCxnSpPr>
        <xdr:cNvPr id="207" name="直線コネクタ 206"/>
        <xdr:cNvCxnSpPr/>
      </xdr:nvCxnSpPr>
      <xdr:spPr>
        <a:xfrm flipV="1">
          <a:off x="1447800" y="14362635"/>
          <a:ext cx="889000" cy="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36743</xdr:rowOff>
    </xdr:from>
    <xdr:to>
      <xdr:col>3</xdr:col>
      <xdr:colOff>330200</xdr:colOff>
      <xdr:row>83</xdr:row>
      <xdr:rowOff>138343</xdr:rowOff>
    </xdr:to>
    <xdr:sp macro="" textlink="">
      <xdr:nvSpPr>
        <xdr:cNvPr id="208" name="フローチャート : 判断 207"/>
        <xdr:cNvSpPr/>
      </xdr:nvSpPr>
      <xdr:spPr>
        <a:xfrm>
          <a:off x="2286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148520</xdr:rowOff>
    </xdr:from>
    <xdr:ext cx="762000" cy="259045"/>
    <xdr:sp macro="" textlink="">
      <xdr:nvSpPr>
        <xdr:cNvPr id="209" name="テキスト ボックス 208"/>
        <xdr:cNvSpPr txBox="1"/>
      </xdr:nvSpPr>
      <xdr:spPr>
        <a:xfrm>
          <a:off x="1955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28398</xdr:rowOff>
    </xdr:from>
    <xdr:to>
      <xdr:col>2</xdr:col>
      <xdr:colOff>127000</xdr:colOff>
      <xdr:row>83</xdr:row>
      <xdr:rowOff>129998</xdr:rowOff>
    </xdr:to>
    <xdr:sp macro="" textlink="">
      <xdr:nvSpPr>
        <xdr:cNvPr id="210" name="フローチャート : 判断 209"/>
        <xdr:cNvSpPr/>
      </xdr:nvSpPr>
      <xdr:spPr>
        <a:xfrm>
          <a:off x="1397000" y="142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140175</xdr:rowOff>
    </xdr:from>
    <xdr:ext cx="762000" cy="259045"/>
    <xdr:sp macro="" textlink="">
      <xdr:nvSpPr>
        <xdr:cNvPr id="211" name="テキスト ボックス 210"/>
        <xdr:cNvSpPr txBox="1"/>
      </xdr:nvSpPr>
      <xdr:spPr>
        <a:xfrm>
          <a:off x="1066800" y="140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77181</xdr:rowOff>
    </xdr:from>
    <xdr:to>
      <xdr:col>7</xdr:col>
      <xdr:colOff>203200</xdr:colOff>
      <xdr:row>84</xdr:row>
      <xdr:rowOff>7331</xdr:rowOff>
    </xdr:to>
    <xdr:sp macro="" textlink="">
      <xdr:nvSpPr>
        <xdr:cNvPr id="217" name="円/楕円 216"/>
        <xdr:cNvSpPr/>
      </xdr:nvSpPr>
      <xdr:spPr>
        <a:xfrm>
          <a:off x="4902200" y="143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49258</xdr:rowOff>
    </xdr:from>
    <xdr:ext cx="762000" cy="259045"/>
    <xdr:sp macro="" textlink="">
      <xdr:nvSpPr>
        <xdr:cNvPr id="218" name="人件費・物件費等の状況該当値テキスト"/>
        <xdr:cNvSpPr txBox="1"/>
      </xdr:nvSpPr>
      <xdr:spPr>
        <a:xfrm>
          <a:off x="5041900" y="14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107,733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142191</xdr:rowOff>
    </xdr:from>
    <xdr:to>
      <xdr:col>6</xdr:col>
      <xdr:colOff>50800</xdr:colOff>
      <xdr:row>84</xdr:row>
      <xdr:rowOff>72341</xdr:rowOff>
    </xdr:to>
    <xdr:sp macro="" textlink="">
      <xdr:nvSpPr>
        <xdr:cNvPr id="219" name="円/楕円 218"/>
        <xdr:cNvSpPr/>
      </xdr:nvSpPr>
      <xdr:spPr>
        <a:xfrm>
          <a:off x="4064000" y="1437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57118</xdr:rowOff>
    </xdr:from>
    <xdr:ext cx="736600" cy="259045"/>
    <xdr:sp macro="" textlink="">
      <xdr:nvSpPr>
        <xdr:cNvPr id="220" name="テキスト ボックス 219"/>
        <xdr:cNvSpPr txBox="1"/>
      </xdr:nvSpPr>
      <xdr:spPr>
        <a:xfrm>
          <a:off x="3733800" y="14458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110,966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144926</xdr:rowOff>
    </xdr:from>
    <xdr:to>
      <xdr:col>4</xdr:col>
      <xdr:colOff>533400</xdr:colOff>
      <xdr:row>84</xdr:row>
      <xdr:rowOff>75076</xdr:rowOff>
    </xdr:to>
    <xdr:sp macro="" textlink="">
      <xdr:nvSpPr>
        <xdr:cNvPr id="221" name="円/楕円 220"/>
        <xdr:cNvSpPr/>
      </xdr:nvSpPr>
      <xdr:spPr>
        <a:xfrm>
          <a:off x="3175000" y="1437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85253</xdr:rowOff>
    </xdr:from>
    <xdr:ext cx="762000" cy="259045"/>
    <xdr:sp macro="" textlink="">
      <xdr:nvSpPr>
        <xdr:cNvPr id="222" name="テキスト ボックス 221"/>
        <xdr:cNvSpPr txBox="1"/>
      </xdr:nvSpPr>
      <xdr:spPr>
        <a:xfrm>
          <a:off x="2844800" y="1414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111,102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81485</xdr:rowOff>
    </xdr:from>
    <xdr:to>
      <xdr:col>3</xdr:col>
      <xdr:colOff>330200</xdr:colOff>
      <xdr:row>84</xdr:row>
      <xdr:rowOff>11635</xdr:rowOff>
    </xdr:to>
    <xdr:sp macro="" textlink="">
      <xdr:nvSpPr>
        <xdr:cNvPr id="223" name="円/楕円 222"/>
        <xdr:cNvSpPr/>
      </xdr:nvSpPr>
      <xdr:spPr>
        <a:xfrm>
          <a:off x="2286000" y="143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167862</xdr:rowOff>
    </xdr:from>
    <xdr:ext cx="762000" cy="259045"/>
    <xdr:sp macro="" textlink="">
      <xdr:nvSpPr>
        <xdr:cNvPr id="224" name="テキスト ボックス 223"/>
        <xdr:cNvSpPr txBox="1"/>
      </xdr:nvSpPr>
      <xdr:spPr>
        <a:xfrm>
          <a:off x="1955800" y="143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107,947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107465</xdr:rowOff>
    </xdr:from>
    <xdr:to>
      <xdr:col>2</xdr:col>
      <xdr:colOff>127000</xdr:colOff>
      <xdr:row>84</xdr:row>
      <xdr:rowOff>37615</xdr:rowOff>
    </xdr:to>
    <xdr:sp macro="" textlink="">
      <xdr:nvSpPr>
        <xdr:cNvPr id="225" name="円/楕円 224"/>
        <xdr:cNvSpPr/>
      </xdr:nvSpPr>
      <xdr:spPr>
        <a:xfrm>
          <a:off x="1397000" y="143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22392</xdr:rowOff>
    </xdr:from>
    <xdr:ext cx="762000" cy="259045"/>
    <xdr:sp macro="" textlink="">
      <xdr:nvSpPr>
        <xdr:cNvPr id="226" name="テキスト ボックス 225"/>
        <xdr:cNvSpPr txBox="1"/>
      </xdr:nvSpPr>
      <xdr:spPr>
        <a:xfrm>
          <a:off x="1066800" y="1442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8" name="テキスト ボックス 227"/>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9" name="テキスト ボックス 228"/>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国家公務員の時限的な給与改定特例法による給与減額措置が終了したこと、及び給与構造改革に伴う経過措置（現給保障）の完全廃止の影響等により、前年に比べて</a:t>
          </a:r>
          <a:r>
            <a:rPr kumimoji="1" lang="en-US" altLang="ja-JP" sz="1300">
              <a:latin typeface="ＭＳ Ｐゴシック"/>
            </a:rPr>
            <a:t>6.3</a:t>
          </a:r>
          <a:r>
            <a:rPr kumimoji="1" lang="ja-JP" altLang="en-US" sz="1300">
              <a:latin typeface="ＭＳ Ｐゴシック"/>
            </a:rPr>
            <a:t>ポイント低下した。また、平成</a:t>
          </a:r>
          <a:r>
            <a:rPr kumimoji="1" lang="en-US" altLang="ja-JP" sz="1300">
              <a:latin typeface="ＭＳ Ｐゴシック"/>
            </a:rPr>
            <a:t>22</a:t>
          </a:r>
          <a:r>
            <a:rPr kumimoji="1" lang="ja-JP" altLang="en-US" sz="1300">
              <a:latin typeface="ＭＳ Ｐゴシック"/>
            </a:rPr>
            <a:t>年度に職員給の</a:t>
          </a:r>
          <a:r>
            <a:rPr kumimoji="1" lang="en-US" altLang="ja-JP" sz="1300">
              <a:latin typeface="ＭＳ Ｐゴシック"/>
            </a:rPr>
            <a:t>2.5</a:t>
          </a:r>
          <a:r>
            <a:rPr kumimoji="1" lang="ja-JP" altLang="en-US" sz="1300">
              <a:latin typeface="ＭＳ Ｐゴシック"/>
            </a:rPr>
            <a:t>％カット、平成</a:t>
          </a:r>
          <a:r>
            <a:rPr kumimoji="1" lang="en-US" altLang="ja-JP" sz="1300">
              <a:latin typeface="ＭＳ Ｐゴシック"/>
            </a:rPr>
            <a:t>23</a:t>
          </a:r>
          <a:r>
            <a:rPr kumimoji="1" lang="ja-JP" altLang="en-US" sz="1300">
              <a:latin typeface="ＭＳ Ｐゴシック"/>
            </a:rPr>
            <a:t>年度及び平成</a:t>
          </a:r>
          <a:r>
            <a:rPr kumimoji="1" lang="en-US" altLang="ja-JP" sz="1300">
              <a:latin typeface="ＭＳ Ｐゴシック"/>
            </a:rPr>
            <a:t>24</a:t>
          </a:r>
          <a:r>
            <a:rPr kumimoji="1" lang="ja-JP" altLang="en-US" sz="1300">
              <a:latin typeface="ＭＳ Ｐゴシック"/>
            </a:rPr>
            <a:t>年度に</a:t>
          </a:r>
          <a:r>
            <a:rPr kumimoji="1" lang="en-US" altLang="ja-JP" sz="1300">
              <a:latin typeface="ＭＳ Ｐゴシック"/>
            </a:rPr>
            <a:t>1.5</a:t>
          </a:r>
          <a:r>
            <a:rPr kumimoji="1" lang="ja-JP" altLang="en-US" sz="1300">
              <a:latin typeface="ＭＳ Ｐゴシック"/>
            </a:rPr>
            <a:t>％カット、平成</a:t>
          </a:r>
          <a:r>
            <a:rPr kumimoji="1" lang="en-US" altLang="ja-JP" sz="1300">
              <a:latin typeface="ＭＳ Ｐゴシック"/>
            </a:rPr>
            <a:t>25</a:t>
          </a:r>
          <a:r>
            <a:rPr kumimoji="1" lang="ja-JP" altLang="en-US" sz="1300">
              <a:latin typeface="ＭＳ Ｐゴシック"/>
            </a:rPr>
            <a:t>年度に一般職員</a:t>
          </a:r>
          <a:r>
            <a:rPr kumimoji="1" lang="en-US" altLang="ja-JP" sz="1300">
              <a:latin typeface="ＭＳ Ｐゴシック"/>
            </a:rPr>
            <a:t>1.5</a:t>
          </a:r>
          <a:r>
            <a:rPr kumimoji="1" lang="ja-JP" altLang="en-US" sz="1300">
              <a:latin typeface="ＭＳ Ｐゴシック"/>
            </a:rPr>
            <a:t>％カット及び管理職員</a:t>
          </a:r>
          <a:r>
            <a:rPr kumimoji="1" lang="en-US" altLang="ja-JP" sz="1300">
              <a:latin typeface="ＭＳ Ｐゴシック"/>
            </a:rPr>
            <a:t>3.0</a:t>
          </a:r>
          <a:r>
            <a:rPr kumimoji="1" lang="ja-JP" altLang="en-US" sz="1300">
              <a:latin typeface="ＭＳ Ｐゴシック"/>
            </a:rPr>
            <a:t>％カット、平成</a:t>
          </a:r>
          <a:r>
            <a:rPr kumimoji="1" lang="en-US" altLang="ja-JP" sz="1300">
              <a:latin typeface="ＭＳ Ｐゴシック"/>
            </a:rPr>
            <a:t>26</a:t>
          </a:r>
          <a:r>
            <a:rPr kumimoji="1" lang="ja-JP" altLang="en-US" sz="1300">
              <a:latin typeface="ＭＳ Ｐゴシック"/>
            </a:rPr>
            <a:t>年度に管理職員</a:t>
          </a:r>
          <a:r>
            <a:rPr kumimoji="1" lang="en-US" altLang="ja-JP" sz="1300">
              <a:latin typeface="ＭＳ Ｐゴシック"/>
            </a:rPr>
            <a:t>1.5</a:t>
          </a:r>
          <a:r>
            <a:rPr kumimoji="1" lang="ja-JP" altLang="en-US" sz="1300">
              <a:latin typeface="ＭＳ Ｐゴシック"/>
            </a:rPr>
            <a:t>％カット等を実施したものの、類似団体平均を上回っている状況である。今後も国や県、県内市町などの動向に注視しながら、給与制度の運用や、給与水準の適正化に努める。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9677</xdr:rowOff>
    </xdr:to>
    <xdr:cxnSp macro="">
      <xdr:nvCxnSpPr>
        <xdr:cNvPr id="257" name="直線コネクタ 256"/>
        <xdr:cNvCxnSpPr/>
      </xdr:nvCxnSpPr>
      <xdr:spPr>
        <a:xfrm flipV="1">
          <a:off x="17018000" y="1390408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8"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9" name="直線コネクタ 258"/>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60"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61" name="直線コネクタ 260"/>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100693</xdr:rowOff>
    </xdr:from>
    <xdr:to>
      <xdr:col>24</xdr:col>
      <xdr:colOff>558800</xdr:colOff>
      <xdr:row>89</xdr:row>
      <xdr:rowOff>138793</xdr:rowOff>
    </xdr:to>
    <xdr:cxnSp macro="">
      <xdr:nvCxnSpPr>
        <xdr:cNvPr id="262" name="直線コネクタ 261"/>
        <xdr:cNvCxnSpPr/>
      </xdr:nvCxnSpPr>
      <xdr:spPr>
        <a:xfrm flipV="1">
          <a:off x="16179800" y="14673943"/>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63"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4" name="フローチャート : 判断 263"/>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138793</xdr:rowOff>
    </xdr:from>
    <xdr:to>
      <xdr:col>23</xdr:col>
      <xdr:colOff>406400</xdr:colOff>
      <xdr:row>90</xdr:row>
      <xdr:rowOff>82248</xdr:rowOff>
    </xdr:to>
    <xdr:cxnSp macro="">
      <xdr:nvCxnSpPr>
        <xdr:cNvPr id="265" name="直線コネクタ 264"/>
        <xdr:cNvCxnSpPr/>
      </xdr:nvCxnSpPr>
      <xdr:spPr>
        <a:xfrm flipV="1">
          <a:off x="15290800" y="153978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87086</xdr:rowOff>
    </xdr:from>
    <xdr:to>
      <xdr:col>23</xdr:col>
      <xdr:colOff>457200</xdr:colOff>
      <xdr:row>89</xdr:row>
      <xdr:rowOff>17236</xdr:rowOff>
    </xdr:to>
    <xdr:sp macro="" textlink="">
      <xdr:nvSpPr>
        <xdr:cNvPr id="266" name="フローチャート : 判断 265"/>
        <xdr:cNvSpPr/>
      </xdr:nvSpPr>
      <xdr:spPr>
        <a:xfrm>
          <a:off x="16129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27413</xdr:rowOff>
    </xdr:from>
    <xdr:ext cx="736600" cy="259045"/>
    <xdr:sp macro="" textlink="">
      <xdr:nvSpPr>
        <xdr:cNvPr id="267" name="テキスト ボックス 266"/>
        <xdr:cNvSpPr txBox="1"/>
      </xdr:nvSpPr>
      <xdr:spPr>
        <a:xfrm>
          <a:off x="15798800" y="1494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90</xdr:row>
      <xdr:rowOff>82248</xdr:rowOff>
    </xdr:to>
    <xdr:cxnSp macro="">
      <xdr:nvCxnSpPr>
        <xdr:cNvPr id="268" name="直線コネクタ 267"/>
        <xdr:cNvCxnSpPr/>
      </xdr:nvCxnSpPr>
      <xdr:spPr>
        <a:xfrm>
          <a:off x="14401800" y="14524566"/>
          <a:ext cx="889000" cy="98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9" name="フローチャート : 判断 268"/>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4432</xdr:rowOff>
    </xdr:from>
    <xdr:ext cx="762000" cy="259045"/>
    <xdr:sp macro="" textlink="">
      <xdr:nvSpPr>
        <xdr:cNvPr id="270" name="テキスト ボックス 269"/>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84</xdr:row>
      <xdr:rowOff>134257</xdr:rowOff>
    </xdr:to>
    <xdr:cxnSp macro="">
      <xdr:nvCxnSpPr>
        <xdr:cNvPr id="271" name="直線コネクタ 270"/>
        <xdr:cNvCxnSpPr/>
      </xdr:nvCxnSpPr>
      <xdr:spPr>
        <a:xfrm flipV="1">
          <a:off x="13512800" y="145245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36588</xdr:rowOff>
    </xdr:from>
    <xdr:to>
      <xdr:col>21</xdr:col>
      <xdr:colOff>50800</xdr:colOff>
      <xdr:row>83</xdr:row>
      <xdr:rowOff>138188</xdr:rowOff>
    </xdr:to>
    <xdr:sp macro="" textlink="">
      <xdr:nvSpPr>
        <xdr:cNvPr id="272" name="フローチャート : 判断 271"/>
        <xdr:cNvSpPr/>
      </xdr:nvSpPr>
      <xdr:spPr>
        <a:xfrm>
          <a:off x="14351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148365</xdr:rowOff>
    </xdr:from>
    <xdr:ext cx="762000" cy="259045"/>
    <xdr:sp macro="" textlink="">
      <xdr:nvSpPr>
        <xdr:cNvPr id="273" name="テキスト ボックス 272"/>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74" name="フローチャート :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75" name="テキスト ボックス 274"/>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81" name="円/楕円 280"/>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117220</xdr:rowOff>
    </xdr:from>
    <xdr:ext cx="762000" cy="259045"/>
    <xdr:sp macro="" textlink="">
      <xdr:nvSpPr>
        <xdr:cNvPr id="282" name="給与水準   （国との比較）該当値テキスト"/>
        <xdr:cNvSpPr txBox="1"/>
      </xdr:nvSpPr>
      <xdr:spPr>
        <a:xfrm>
          <a:off x="17106900" y="1451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87993</xdr:rowOff>
    </xdr:from>
    <xdr:to>
      <xdr:col>23</xdr:col>
      <xdr:colOff>457200</xdr:colOff>
      <xdr:row>90</xdr:row>
      <xdr:rowOff>18143</xdr:rowOff>
    </xdr:to>
    <xdr:sp macro="" textlink="">
      <xdr:nvSpPr>
        <xdr:cNvPr id="283" name="円/楕円 282"/>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2920</xdr:rowOff>
    </xdr:from>
    <xdr:ext cx="736600" cy="259045"/>
    <xdr:sp macro="" textlink="">
      <xdr:nvSpPr>
        <xdr:cNvPr id="284" name="テキスト ボックス 283"/>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31448</xdr:rowOff>
    </xdr:from>
    <xdr:to>
      <xdr:col>22</xdr:col>
      <xdr:colOff>254000</xdr:colOff>
      <xdr:row>90</xdr:row>
      <xdr:rowOff>133048</xdr:rowOff>
    </xdr:to>
    <xdr:sp macro="" textlink="">
      <xdr:nvSpPr>
        <xdr:cNvPr id="285" name="円/楕円 284"/>
        <xdr:cNvSpPr/>
      </xdr:nvSpPr>
      <xdr:spPr>
        <a:xfrm>
          <a:off x="15240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117825</xdr:rowOff>
    </xdr:from>
    <xdr:ext cx="762000" cy="259045"/>
    <xdr:sp macro="" textlink="">
      <xdr:nvSpPr>
        <xdr:cNvPr id="286" name="テキスト ボックス 285"/>
        <xdr:cNvSpPr txBox="1"/>
      </xdr:nvSpPr>
      <xdr:spPr>
        <a:xfrm>
          <a:off x="14909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87" name="円/楕円 286"/>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88" name="テキスト ボックス 287"/>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83457</xdr:rowOff>
    </xdr:from>
    <xdr:to>
      <xdr:col>19</xdr:col>
      <xdr:colOff>533400</xdr:colOff>
      <xdr:row>85</xdr:row>
      <xdr:rowOff>13607</xdr:rowOff>
    </xdr:to>
    <xdr:sp macro="" textlink="">
      <xdr:nvSpPr>
        <xdr:cNvPr id="289" name="円/楕円 288"/>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169834</xdr:rowOff>
    </xdr:from>
    <xdr:ext cx="762000" cy="259045"/>
    <xdr:sp macro="" textlink="">
      <xdr:nvSpPr>
        <xdr:cNvPr id="290" name="テキスト ボックス 289"/>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2" name="テキスト ボックス 29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3" name="テキスト ボックス 29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他事業所への出向、フルタイム再任用職員の減、及び退職者の不補充により、一般職員が</a:t>
          </a:r>
          <a:r>
            <a:rPr kumimoji="1" lang="en-US" altLang="ja-JP" sz="1300">
              <a:latin typeface="ＭＳ Ｐゴシック"/>
            </a:rPr>
            <a:t>3</a:t>
          </a:r>
          <a:r>
            <a:rPr kumimoji="1" lang="ja-JP" altLang="en-US" sz="1300">
              <a:latin typeface="ＭＳ Ｐゴシック"/>
            </a:rPr>
            <a:t>人減となり、前年度に比べて</a:t>
          </a:r>
          <a:r>
            <a:rPr kumimoji="1" lang="en-US" altLang="ja-JP" sz="1300">
              <a:latin typeface="ＭＳ Ｐゴシック"/>
            </a:rPr>
            <a:t>0.06</a:t>
          </a:r>
          <a:r>
            <a:rPr kumimoji="1" lang="ja-JP" altLang="en-US" sz="1300">
              <a:latin typeface="ＭＳ Ｐゴシック"/>
            </a:rPr>
            <a:t>人減少している。類似団体平均と比較すると、</a:t>
          </a:r>
          <a:r>
            <a:rPr kumimoji="1" lang="en-US" altLang="ja-JP" sz="1300">
              <a:latin typeface="ＭＳ Ｐゴシック"/>
            </a:rPr>
            <a:t>0.44</a:t>
          </a:r>
          <a:r>
            <a:rPr kumimoji="1" lang="ja-JP" altLang="en-US" sz="1300">
              <a:latin typeface="ＭＳ Ｐゴシック"/>
            </a:rPr>
            <a:t>人下回っており、依然平均を下回る状態を保っているが、今後も引き続き、効率的な職員配置により、職員数の適正管理に努める。</a:t>
          </a: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7" name="直線コネクタ 30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8" name="テキスト ボックス 30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9" name="直線コネクタ 30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0" name="テキスト ボックス 30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1" name="直線コネクタ 31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2" name="テキスト ボックス 31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3" name="直線コネクタ 31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4" name="テキスト ボックス 31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5" name="直線コネクタ 31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6" name="テキスト ボックス 31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7" name="直線コネクタ 31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8" name="テキスト ボックス 31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68</xdr:row>
      <xdr:rowOff>77470</xdr:rowOff>
    </xdr:to>
    <xdr:cxnSp macro="">
      <xdr:nvCxnSpPr>
        <xdr:cNvPr id="322" name="直線コネクタ 321"/>
        <xdr:cNvCxnSpPr/>
      </xdr:nvCxnSpPr>
      <xdr:spPr>
        <a:xfrm flipV="1">
          <a:off x="17018000" y="1009523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49547</xdr:rowOff>
    </xdr:from>
    <xdr:ext cx="762000" cy="259045"/>
    <xdr:sp macro="" textlink="">
      <xdr:nvSpPr>
        <xdr:cNvPr id="323" name="定員管理の状況最小値テキスト"/>
        <xdr:cNvSpPr txBox="1"/>
      </xdr:nvSpPr>
      <xdr:spPr>
        <a:xfrm>
          <a:off x="17106900" y="1170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68</xdr:row>
      <xdr:rowOff>77470</xdr:rowOff>
    </xdr:from>
    <xdr:to>
      <xdr:col>24</xdr:col>
      <xdr:colOff>647700</xdr:colOff>
      <xdr:row>68</xdr:row>
      <xdr:rowOff>77470</xdr:rowOff>
    </xdr:to>
    <xdr:cxnSp macro="">
      <xdr:nvCxnSpPr>
        <xdr:cNvPr id="324" name="直線コネクタ 323"/>
        <xdr:cNvCxnSpPr/>
      </xdr:nvCxnSpPr>
      <xdr:spPr>
        <a:xfrm>
          <a:off x="16929100" y="1173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5"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6" name="直線コネクタ 325"/>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544</xdr:rowOff>
    </xdr:from>
    <xdr:to>
      <xdr:col>24</xdr:col>
      <xdr:colOff>558800</xdr:colOff>
      <xdr:row>63</xdr:row>
      <xdr:rowOff>21227</xdr:rowOff>
    </xdr:to>
    <xdr:cxnSp macro="">
      <xdr:nvCxnSpPr>
        <xdr:cNvPr id="327" name="直線コネクタ 326"/>
        <xdr:cNvCxnSpPr/>
      </xdr:nvCxnSpPr>
      <xdr:spPr>
        <a:xfrm flipV="1">
          <a:off x="16179800" y="1080189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73496</xdr:rowOff>
    </xdr:from>
    <xdr:ext cx="762000" cy="259045"/>
    <xdr:sp macro="" textlink="">
      <xdr:nvSpPr>
        <xdr:cNvPr id="328" name="定員管理の状況平均値テキスト"/>
        <xdr:cNvSpPr txBox="1"/>
      </xdr:nvSpPr>
      <xdr:spPr>
        <a:xfrm>
          <a:off x="17106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29" name="フローチャート : 判断 328"/>
        <xdr:cNvSpPr/>
      </xdr:nvSpPr>
      <xdr:spPr>
        <a:xfrm>
          <a:off x="16967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10885</xdr:rowOff>
    </xdr:from>
    <xdr:to>
      <xdr:col>23</xdr:col>
      <xdr:colOff>406400</xdr:colOff>
      <xdr:row>63</xdr:row>
      <xdr:rowOff>21227</xdr:rowOff>
    </xdr:to>
    <xdr:cxnSp macro="">
      <xdr:nvCxnSpPr>
        <xdr:cNvPr id="330" name="直線コネクタ 329"/>
        <xdr:cNvCxnSpPr/>
      </xdr:nvCxnSpPr>
      <xdr:spPr>
        <a:xfrm>
          <a:off x="15290800" y="108122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108313</xdr:rowOff>
    </xdr:from>
    <xdr:to>
      <xdr:col>23</xdr:col>
      <xdr:colOff>457200</xdr:colOff>
      <xdr:row>64</xdr:row>
      <xdr:rowOff>38463</xdr:rowOff>
    </xdr:to>
    <xdr:sp macro="" textlink="">
      <xdr:nvSpPr>
        <xdr:cNvPr id="331" name="フローチャート : 判断 330"/>
        <xdr:cNvSpPr/>
      </xdr:nvSpPr>
      <xdr:spPr>
        <a:xfrm>
          <a:off x="16129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23240</xdr:rowOff>
    </xdr:from>
    <xdr:ext cx="736600" cy="259045"/>
    <xdr:sp macro="" textlink="">
      <xdr:nvSpPr>
        <xdr:cNvPr id="332" name="テキスト ボックス 331"/>
        <xdr:cNvSpPr txBox="1"/>
      </xdr:nvSpPr>
      <xdr:spPr>
        <a:xfrm>
          <a:off x="15798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10885</xdr:rowOff>
    </xdr:from>
    <xdr:to>
      <xdr:col>22</xdr:col>
      <xdr:colOff>203200</xdr:colOff>
      <xdr:row>63</xdr:row>
      <xdr:rowOff>28122</xdr:rowOff>
    </xdr:to>
    <xdr:cxnSp macro="">
      <xdr:nvCxnSpPr>
        <xdr:cNvPr id="333" name="直線コネクタ 332"/>
        <xdr:cNvCxnSpPr/>
      </xdr:nvCxnSpPr>
      <xdr:spPr>
        <a:xfrm flipV="1">
          <a:off x="14401800" y="1081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23041</xdr:rowOff>
    </xdr:from>
    <xdr:to>
      <xdr:col>22</xdr:col>
      <xdr:colOff>254000</xdr:colOff>
      <xdr:row>64</xdr:row>
      <xdr:rowOff>124641</xdr:rowOff>
    </xdr:to>
    <xdr:sp macro="" textlink="">
      <xdr:nvSpPr>
        <xdr:cNvPr id="334" name="フローチャート : 判断 333"/>
        <xdr:cNvSpPr/>
      </xdr:nvSpPr>
      <xdr:spPr>
        <a:xfrm>
          <a:off x="15240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109418</xdr:rowOff>
    </xdr:from>
    <xdr:ext cx="762000" cy="259045"/>
    <xdr:sp macro="" textlink="">
      <xdr:nvSpPr>
        <xdr:cNvPr id="335" name="テキスト ボックス 334"/>
        <xdr:cNvSpPr txBox="1"/>
      </xdr:nvSpPr>
      <xdr:spPr>
        <a:xfrm>
          <a:off x="14909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28122</xdr:rowOff>
    </xdr:from>
    <xdr:to>
      <xdr:col>21</xdr:col>
      <xdr:colOff>0</xdr:colOff>
      <xdr:row>63</xdr:row>
      <xdr:rowOff>31569</xdr:rowOff>
    </xdr:to>
    <xdr:cxnSp macro="">
      <xdr:nvCxnSpPr>
        <xdr:cNvPr id="336" name="直線コネクタ 335"/>
        <xdr:cNvCxnSpPr/>
      </xdr:nvCxnSpPr>
      <xdr:spPr>
        <a:xfrm flipV="1">
          <a:off x="13512800" y="108294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53159</xdr:rowOff>
    </xdr:from>
    <xdr:to>
      <xdr:col>21</xdr:col>
      <xdr:colOff>50800</xdr:colOff>
      <xdr:row>63</xdr:row>
      <xdr:rowOff>154759</xdr:rowOff>
    </xdr:to>
    <xdr:sp macro="" textlink="">
      <xdr:nvSpPr>
        <xdr:cNvPr id="337" name="フローチャート : 判断 336"/>
        <xdr:cNvSpPr/>
      </xdr:nvSpPr>
      <xdr:spPr>
        <a:xfrm>
          <a:off x="14351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139536</xdr:rowOff>
    </xdr:from>
    <xdr:ext cx="762000" cy="259045"/>
    <xdr:sp macro="" textlink="">
      <xdr:nvSpPr>
        <xdr:cNvPr id="338" name="テキスト ボックス 337"/>
        <xdr:cNvSpPr txBox="1"/>
      </xdr:nvSpPr>
      <xdr:spPr>
        <a:xfrm>
          <a:off x="14020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39" name="フローチャート : 判断 338"/>
        <xdr:cNvSpPr/>
      </xdr:nvSpPr>
      <xdr:spPr>
        <a:xfrm>
          <a:off x="13462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146430</xdr:rowOff>
    </xdr:from>
    <xdr:ext cx="762000" cy="259045"/>
    <xdr:sp macro="" textlink="">
      <xdr:nvSpPr>
        <xdr:cNvPr id="340" name="テキスト ボックス 339"/>
        <xdr:cNvSpPr txBox="1"/>
      </xdr:nvSpPr>
      <xdr:spPr>
        <a:xfrm>
          <a:off x="13131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121194</xdr:rowOff>
    </xdr:from>
    <xdr:to>
      <xdr:col>24</xdr:col>
      <xdr:colOff>609600</xdr:colOff>
      <xdr:row>63</xdr:row>
      <xdr:rowOff>51344</xdr:rowOff>
    </xdr:to>
    <xdr:sp macro="" textlink="">
      <xdr:nvSpPr>
        <xdr:cNvPr id="346" name="円/楕円 345"/>
        <xdr:cNvSpPr/>
      </xdr:nvSpPr>
      <xdr:spPr>
        <a:xfrm>
          <a:off x="169672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137721</xdr:rowOff>
    </xdr:from>
    <xdr:ext cx="762000" cy="259045"/>
    <xdr:sp macro="" textlink="">
      <xdr:nvSpPr>
        <xdr:cNvPr id="347" name="定員管理の状況該当値テキスト"/>
        <xdr:cNvSpPr txBox="1"/>
      </xdr:nvSpPr>
      <xdr:spPr>
        <a:xfrm>
          <a:off x="171069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141877</xdr:rowOff>
    </xdr:from>
    <xdr:to>
      <xdr:col>23</xdr:col>
      <xdr:colOff>457200</xdr:colOff>
      <xdr:row>63</xdr:row>
      <xdr:rowOff>72027</xdr:rowOff>
    </xdr:to>
    <xdr:sp macro="" textlink="">
      <xdr:nvSpPr>
        <xdr:cNvPr id="348" name="円/楕円 347"/>
        <xdr:cNvSpPr/>
      </xdr:nvSpPr>
      <xdr:spPr>
        <a:xfrm>
          <a:off x="16129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82204</xdr:rowOff>
    </xdr:from>
    <xdr:ext cx="736600" cy="259045"/>
    <xdr:sp macro="" textlink="">
      <xdr:nvSpPr>
        <xdr:cNvPr id="349" name="テキスト ボックス 348"/>
        <xdr:cNvSpPr txBox="1"/>
      </xdr:nvSpPr>
      <xdr:spPr>
        <a:xfrm>
          <a:off x="15798800" y="1054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131535</xdr:rowOff>
    </xdr:from>
    <xdr:to>
      <xdr:col>22</xdr:col>
      <xdr:colOff>254000</xdr:colOff>
      <xdr:row>63</xdr:row>
      <xdr:rowOff>61685</xdr:rowOff>
    </xdr:to>
    <xdr:sp macro="" textlink="">
      <xdr:nvSpPr>
        <xdr:cNvPr id="350" name="円/楕円 349"/>
        <xdr:cNvSpPr/>
      </xdr:nvSpPr>
      <xdr:spPr>
        <a:xfrm>
          <a:off x="15240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71862</xdr:rowOff>
    </xdr:from>
    <xdr:ext cx="762000" cy="259045"/>
    <xdr:sp macro="" textlink="">
      <xdr:nvSpPr>
        <xdr:cNvPr id="351" name="テキスト ボックス 350"/>
        <xdr:cNvSpPr txBox="1"/>
      </xdr:nvSpPr>
      <xdr:spPr>
        <a:xfrm>
          <a:off x="14909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148772</xdr:rowOff>
    </xdr:from>
    <xdr:to>
      <xdr:col>21</xdr:col>
      <xdr:colOff>50800</xdr:colOff>
      <xdr:row>63</xdr:row>
      <xdr:rowOff>78922</xdr:rowOff>
    </xdr:to>
    <xdr:sp macro="" textlink="">
      <xdr:nvSpPr>
        <xdr:cNvPr id="352" name="円/楕円 351"/>
        <xdr:cNvSpPr/>
      </xdr:nvSpPr>
      <xdr:spPr>
        <a:xfrm>
          <a:off x="14351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89099</xdr:rowOff>
    </xdr:from>
    <xdr:ext cx="762000" cy="259045"/>
    <xdr:sp macro="" textlink="">
      <xdr:nvSpPr>
        <xdr:cNvPr id="353" name="テキスト ボックス 352"/>
        <xdr:cNvSpPr txBox="1"/>
      </xdr:nvSpPr>
      <xdr:spPr>
        <a:xfrm>
          <a:off x="14020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152219</xdr:rowOff>
    </xdr:from>
    <xdr:to>
      <xdr:col>19</xdr:col>
      <xdr:colOff>533400</xdr:colOff>
      <xdr:row>63</xdr:row>
      <xdr:rowOff>82369</xdr:rowOff>
    </xdr:to>
    <xdr:sp macro="" textlink="">
      <xdr:nvSpPr>
        <xdr:cNvPr id="354" name="円/楕円 353"/>
        <xdr:cNvSpPr/>
      </xdr:nvSpPr>
      <xdr:spPr>
        <a:xfrm>
          <a:off x="13462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92546</xdr:rowOff>
    </xdr:from>
    <xdr:ext cx="762000" cy="259045"/>
    <xdr:sp macro="" textlink="">
      <xdr:nvSpPr>
        <xdr:cNvPr id="355" name="テキスト ボックス 354"/>
        <xdr:cNvSpPr txBox="1"/>
      </xdr:nvSpPr>
      <xdr:spPr>
        <a:xfrm>
          <a:off x="13131800" y="1055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0.3</a:t>
          </a:r>
          <a:r>
            <a:rPr kumimoji="1" lang="ja-JP" altLang="en-US" sz="1300">
              <a:latin typeface="ＭＳ Ｐゴシック"/>
            </a:rPr>
            <a:t>ポイント上回っているものの、前年度に比べ</a:t>
          </a:r>
          <a:r>
            <a:rPr kumimoji="1" lang="en-US" altLang="ja-JP" sz="1300">
              <a:latin typeface="ＭＳ Ｐゴシック"/>
            </a:rPr>
            <a:t>1.2</a:t>
          </a:r>
          <a:r>
            <a:rPr kumimoji="1" lang="ja-JP" altLang="en-US" sz="1300">
              <a:latin typeface="ＭＳ Ｐゴシック"/>
            </a:rPr>
            <a:t>ポイント低下した。主な要因としては、し尿処理施設建設に係る償還が終了したことや、公営企業債の償還に充てられたと認められる繰出金の減少等が挙げられる。また、公債費や一部事務組合等の公債費負担分も減少していることから、数値は着実に改善傾向にある。今後は、給食センター等の建設事業に伴い、一時的な数値の上昇が見込まれるが、財政健全化計画に基づき、地方債の</a:t>
          </a:r>
          <a:r>
            <a:rPr kumimoji="1" lang="ja-JP" altLang="en-US" sz="1300" i="0">
              <a:latin typeface="ＭＳ Ｐゴシック"/>
            </a:rPr>
            <a:t>発行額抑制に努め、数値の維持・改善に努める。</a:t>
          </a: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44</xdr:row>
      <xdr:rowOff>60537</xdr:rowOff>
    </xdr:to>
    <xdr:cxnSp macro="">
      <xdr:nvCxnSpPr>
        <xdr:cNvPr id="384" name="直線コネクタ 383"/>
        <xdr:cNvCxnSpPr/>
      </xdr:nvCxnSpPr>
      <xdr:spPr>
        <a:xfrm flipV="1">
          <a:off x="17018000" y="6245013"/>
          <a:ext cx="0" cy="1359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32614</xdr:rowOff>
    </xdr:from>
    <xdr:ext cx="762000" cy="259045"/>
    <xdr:sp macro="" textlink="">
      <xdr:nvSpPr>
        <xdr:cNvPr id="385"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44</xdr:row>
      <xdr:rowOff>60537</xdr:rowOff>
    </xdr:from>
    <xdr:to>
      <xdr:col>24</xdr:col>
      <xdr:colOff>647700</xdr:colOff>
      <xdr:row>44</xdr:row>
      <xdr:rowOff>60537</xdr:rowOff>
    </xdr:to>
    <xdr:cxnSp macro="">
      <xdr:nvCxnSpPr>
        <xdr:cNvPr id="386" name="直線コネクタ 385"/>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87"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88" name="直線コネクタ 387"/>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41</xdr:row>
      <xdr:rowOff>108373</xdr:rowOff>
    </xdr:to>
    <xdr:cxnSp macro="">
      <xdr:nvCxnSpPr>
        <xdr:cNvPr id="389" name="直線コネクタ 388"/>
        <xdr:cNvCxnSpPr/>
      </xdr:nvCxnSpPr>
      <xdr:spPr>
        <a:xfrm flipV="1">
          <a:off x="16179800" y="704130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90"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1" name="フローチャート : 判断 39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108373</xdr:rowOff>
    </xdr:from>
    <xdr:to>
      <xdr:col>23</xdr:col>
      <xdr:colOff>406400</xdr:colOff>
      <xdr:row>42</xdr:row>
      <xdr:rowOff>49530</xdr:rowOff>
    </xdr:to>
    <xdr:cxnSp macro="">
      <xdr:nvCxnSpPr>
        <xdr:cNvPr id="392" name="直線コネクタ 391"/>
        <xdr:cNvCxnSpPr/>
      </xdr:nvCxnSpPr>
      <xdr:spPr>
        <a:xfrm flipV="1">
          <a:off x="15290800" y="71378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93" name="フローチャート : 判断 392"/>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94" name="テキスト ボックス 393"/>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154094</xdr:rowOff>
    </xdr:to>
    <xdr:cxnSp macro="">
      <xdr:nvCxnSpPr>
        <xdr:cNvPr id="395" name="直線コネクタ 394"/>
        <xdr:cNvCxnSpPr/>
      </xdr:nvCxnSpPr>
      <xdr:spPr>
        <a:xfrm flipV="1">
          <a:off x="14401800" y="72504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6" name="フローチャート : 判断 395"/>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7" name="テキスト ボックス 396"/>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154094</xdr:rowOff>
    </xdr:from>
    <xdr:to>
      <xdr:col>21</xdr:col>
      <xdr:colOff>0</xdr:colOff>
      <xdr:row>43</xdr:row>
      <xdr:rowOff>55033</xdr:rowOff>
    </xdr:to>
    <xdr:cxnSp macro="">
      <xdr:nvCxnSpPr>
        <xdr:cNvPr id="398" name="直線コネクタ 397"/>
        <xdr:cNvCxnSpPr/>
      </xdr:nvCxnSpPr>
      <xdr:spPr>
        <a:xfrm flipV="1">
          <a:off x="13512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9" name="フローチャート : 判断 398"/>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00" name="テキスト ボックス 399"/>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401" name="フローチャート : 判断 400"/>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48700</xdr:rowOff>
    </xdr:from>
    <xdr:ext cx="762000" cy="259045"/>
    <xdr:sp macro="" textlink="">
      <xdr:nvSpPr>
        <xdr:cNvPr id="402" name="テキスト ボックス 401"/>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132504</xdr:rowOff>
    </xdr:from>
    <xdr:to>
      <xdr:col>24</xdr:col>
      <xdr:colOff>609600</xdr:colOff>
      <xdr:row>41</xdr:row>
      <xdr:rowOff>62654</xdr:rowOff>
    </xdr:to>
    <xdr:sp macro="" textlink="">
      <xdr:nvSpPr>
        <xdr:cNvPr id="408" name="円/楕円 407"/>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104581</xdr:rowOff>
    </xdr:from>
    <xdr:ext cx="762000" cy="259045"/>
    <xdr:sp macro="" textlink="">
      <xdr:nvSpPr>
        <xdr:cNvPr id="409" name="公債費負担の状況該当値テキスト"/>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57573</xdr:rowOff>
    </xdr:from>
    <xdr:to>
      <xdr:col>23</xdr:col>
      <xdr:colOff>457200</xdr:colOff>
      <xdr:row>41</xdr:row>
      <xdr:rowOff>159173</xdr:rowOff>
    </xdr:to>
    <xdr:sp macro="" textlink="">
      <xdr:nvSpPr>
        <xdr:cNvPr id="410" name="円/楕円 409"/>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143950</xdr:rowOff>
    </xdr:from>
    <xdr:ext cx="736600" cy="259045"/>
    <xdr:sp macro="" textlink="">
      <xdr:nvSpPr>
        <xdr:cNvPr id="411" name="テキスト ボックス 410"/>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170180</xdr:rowOff>
    </xdr:from>
    <xdr:to>
      <xdr:col>22</xdr:col>
      <xdr:colOff>254000</xdr:colOff>
      <xdr:row>42</xdr:row>
      <xdr:rowOff>100330</xdr:rowOff>
    </xdr:to>
    <xdr:sp macro="" textlink="">
      <xdr:nvSpPr>
        <xdr:cNvPr id="412" name="円/楕円 411"/>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85107</xdr:rowOff>
    </xdr:from>
    <xdr:ext cx="762000" cy="259045"/>
    <xdr:sp macro="" textlink="">
      <xdr:nvSpPr>
        <xdr:cNvPr id="413" name="テキスト ボックス 412"/>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103294</xdr:rowOff>
    </xdr:from>
    <xdr:to>
      <xdr:col>21</xdr:col>
      <xdr:colOff>50800</xdr:colOff>
      <xdr:row>43</xdr:row>
      <xdr:rowOff>33444</xdr:rowOff>
    </xdr:to>
    <xdr:sp macro="" textlink="">
      <xdr:nvSpPr>
        <xdr:cNvPr id="414" name="円/楕円 413"/>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18221</xdr:rowOff>
    </xdr:from>
    <xdr:ext cx="762000" cy="259045"/>
    <xdr:sp macro="" textlink="">
      <xdr:nvSpPr>
        <xdr:cNvPr id="415" name="テキスト ボックス 414"/>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4233</xdr:rowOff>
    </xdr:from>
    <xdr:to>
      <xdr:col>19</xdr:col>
      <xdr:colOff>533400</xdr:colOff>
      <xdr:row>43</xdr:row>
      <xdr:rowOff>105833</xdr:rowOff>
    </xdr:to>
    <xdr:sp macro="" textlink="">
      <xdr:nvSpPr>
        <xdr:cNvPr id="416" name="円/楕円 415"/>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90610</xdr:rowOff>
    </xdr:from>
    <xdr:ext cx="762000" cy="259045"/>
    <xdr:sp macro="" textlink="">
      <xdr:nvSpPr>
        <xdr:cNvPr id="417" name="テキスト ボックス 416"/>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9" name="テキスト ボックス 41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0" name="テキスト ボックス 41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類似団体平均を上回っているものの、近年は改善傾向にあり、前年度に比べ</a:t>
          </a:r>
          <a:r>
            <a:rPr kumimoji="1" lang="en-US" altLang="ja-JP" sz="1300">
              <a:latin typeface="ＭＳ Ｐゴシック"/>
            </a:rPr>
            <a:t>12.4</a:t>
          </a:r>
          <a:r>
            <a:rPr kumimoji="1" lang="ja-JP" altLang="en-US" sz="1300">
              <a:latin typeface="ＭＳ Ｐゴシック"/>
            </a:rPr>
            <a:t>ポイント低下した。これは、臨時財政対策債等の発行に伴い地方債残高が増加したものの、土地開発公社の一部廃止による負担見込額の減、組織の新陳代謝による退職手当負担見込額の減や、公債費の基準財政需要額算入見込額の増、充当可能基金の増等が主な要因となっている。今後も事業費の抑制に努め、起債残高に注視し、引き続き公営企業や一部事務組合も含めた地方債残高の減少に努める。</a:t>
          </a: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11732</xdr:rowOff>
    </xdr:from>
    <xdr:to>
      <xdr:col>24</xdr:col>
      <xdr:colOff>558800</xdr:colOff>
      <xdr:row>22</xdr:row>
      <xdr:rowOff>123553</xdr:rowOff>
    </xdr:to>
    <xdr:cxnSp macro="">
      <xdr:nvCxnSpPr>
        <xdr:cNvPr id="448" name="直線コネクタ 447"/>
        <xdr:cNvCxnSpPr/>
      </xdr:nvCxnSpPr>
      <xdr:spPr>
        <a:xfrm flipV="1">
          <a:off x="17018000" y="2412032"/>
          <a:ext cx="0" cy="1483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95630</xdr:rowOff>
    </xdr:from>
    <xdr:ext cx="762000" cy="259045"/>
    <xdr:sp macro="" textlink="">
      <xdr:nvSpPr>
        <xdr:cNvPr id="449" name="将来負担の状況最小値テキスト"/>
        <xdr:cNvSpPr txBox="1"/>
      </xdr:nvSpPr>
      <xdr:spPr>
        <a:xfrm>
          <a:off x="17106900" y="38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137.7</a:t>
          </a:r>
          <a:endParaRPr kumimoji="1" lang="ja-JP" altLang="en-US" sz="1000" b="1">
            <a:latin typeface="ＭＳ Ｐゴシック"/>
          </a:endParaRPr>
        </a:p>
      </xdr:txBody>
    </xdr:sp>
    <xdr:clientData/>
  </xdr:oneCellAnchor>
  <xdr:twoCellAnchor>
    <xdr:from>
      <xdr:col>24</xdr:col>
      <xdr:colOff>469900</xdr:colOff>
      <xdr:row>22</xdr:row>
      <xdr:rowOff>123553</xdr:rowOff>
    </xdr:from>
    <xdr:to>
      <xdr:col>24</xdr:col>
      <xdr:colOff>647700</xdr:colOff>
      <xdr:row>22</xdr:row>
      <xdr:rowOff>123553</xdr:rowOff>
    </xdr:to>
    <xdr:cxnSp macro="">
      <xdr:nvCxnSpPr>
        <xdr:cNvPr id="450" name="直線コネクタ 449"/>
        <xdr:cNvCxnSpPr/>
      </xdr:nvCxnSpPr>
      <xdr:spPr>
        <a:xfrm>
          <a:off x="16929100" y="389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98109</xdr:rowOff>
    </xdr:from>
    <xdr:ext cx="762000" cy="259045"/>
    <xdr:sp macro="" textlink="">
      <xdr:nvSpPr>
        <xdr:cNvPr id="451" name="将来負担の状況最大値テキスト"/>
        <xdr:cNvSpPr txBox="1"/>
      </xdr:nvSpPr>
      <xdr:spPr>
        <a:xfrm>
          <a:off x="17106900" y="21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24</xdr:col>
      <xdr:colOff>469900</xdr:colOff>
      <xdr:row>14</xdr:row>
      <xdr:rowOff>11732</xdr:rowOff>
    </xdr:from>
    <xdr:to>
      <xdr:col>24</xdr:col>
      <xdr:colOff>647700</xdr:colOff>
      <xdr:row>14</xdr:row>
      <xdr:rowOff>11732</xdr:rowOff>
    </xdr:to>
    <xdr:cxnSp macro="">
      <xdr:nvCxnSpPr>
        <xdr:cNvPr id="452" name="直線コネクタ 451"/>
        <xdr:cNvCxnSpPr/>
      </xdr:nvCxnSpPr>
      <xdr:spPr>
        <a:xfrm>
          <a:off x="16929100" y="24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65012</xdr:rowOff>
    </xdr:from>
    <xdr:to>
      <xdr:col>24</xdr:col>
      <xdr:colOff>558800</xdr:colOff>
      <xdr:row>18</xdr:row>
      <xdr:rowOff>36044</xdr:rowOff>
    </xdr:to>
    <xdr:cxnSp macro="">
      <xdr:nvCxnSpPr>
        <xdr:cNvPr id="453" name="直線コネクタ 452"/>
        <xdr:cNvCxnSpPr/>
      </xdr:nvCxnSpPr>
      <xdr:spPr>
        <a:xfrm flipV="1">
          <a:off x="16179800" y="2979662"/>
          <a:ext cx="8382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90731</xdr:rowOff>
    </xdr:from>
    <xdr:ext cx="762000" cy="259045"/>
    <xdr:sp macro="" textlink="">
      <xdr:nvSpPr>
        <xdr:cNvPr id="454" name="将来負担の状況平均値テキスト"/>
        <xdr:cNvSpPr txBox="1"/>
      </xdr:nvSpPr>
      <xdr:spPr>
        <a:xfrm>
          <a:off x="17106900" y="266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74204</xdr:rowOff>
    </xdr:from>
    <xdr:to>
      <xdr:col>24</xdr:col>
      <xdr:colOff>609600</xdr:colOff>
      <xdr:row>17</xdr:row>
      <xdr:rowOff>4354</xdr:rowOff>
    </xdr:to>
    <xdr:sp macro="" textlink="">
      <xdr:nvSpPr>
        <xdr:cNvPr id="455" name="フローチャート : 判断 454"/>
        <xdr:cNvSpPr/>
      </xdr:nvSpPr>
      <xdr:spPr>
        <a:xfrm>
          <a:off x="169672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36044</xdr:rowOff>
    </xdr:from>
    <xdr:to>
      <xdr:col>23</xdr:col>
      <xdr:colOff>406400</xdr:colOff>
      <xdr:row>18</xdr:row>
      <xdr:rowOff>80857</xdr:rowOff>
    </xdr:to>
    <xdr:cxnSp macro="">
      <xdr:nvCxnSpPr>
        <xdr:cNvPr id="456" name="直線コネクタ 455"/>
        <xdr:cNvCxnSpPr/>
      </xdr:nvCxnSpPr>
      <xdr:spPr>
        <a:xfrm flipV="1">
          <a:off x="15290800" y="312214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9616</xdr:rowOff>
    </xdr:from>
    <xdr:to>
      <xdr:col>23</xdr:col>
      <xdr:colOff>457200</xdr:colOff>
      <xdr:row>17</xdr:row>
      <xdr:rowOff>111216</xdr:rowOff>
    </xdr:to>
    <xdr:sp macro="" textlink="">
      <xdr:nvSpPr>
        <xdr:cNvPr id="457" name="フローチャート : 判断 456"/>
        <xdr:cNvSpPr/>
      </xdr:nvSpPr>
      <xdr:spPr>
        <a:xfrm>
          <a:off x="16129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121393</xdr:rowOff>
    </xdr:from>
    <xdr:ext cx="736600" cy="259045"/>
    <xdr:sp macro="" textlink="">
      <xdr:nvSpPr>
        <xdr:cNvPr id="458" name="テキスト ボックス 457"/>
        <xdr:cNvSpPr txBox="1"/>
      </xdr:nvSpPr>
      <xdr:spPr>
        <a:xfrm>
          <a:off x="15798800" y="269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80857</xdr:rowOff>
    </xdr:from>
    <xdr:to>
      <xdr:col>22</xdr:col>
      <xdr:colOff>203200</xdr:colOff>
      <xdr:row>18</xdr:row>
      <xdr:rowOff>145203</xdr:rowOff>
    </xdr:to>
    <xdr:cxnSp macro="">
      <xdr:nvCxnSpPr>
        <xdr:cNvPr id="459" name="直線コネクタ 458"/>
        <xdr:cNvCxnSpPr/>
      </xdr:nvCxnSpPr>
      <xdr:spPr>
        <a:xfrm flipV="1">
          <a:off x="14401800" y="316695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147501</xdr:rowOff>
    </xdr:from>
    <xdr:to>
      <xdr:col>22</xdr:col>
      <xdr:colOff>254000</xdr:colOff>
      <xdr:row>18</xdr:row>
      <xdr:rowOff>77651</xdr:rowOff>
    </xdr:to>
    <xdr:sp macro="" textlink="">
      <xdr:nvSpPr>
        <xdr:cNvPr id="460" name="フローチャート : 判断 459"/>
        <xdr:cNvSpPr/>
      </xdr:nvSpPr>
      <xdr:spPr>
        <a:xfrm>
          <a:off x="15240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87828</xdr:rowOff>
    </xdr:from>
    <xdr:ext cx="762000" cy="259045"/>
    <xdr:sp macro="" textlink="">
      <xdr:nvSpPr>
        <xdr:cNvPr id="461" name="テキスト ボックス 460"/>
        <xdr:cNvSpPr txBox="1"/>
      </xdr:nvSpPr>
      <xdr:spPr>
        <a:xfrm>
          <a:off x="14909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145203</xdr:rowOff>
    </xdr:from>
    <xdr:to>
      <xdr:col>21</xdr:col>
      <xdr:colOff>0</xdr:colOff>
      <xdr:row>19</xdr:row>
      <xdr:rowOff>112788</xdr:rowOff>
    </xdr:to>
    <xdr:cxnSp macro="">
      <xdr:nvCxnSpPr>
        <xdr:cNvPr id="462" name="直線コネクタ 461"/>
        <xdr:cNvCxnSpPr/>
      </xdr:nvCxnSpPr>
      <xdr:spPr>
        <a:xfrm flipV="1">
          <a:off x="13512800" y="3231303"/>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136011</xdr:rowOff>
    </xdr:from>
    <xdr:to>
      <xdr:col>21</xdr:col>
      <xdr:colOff>50800</xdr:colOff>
      <xdr:row>18</xdr:row>
      <xdr:rowOff>66161</xdr:rowOff>
    </xdr:to>
    <xdr:sp macro="" textlink="">
      <xdr:nvSpPr>
        <xdr:cNvPr id="463" name="フローチャート : 判断 462"/>
        <xdr:cNvSpPr/>
      </xdr:nvSpPr>
      <xdr:spPr>
        <a:xfrm>
          <a:off x="14351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76338</xdr:rowOff>
    </xdr:from>
    <xdr:ext cx="762000" cy="259045"/>
    <xdr:sp macro="" textlink="">
      <xdr:nvSpPr>
        <xdr:cNvPr id="464" name="テキスト ボックス 463"/>
        <xdr:cNvSpPr txBox="1"/>
      </xdr:nvSpPr>
      <xdr:spPr>
        <a:xfrm>
          <a:off x="14020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23162</xdr:rowOff>
    </xdr:from>
    <xdr:to>
      <xdr:col>19</xdr:col>
      <xdr:colOff>533400</xdr:colOff>
      <xdr:row>18</xdr:row>
      <xdr:rowOff>124762</xdr:rowOff>
    </xdr:to>
    <xdr:sp macro="" textlink="">
      <xdr:nvSpPr>
        <xdr:cNvPr id="465" name="フローチャート : 判断 464"/>
        <xdr:cNvSpPr/>
      </xdr:nvSpPr>
      <xdr:spPr>
        <a:xfrm>
          <a:off x="13462000" y="310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134939</xdr:rowOff>
    </xdr:from>
    <xdr:ext cx="762000" cy="259045"/>
    <xdr:sp macro="" textlink="">
      <xdr:nvSpPr>
        <xdr:cNvPr id="466" name="テキスト ボックス 465"/>
        <xdr:cNvSpPr txBox="1"/>
      </xdr:nvSpPr>
      <xdr:spPr>
        <a:xfrm>
          <a:off x="13131800" y="28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14212</xdr:rowOff>
    </xdr:from>
    <xdr:to>
      <xdr:col>24</xdr:col>
      <xdr:colOff>609600</xdr:colOff>
      <xdr:row>17</xdr:row>
      <xdr:rowOff>115812</xdr:rowOff>
    </xdr:to>
    <xdr:sp macro="" textlink="">
      <xdr:nvSpPr>
        <xdr:cNvPr id="472" name="円/楕円 471"/>
        <xdr:cNvSpPr/>
      </xdr:nvSpPr>
      <xdr:spPr>
        <a:xfrm>
          <a:off x="169672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157739</xdr:rowOff>
    </xdr:from>
    <xdr:ext cx="762000" cy="259045"/>
    <xdr:sp macro="" textlink="">
      <xdr:nvSpPr>
        <xdr:cNvPr id="473" name="将来負担の状況該当値テキスト"/>
        <xdr:cNvSpPr txBox="1"/>
      </xdr:nvSpPr>
      <xdr:spPr>
        <a:xfrm>
          <a:off x="17106900" y="290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156694</xdr:rowOff>
    </xdr:from>
    <xdr:to>
      <xdr:col>23</xdr:col>
      <xdr:colOff>457200</xdr:colOff>
      <xdr:row>18</xdr:row>
      <xdr:rowOff>86844</xdr:rowOff>
    </xdr:to>
    <xdr:sp macro="" textlink="">
      <xdr:nvSpPr>
        <xdr:cNvPr id="474" name="円/楕円 473"/>
        <xdr:cNvSpPr/>
      </xdr:nvSpPr>
      <xdr:spPr>
        <a:xfrm>
          <a:off x="16129000" y="30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71621</xdr:rowOff>
    </xdr:from>
    <xdr:ext cx="736600" cy="259045"/>
    <xdr:sp macro="" textlink="">
      <xdr:nvSpPr>
        <xdr:cNvPr id="475" name="テキスト ボックス 474"/>
        <xdr:cNvSpPr txBox="1"/>
      </xdr:nvSpPr>
      <xdr:spPr>
        <a:xfrm>
          <a:off x="15798800" y="315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30057</xdr:rowOff>
    </xdr:from>
    <xdr:to>
      <xdr:col>22</xdr:col>
      <xdr:colOff>254000</xdr:colOff>
      <xdr:row>18</xdr:row>
      <xdr:rowOff>131657</xdr:rowOff>
    </xdr:to>
    <xdr:sp macro="" textlink="">
      <xdr:nvSpPr>
        <xdr:cNvPr id="476" name="円/楕円 475"/>
        <xdr:cNvSpPr/>
      </xdr:nvSpPr>
      <xdr:spPr>
        <a:xfrm>
          <a:off x="15240000" y="31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116434</xdr:rowOff>
    </xdr:from>
    <xdr:ext cx="762000" cy="259045"/>
    <xdr:sp macro="" textlink="">
      <xdr:nvSpPr>
        <xdr:cNvPr id="477" name="テキスト ボックス 476"/>
        <xdr:cNvSpPr txBox="1"/>
      </xdr:nvSpPr>
      <xdr:spPr>
        <a:xfrm>
          <a:off x="14909800" y="3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94403</xdr:rowOff>
    </xdr:from>
    <xdr:to>
      <xdr:col>21</xdr:col>
      <xdr:colOff>50800</xdr:colOff>
      <xdr:row>19</xdr:row>
      <xdr:rowOff>24554</xdr:rowOff>
    </xdr:to>
    <xdr:sp macro="" textlink="">
      <xdr:nvSpPr>
        <xdr:cNvPr id="478" name="円/楕円 477"/>
        <xdr:cNvSpPr/>
      </xdr:nvSpPr>
      <xdr:spPr>
        <a:xfrm>
          <a:off x="14351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9330</xdr:rowOff>
    </xdr:from>
    <xdr:ext cx="762000" cy="259045"/>
    <xdr:sp macro="" textlink="">
      <xdr:nvSpPr>
        <xdr:cNvPr id="479" name="テキスト ボックス 478"/>
        <xdr:cNvSpPr txBox="1"/>
      </xdr:nvSpPr>
      <xdr:spPr>
        <a:xfrm>
          <a:off x="14020800" y="326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61988</xdr:rowOff>
    </xdr:from>
    <xdr:to>
      <xdr:col>19</xdr:col>
      <xdr:colOff>533400</xdr:colOff>
      <xdr:row>19</xdr:row>
      <xdr:rowOff>163588</xdr:rowOff>
    </xdr:to>
    <xdr:sp macro="" textlink="">
      <xdr:nvSpPr>
        <xdr:cNvPr id="480" name="円/楕円 479"/>
        <xdr:cNvSpPr/>
      </xdr:nvSpPr>
      <xdr:spPr>
        <a:xfrm>
          <a:off x="13462000" y="33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148365</xdr:rowOff>
    </xdr:from>
    <xdr:ext cx="762000" cy="259045"/>
    <xdr:sp macro="" textlink="">
      <xdr:nvSpPr>
        <xdr:cNvPr id="481" name="テキスト ボックス 480"/>
        <xdr:cNvSpPr txBox="1"/>
      </xdr:nvSpPr>
      <xdr:spPr>
        <a:xfrm>
          <a:off x="13131800" y="340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53,515
53,208
91.94
24,646,295
23,781,663
721,386
12,695,322
22,469,972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58.0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職員給与が</a:t>
          </a:r>
          <a:r>
            <a:rPr kumimoji="1" lang="en-US" altLang="ja-JP" sz="1200">
              <a:latin typeface="ＭＳ Ｐゴシック"/>
            </a:rPr>
            <a:t>77,970</a:t>
          </a:r>
          <a:r>
            <a:rPr kumimoji="1" lang="ja-JP" altLang="en-US" sz="1200">
              <a:latin typeface="ＭＳ Ｐゴシック"/>
            </a:rPr>
            <a:t>千円、退職手当が</a:t>
          </a:r>
          <a:r>
            <a:rPr kumimoji="1" lang="en-US" altLang="ja-JP" sz="1200">
              <a:latin typeface="ＭＳ Ｐゴシック"/>
            </a:rPr>
            <a:t>26,203</a:t>
          </a:r>
          <a:r>
            <a:rPr kumimoji="1" lang="ja-JP" altLang="en-US" sz="1200">
              <a:latin typeface="ＭＳ Ｐゴシック"/>
            </a:rPr>
            <a:t>千円減少したことによって、人件費に係る経常収支比率は</a:t>
          </a:r>
          <a:r>
            <a:rPr kumimoji="1" lang="en-US" altLang="ja-JP" sz="1200">
              <a:latin typeface="ＭＳ Ｐゴシック"/>
            </a:rPr>
            <a:t>20.1</a:t>
          </a:r>
          <a:r>
            <a:rPr kumimoji="1" lang="ja-JP" altLang="en-US" sz="1200">
              <a:latin typeface="ＭＳ Ｐゴシック"/>
            </a:rPr>
            <a:t>％と前年度に比べ</a:t>
          </a:r>
          <a:r>
            <a:rPr kumimoji="1" lang="en-US" altLang="ja-JP" sz="1200">
              <a:latin typeface="ＭＳ Ｐゴシック"/>
            </a:rPr>
            <a:t>3.7</a:t>
          </a:r>
          <a:r>
            <a:rPr kumimoji="1" lang="ja-JP" altLang="en-US" sz="1200">
              <a:latin typeface="ＭＳ Ｐゴシック"/>
            </a:rPr>
            <a:t>ポイント低下し、類似団体平均と比較して</a:t>
          </a:r>
          <a:r>
            <a:rPr kumimoji="1" lang="en-US" altLang="ja-JP" sz="1200">
              <a:latin typeface="ＭＳ Ｐゴシック"/>
            </a:rPr>
            <a:t>2.0</a:t>
          </a:r>
          <a:r>
            <a:rPr kumimoji="1" lang="ja-JP" altLang="en-US" sz="1200">
              <a:latin typeface="ＭＳ Ｐゴシック"/>
            </a:rPr>
            <a:t>ポイント下回った。主な要因として、職員の給与カットの幅を拡大したことによる影響、退職手当の支給率の引き下げによる影響が挙げられる。人件費に係る経常収支比率に関しては、近年改善傾向にあるが、今後も職員数の適正管理、各種手当の見直し及び時間外勤務の削減に取り組むこと等によって適正な管理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124714</xdr:rowOff>
    </xdr:from>
    <xdr:to>
      <xdr:col>7</xdr:col>
      <xdr:colOff>15875</xdr:colOff>
      <xdr:row>41</xdr:row>
      <xdr:rowOff>152146</xdr:rowOff>
    </xdr:to>
    <xdr:cxnSp macro="">
      <xdr:nvCxnSpPr>
        <xdr:cNvPr id="58" name="直線コネクタ 57"/>
        <xdr:cNvCxnSpPr/>
      </xdr:nvCxnSpPr>
      <xdr:spPr>
        <a:xfrm flipV="1">
          <a:off x="4826000" y="5782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124223</xdr:rowOff>
    </xdr:from>
    <xdr:ext cx="762000" cy="259045"/>
    <xdr:sp macro="" textlink="">
      <xdr:nvSpPr>
        <xdr:cNvPr id="59"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41</xdr:row>
      <xdr:rowOff>152146</xdr:rowOff>
    </xdr:from>
    <xdr:to>
      <xdr:col>7</xdr:col>
      <xdr:colOff>104775</xdr:colOff>
      <xdr:row>41</xdr:row>
      <xdr:rowOff>152146</xdr:rowOff>
    </xdr:to>
    <xdr:cxnSp macro="">
      <xdr:nvCxnSpPr>
        <xdr:cNvPr id="60" name="直線コネクタ 59"/>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39641</xdr:rowOff>
    </xdr:from>
    <xdr:ext cx="762000" cy="259045"/>
    <xdr:sp macro="" textlink="">
      <xdr:nvSpPr>
        <xdr:cNvPr id="61"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33</xdr:row>
      <xdr:rowOff>124714</xdr:rowOff>
    </xdr:from>
    <xdr:to>
      <xdr:col>7</xdr:col>
      <xdr:colOff>104775</xdr:colOff>
      <xdr:row>33</xdr:row>
      <xdr:rowOff>124714</xdr:rowOff>
    </xdr:to>
    <xdr:cxnSp macro="">
      <xdr:nvCxnSpPr>
        <xdr:cNvPr id="62" name="直線コネクタ 61"/>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21844</xdr:rowOff>
    </xdr:from>
    <xdr:to>
      <xdr:col>7</xdr:col>
      <xdr:colOff>15875</xdr:colOff>
      <xdr:row>38</xdr:row>
      <xdr:rowOff>17272</xdr:rowOff>
    </xdr:to>
    <xdr:cxnSp macro="">
      <xdr:nvCxnSpPr>
        <xdr:cNvPr id="63" name="直線コネクタ 62"/>
        <xdr:cNvCxnSpPr/>
      </xdr:nvCxnSpPr>
      <xdr:spPr>
        <a:xfrm flipV="1">
          <a:off x="3987800" y="6194044"/>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4"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5" name="フローチャート : 判断 64"/>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53848</xdr:rowOff>
    </xdr:to>
    <xdr:cxnSp macro="">
      <xdr:nvCxnSpPr>
        <xdr:cNvPr id="66" name="直線コネクタ 65"/>
        <xdr:cNvCxnSpPr/>
      </xdr:nvCxnSpPr>
      <xdr:spPr>
        <a:xfrm flipV="1">
          <a:off x="3098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92202</xdr:rowOff>
    </xdr:from>
    <xdr:to>
      <xdr:col>5</xdr:col>
      <xdr:colOff>600075</xdr:colOff>
      <xdr:row>38</xdr:row>
      <xdr:rowOff>22352</xdr:rowOff>
    </xdr:to>
    <xdr:sp macro="" textlink="">
      <xdr:nvSpPr>
        <xdr:cNvPr id="67" name="フローチャート : 判断 66"/>
        <xdr:cNvSpPr/>
      </xdr:nvSpPr>
      <xdr:spPr>
        <a:xfrm>
          <a:off x="3937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32529</xdr:rowOff>
    </xdr:from>
    <xdr:ext cx="736600" cy="259045"/>
    <xdr:sp macro="" textlink="">
      <xdr:nvSpPr>
        <xdr:cNvPr id="68" name="テキスト ボックス 67"/>
        <xdr:cNvSpPr txBox="1"/>
      </xdr:nvSpPr>
      <xdr:spPr>
        <a:xfrm>
          <a:off x="3606800" y="620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42418</xdr:rowOff>
    </xdr:from>
    <xdr:to>
      <xdr:col>4</xdr:col>
      <xdr:colOff>346075</xdr:colOff>
      <xdr:row>38</xdr:row>
      <xdr:rowOff>53848</xdr:rowOff>
    </xdr:to>
    <xdr:cxnSp macro="">
      <xdr:nvCxnSpPr>
        <xdr:cNvPr id="69" name="直線コネクタ 68"/>
        <xdr:cNvCxnSpPr/>
      </xdr:nvCxnSpPr>
      <xdr:spPr>
        <a:xfrm>
          <a:off x="2209800" y="63860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macro=""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87393</xdr:rowOff>
    </xdr:from>
    <xdr:ext cx="762000" cy="259045"/>
    <xdr:sp macro="" textlink="">
      <xdr:nvSpPr>
        <xdr:cNvPr id="71" name="テキスト ボックス 70"/>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38</xdr:row>
      <xdr:rowOff>99568</xdr:rowOff>
    </xdr:to>
    <xdr:cxnSp macro="">
      <xdr:nvCxnSpPr>
        <xdr:cNvPr id="72" name="直線コネクタ 71"/>
        <xdr:cNvCxnSpPr/>
      </xdr:nvCxnSpPr>
      <xdr:spPr>
        <a:xfrm flipV="1">
          <a:off x="1320800" y="638606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xdr:rowOff>
    </xdr:from>
    <xdr:to>
      <xdr:col>3</xdr:col>
      <xdr:colOff>193675</xdr:colOff>
      <xdr:row>38</xdr:row>
      <xdr:rowOff>113792</xdr:rowOff>
    </xdr:to>
    <xdr:sp macro="" textlink="">
      <xdr:nvSpPr>
        <xdr:cNvPr id="73" name="フローチャート : 判断 72"/>
        <xdr:cNvSpPr/>
      </xdr:nvSpPr>
      <xdr:spPr>
        <a:xfrm>
          <a:off x="2159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74" name="テキスト ボックス 73"/>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75" name="フローチャート : 判断 74"/>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76" name="テキスト ボックス 75"/>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142494</xdr:rowOff>
    </xdr:from>
    <xdr:to>
      <xdr:col>7</xdr:col>
      <xdr:colOff>66675</xdr:colOff>
      <xdr:row>36</xdr:row>
      <xdr:rowOff>72644</xdr:rowOff>
    </xdr:to>
    <xdr:sp macro="" textlink="">
      <xdr:nvSpPr>
        <xdr:cNvPr id="82" name="円/楕円 81"/>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159021</xdr:rowOff>
    </xdr:from>
    <xdr:ext cx="762000" cy="259045"/>
    <xdr:sp macro="" textlink="">
      <xdr:nvSpPr>
        <xdr:cNvPr id="83"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4" name="円/楕円 83"/>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5" name="テキスト ボックス 84"/>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xdr:rowOff>
    </xdr:from>
    <xdr:to>
      <xdr:col>4</xdr:col>
      <xdr:colOff>396875</xdr:colOff>
      <xdr:row>38</xdr:row>
      <xdr:rowOff>104648</xdr:rowOff>
    </xdr:to>
    <xdr:sp macro="" textlink="">
      <xdr:nvSpPr>
        <xdr:cNvPr id="86" name="円/楕円 85"/>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89425</xdr:rowOff>
    </xdr:from>
    <xdr:ext cx="762000" cy="259045"/>
    <xdr:sp macro="" textlink="">
      <xdr:nvSpPr>
        <xdr:cNvPr id="87" name="テキスト ボックス 86"/>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8" name="円/楕円 87"/>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103395</xdr:rowOff>
    </xdr:from>
    <xdr:ext cx="762000" cy="259045"/>
    <xdr:sp macro="" textlink="">
      <xdr:nvSpPr>
        <xdr:cNvPr id="89" name="テキスト ボックス 88"/>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48768</xdr:rowOff>
    </xdr:from>
    <xdr:to>
      <xdr:col>1</xdr:col>
      <xdr:colOff>676275</xdr:colOff>
      <xdr:row>38</xdr:row>
      <xdr:rowOff>150368</xdr:rowOff>
    </xdr:to>
    <xdr:sp macro="" textlink="">
      <xdr:nvSpPr>
        <xdr:cNvPr id="90" name="円/楕円 89"/>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160545</xdr:rowOff>
    </xdr:from>
    <xdr:ext cx="762000" cy="259045"/>
    <xdr:sp macro="" textlink="">
      <xdr:nvSpPr>
        <xdr:cNvPr id="91" name="テキスト ボックス 90"/>
        <xdr:cNvSpPr txBox="1"/>
      </xdr:nvSpPr>
      <xdr:spPr>
        <a:xfrm>
          <a:off x="9398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電算システム管理事業費や固定資産税課税事務費の増加により物件費総額は増加したが、経常一般財源収入額が増加したことにより、物件費に係る経常収支比率は</a:t>
          </a:r>
          <a:r>
            <a:rPr kumimoji="1" lang="en-US" altLang="ja-JP" sz="1300">
              <a:latin typeface="ＭＳ Ｐゴシック"/>
            </a:rPr>
            <a:t>11.5</a:t>
          </a:r>
          <a:r>
            <a:rPr kumimoji="1" lang="ja-JP" altLang="en-US" sz="1300">
              <a:latin typeface="ＭＳ Ｐゴシック"/>
            </a:rPr>
            <a:t>％と前年度に比べ</a:t>
          </a:r>
          <a:r>
            <a:rPr kumimoji="1" lang="en-US" altLang="ja-JP" sz="1300">
              <a:latin typeface="ＭＳ Ｐゴシック"/>
            </a:rPr>
            <a:t>0.9</a:t>
          </a:r>
          <a:r>
            <a:rPr kumimoji="1" lang="ja-JP" altLang="en-US" sz="1300">
              <a:latin typeface="ＭＳ Ｐゴシック"/>
            </a:rPr>
            <a:t>ポイント低下し、類似団体平均を</a:t>
          </a:r>
          <a:r>
            <a:rPr kumimoji="1" lang="en-US" altLang="ja-JP" sz="1300">
              <a:latin typeface="ＭＳ Ｐゴシック"/>
            </a:rPr>
            <a:t>2.5</a:t>
          </a:r>
          <a:r>
            <a:rPr kumimoji="1" lang="ja-JP" altLang="en-US" sz="1300">
              <a:latin typeface="ＭＳ Ｐゴシック"/>
            </a:rPr>
            <a:t>ポイント下回った。物件費総額は増加傾向にあるため、事務事業や施設管理経費などの見直しを図り、内部事務経費などの徹底した削減に努める。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7" name="テキスト ボックス 106"/>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9" name="テキスト ボックス 108"/>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1" name="テキスト ボックス 110"/>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5" name="テキスト ボックス 114"/>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7" name="テキスト ボックス 116"/>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19" name="テキスト ボックス 118"/>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60325</xdr:rowOff>
    </xdr:to>
    <xdr:cxnSp macro="">
      <xdr:nvCxnSpPr>
        <xdr:cNvPr id="123" name="直線コネクタ 122"/>
        <xdr:cNvCxnSpPr/>
      </xdr:nvCxnSpPr>
      <xdr:spPr>
        <a:xfrm flipV="1">
          <a:off x="16510000" y="22987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32402</xdr:rowOff>
    </xdr:from>
    <xdr:ext cx="762000" cy="259045"/>
    <xdr:sp macro="" textlink="">
      <xdr:nvSpPr>
        <xdr:cNvPr id="124" name="物件費最小値テキスト"/>
        <xdr:cNvSpPr txBox="1"/>
      </xdr:nvSpPr>
      <xdr:spPr>
        <a:xfrm>
          <a:off x="165989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21</xdr:row>
      <xdr:rowOff>60325</xdr:rowOff>
    </xdr:from>
    <xdr:to>
      <xdr:col>24</xdr:col>
      <xdr:colOff>120650</xdr:colOff>
      <xdr:row>21</xdr:row>
      <xdr:rowOff>60325</xdr:rowOff>
    </xdr:to>
    <xdr:cxnSp macro="">
      <xdr:nvCxnSpPr>
        <xdr:cNvPr id="125" name="直線コネクタ 124"/>
        <xdr:cNvCxnSpPr/>
      </xdr:nvCxnSpPr>
      <xdr:spPr>
        <a:xfrm>
          <a:off x="16421100" y="36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6"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7" name="直線コネクタ 126"/>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136525</xdr:rowOff>
    </xdr:from>
    <xdr:to>
      <xdr:col>24</xdr:col>
      <xdr:colOff>31750</xdr:colOff>
      <xdr:row>14</xdr:row>
      <xdr:rowOff>50800</xdr:rowOff>
    </xdr:to>
    <xdr:cxnSp macro="">
      <xdr:nvCxnSpPr>
        <xdr:cNvPr id="128" name="直線コネクタ 127"/>
        <xdr:cNvCxnSpPr/>
      </xdr:nvCxnSpPr>
      <xdr:spPr>
        <a:xfrm flipV="1">
          <a:off x="15671800" y="23653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9"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30" name="フローチャート : 判断 129"/>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127000</xdr:rowOff>
    </xdr:from>
    <xdr:to>
      <xdr:col>22</xdr:col>
      <xdr:colOff>565150</xdr:colOff>
      <xdr:row>14</xdr:row>
      <xdr:rowOff>50800</xdr:rowOff>
    </xdr:to>
    <xdr:cxnSp macro="">
      <xdr:nvCxnSpPr>
        <xdr:cNvPr id="131" name="直線コネクタ 130"/>
        <xdr:cNvCxnSpPr/>
      </xdr:nvCxnSpPr>
      <xdr:spPr>
        <a:xfrm>
          <a:off x="14782800" y="235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104775</xdr:rowOff>
    </xdr:from>
    <xdr:to>
      <xdr:col>22</xdr:col>
      <xdr:colOff>615950</xdr:colOff>
      <xdr:row>15</xdr:row>
      <xdr:rowOff>34925</xdr:rowOff>
    </xdr:to>
    <xdr:sp macro="" textlink="">
      <xdr:nvSpPr>
        <xdr:cNvPr id="132" name="フローチャート : 判断 131"/>
        <xdr:cNvSpPr/>
      </xdr:nvSpPr>
      <xdr:spPr>
        <a:xfrm>
          <a:off x="15621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19702</xdr:rowOff>
    </xdr:from>
    <xdr:ext cx="736600" cy="259045"/>
    <xdr:sp macro="" textlink="">
      <xdr:nvSpPr>
        <xdr:cNvPr id="133" name="テキスト ボックス 132"/>
        <xdr:cNvSpPr txBox="1"/>
      </xdr:nvSpPr>
      <xdr:spPr>
        <a:xfrm>
          <a:off x="15290800" y="259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88900</xdr:rowOff>
    </xdr:from>
    <xdr:to>
      <xdr:col>21</xdr:col>
      <xdr:colOff>361950</xdr:colOff>
      <xdr:row>13</xdr:row>
      <xdr:rowOff>127000</xdr:rowOff>
    </xdr:to>
    <xdr:cxnSp macro="">
      <xdr:nvCxnSpPr>
        <xdr:cNvPr id="134" name="直線コネクタ 133"/>
        <xdr:cNvCxnSpPr/>
      </xdr:nvCxnSpPr>
      <xdr:spPr>
        <a:xfrm>
          <a:off x="13893800" y="231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66675</xdr:rowOff>
    </xdr:from>
    <xdr:to>
      <xdr:col>21</xdr:col>
      <xdr:colOff>412750</xdr:colOff>
      <xdr:row>14</xdr:row>
      <xdr:rowOff>168275</xdr:rowOff>
    </xdr:to>
    <xdr:sp macro="" textlink="">
      <xdr:nvSpPr>
        <xdr:cNvPr id="135" name="フローチャート : 判断 134"/>
        <xdr:cNvSpPr/>
      </xdr:nvSpPr>
      <xdr:spPr>
        <a:xfrm>
          <a:off x="14732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153052</xdr:rowOff>
    </xdr:from>
    <xdr:ext cx="762000" cy="259045"/>
    <xdr:sp macro="" textlink="">
      <xdr:nvSpPr>
        <xdr:cNvPr id="136" name="テキスト ボックス 135"/>
        <xdr:cNvSpPr txBox="1"/>
      </xdr:nvSpPr>
      <xdr:spPr>
        <a:xfrm>
          <a:off x="144018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88900</xdr:rowOff>
    </xdr:from>
    <xdr:to>
      <xdr:col>20</xdr:col>
      <xdr:colOff>158750</xdr:colOff>
      <xdr:row>13</xdr:row>
      <xdr:rowOff>155575</xdr:rowOff>
    </xdr:to>
    <xdr:cxnSp macro="">
      <xdr:nvCxnSpPr>
        <xdr:cNvPr id="137" name="直線コネクタ 136"/>
        <xdr:cNvCxnSpPr/>
      </xdr:nvCxnSpPr>
      <xdr:spPr>
        <a:xfrm flipV="1">
          <a:off x="13004800" y="23177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76200</xdr:rowOff>
    </xdr:from>
    <xdr:to>
      <xdr:col>19</xdr:col>
      <xdr:colOff>6350</xdr:colOff>
      <xdr:row>16</xdr:row>
      <xdr:rowOff>6350</xdr:rowOff>
    </xdr:to>
    <xdr:sp macro="" textlink="">
      <xdr:nvSpPr>
        <xdr:cNvPr id="140" name="フローチャート : 判断 139"/>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162577</xdr:rowOff>
    </xdr:from>
    <xdr:ext cx="762000" cy="259045"/>
    <xdr:sp macro="" textlink="">
      <xdr:nvSpPr>
        <xdr:cNvPr id="141" name="テキスト ボックス 140"/>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85725</xdr:rowOff>
    </xdr:from>
    <xdr:to>
      <xdr:col>24</xdr:col>
      <xdr:colOff>82550</xdr:colOff>
      <xdr:row>14</xdr:row>
      <xdr:rowOff>15875</xdr:rowOff>
    </xdr:to>
    <xdr:sp macro="" textlink="">
      <xdr:nvSpPr>
        <xdr:cNvPr id="147" name="円/楕円 146"/>
        <xdr:cNvSpPr/>
      </xdr:nvSpPr>
      <xdr:spPr>
        <a:xfrm>
          <a:off x="16459200" y="23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165752</xdr:rowOff>
    </xdr:from>
    <xdr:ext cx="762000" cy="259045"/>
    <xdr:sp macro="" textlink="">
      <xdr:nvSpPr>
        <xdr:cNvPr id="148" name="物件費該当値テキスト"/>
        <xdr:cNvSpPr txBox="1"/>
      </xdr:nvSpPr>
      <xdr:spPr>
        <a:xfrm>
          <a:off x="16598900" y="222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9" name="円/楕円 148"/>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50" name="テキスト ボックス 149"/>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76200</xdr:rowOff>
    </xdr:from>
    <xdr:to>
      <xdr:col>21</xdr:col>
      <xdr:colOff>412750</xdr:colOff>
      <xdr:row>14</xdr:row>
      <xdr:rowOff>6350</xdr:rowOff>
    </xdr:to>
    <xdr:sp macro="" textlink="">
      <xdr:nvSpPr>
        <xdr:cNvPr id="151" name="円/楕円 150"/>
        <xdr:cNvSpPr/>
      </xdr:nvSpPr>
      <xdr:spPr>
        <a:xfrm>
          <a:off x="14732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16527</xdr:rowOff>
    </xdr:from>
    <xdr:ext cx="762000" cy="259045"/>
    <xdr:sp macro="" textlink="">
      <xdr:nvSpPr>
        <xdr:cNvPr id="152" name="テキスト ボックス 151"/>
        <xdr:cNvSpPr txBox="1"/>
      </xdr:nvSpPr>
      <xdr:spPr>
        <a:xfrm>
          <a:off x="14401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38100</xdr:rowOff>
    </xdr:from>
    <xdr:to>
      <xdr:col>20</xdr:col>
      <xdr:colOff>209550</xdr:colOff>
      <xdr:row>13</xdr:row>
      <xdr:rowOff>139700</xdr:rowOff>
    </xdr:to>
    <xdr:sp macro="" textlink="">
      <xdr:nvSpPr>
        <xdr:cNvPr id="153" name="円/楕円 152"/>
        <xdr:cNvSpPr/>
      </xdr:nvSpPr>
      <xdr:spPr>
        <a:xfrm>
          <a:off x="13843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149877</xdr:rowOff>
    </xdr:from>
    <xdr:ext cx="762000" cy="259045"/>
    <xdr:sp macro="" textlink="">
      <xdr:nvSpPr>
        <xdr:cNvPr id="154" name="テキスト ボックス 153"/>
        <xdr:cNvSpPr txBox="1"/>
      </xdr:nvSpPr>
      <xdr:spPr>
        <a:xfrm>
          <a:off x="13512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104775</xdr:rowOff>
    </xdr:from>
    <xdr:to>
      <xdr:col>19</xdr:col>
      <xdr:colOff>6350</xdr:colOff>
      <xdr:row>14</xdr:row>
      <xdr:rowOff>34925</xdr:rowOff>
    </xdr:to>
    <xdr:sp macro="" textlink="">
      <xdr:nvSpPr>
        <xdr:cNvPr id="155" name="円/楕円 154"/>
        <xdr:cNvSpPr/>
      </xdr:nvSpPr>
      <xdr:spPr>
        <a:xfrm>
          <a:off x="12954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45102</xdr:rowOff>
    </xdr:from>
    <xdr:ext cx="762000" cy="259045"/>
    <xdr:sp macro="" textlink="">
      <xdr:nvSpPr>
        <xdr:cNvPr id="156" name="テキスト ボックス 155"/>
        <xdr:cNvSpPr txBox="1"/>
      </xdr:nvSpPr>
      <xdr:spPr>
        <a:xfrm>
          <a:off x="12623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a:t>
          </a:r>
          <a:r>
            <a:rPr kumimoji="1" lang="en-US" altLang="ja-JP" sz="1300">
              <a:latin typeface="ＭＳ Ｐゴシック"/>
            </a:rPr>
            <a:t>8.9</a:t>
          </a:r>
          <a:r>
            <a:rPr kumimoji="1" lang="ja-JP" altLang="en-US" sz="1300">
              <a:latin typeface="ＭＳ Ｐゴシック"/>
            </a:rPr>
            <a:t>％と前年度に比べ</a:t>
          </a:r>
          <a:r>
            <a:rPr kumimoji="1" lang="en-US" altLang="ja-JP" sz="1300">
              <a:latin typeface="ＭＳ Ｐゴシック"/>
            </a:rPr>
            <a:t>1.0</a:t>
          </a:r>
          <a:r>
            <a:rPr kumimoji="1" lang="ja-JP" altLang="en-US" sz="1300">
              <a:latin typeface="ＭＳ Ｐゴシック"/>
            </a:rPr>
            <a:t>ポイント低下し、類似団体平均を</a:t>
          </a:r>
          <a:r>
            <a:rPr kumimoji="1" lang="en-US" altLang="ja-JP" sz="1300">
              <a:latin typeface="ＭＳ Ｐゴシック"/>
            </a:rPr>
            <a:t>0.3</a:t>
          </a:r>
          <a:r>
            <a:rPr kumimoji="1" lang="ja-JP" altLang="en-US" sz="1300">
              <a:latin typeface="ＭＳ Ｐゴシック"/>
            </a:rPr>
            <a:t>ポイント下回った。平成</a:t>
          </a:r>
          <a:r>
            <a:rPr kumimoji="1" lang="en-US" altLang="ja-JP" sz="1300">
              <a:latin typeface="ＭＳ Ｐゴシック"/>
            </a:rPr>
            <a:t>25</a:t>
          </a:r>
          <a:r>
            <a:rPr kumimoji="1" lang="ja-JP" altLang="en-US" sz="1300">
              <a:latin typeface="ＭＳ Ｐゴシック"/>
            </a:rPr>
            <a:t>年度においては、自立支援給付事業が増となったが、老人施設福祉事業や児童手当支給事業などで減となったこと等が主な要因と考えられる。自立支援給付費等が増加傾向にあることから、引き続き国の計画等を踏まえたうえで、必要な施策を展開しつつ、扶助費の適正な執行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1" name="直線コネクタ 17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2" name="テキスト ボックス 171"/>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3" name="直線コネクタ 17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4" name="テキスト ボックス 173"/>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5" name="直線コネクタ 17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6" name="テキスト ボックス 175"/>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7" name="直線コネクタ 17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8" name="テキスト ボックス 177"/>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xdr:rowOff>
    </xdr:to>
    <xdr:cxnSp macro="">
      <xdr:nvCxnSpPr>
        <xdr:cNvPr id="182" name="直線コネクタ 181"/>
        <xdr:cNvCxnSpPr/>
      </xdr:nvCxnSpPr>
      <xdr:spPr>
        <a:xfrm flipV="1">
          <a:off x="4826000" y="9271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3"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4" name="直線コネクタ 183"/>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46990</xdr:rowOff>
    </xdr:from>
    <xdr:to>
      <xdr:col>7</xdr:col>
      <xdr:colOff>15875</xdr:colOff>
      <xdr:row>58</xdr:row>
      <xdr:rowOff>104140</xdr:rowOff>
    </xdr:to>
    <xdr:cxnSp macro="">
      <xdr:nvCxnSpPr>
        <xdr:cNvPr id="187" name="直線コネクタ 186"/>
        <xdr:cNvCxnSpPr/>
      </xdr:nvCxnSpPr>
      <xdr:spPr>
        <a:xfrm flipV="1">
          <a:off x="3987800" y="98196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8"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9" name="フローチャート : 判断 188"/>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104140</xdr:rowOff>
    </xdr:to>
    <xdr:cxnSp macro="">
      <xdr:nvCxnSpPr>
        <xdr:cNvPr id="190" name="直線コネクタ 189"/>
        <xdr:cNvCxnSpPr/>
      </xdr:nvCxnSpPr>
      <xdr:spPr>
        <a:xfrm>
          <a:off x="3098800" y="98425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91" name="フローチャート : 判断 190"/>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92" name="テキスト ボックス 191"/>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92710</xdr:rowOff>
    </xdr:to>
    <xdr:cxnSp macro="">
      <xdr:nvCxnSpPr>
        <xdr:cNvPr id="193" name="直線コネクタ 192"/>
        <xdr:cNvCxnSpPr/>
      </xdr:nvCxnSpPr>
      <xdr:spPr>
        <a:xfrm flipV="1">
          <a:off x="2209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94" name="フローチャート : 判断 193"/>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95" name="テキスト ボックス 194"/>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92710</xdr:rowOff>
    </xdr:to>
    <xdr:cxnSp macro="">
      <xdr:nvCxnSpPr>
        <xdr:cNvPr id="196" name="直線コネクタ 195"/>
        <xdr:cNvCxnSpPr/>
      </xdr:nvCxnSpPr>
      <xdr:spPr>
        <a:xfrm>
          <a:off x="1320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110490</xdr:rowOff>
    </xdr:from>
    <xdr:to>
      <xdr:col>3</xdr:col>
      <xdr:colOff>193675</xdr:colOff>
      <xdr:row>58</xdr:row>
      <xdr:rowOff>40640</xdr:rowOff>
    </xdr:to>
    <xdr:sp macro="" textlink="">
      <xdr:nvSpPr>
        <xdr:cNvPr id="197" name="フローチャート : 判断 196"/>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198" name="テキスト ボックス 197"/>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199" name="フローチャート : 判断 198"/>
        <xdr:cNvSpPr/>
      </xdr:nvSpPr>
      <xdr:spPr>
        <a:xfrm>
          <a:off x="1270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85107</xdr:rowOff>
    </xdr:from>
    <xdr:ext cx="762000" cy="259045"/>
    <xdr:sp macro="" textlink="">
      <xdr:nvSpPr>
        <xdr:cNvPr id="200" name="テキスト ボックス 199"/>
        <xdr:cNvSpPr txBox="1"/>
      </xdr:nvSpPr>
      <xdr:spPr>
        <a:xfrm>
          <a:off x="939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167640</xdr:rowOff>
    </xdr:from>
    <xdr:to>
      <xdr:col>7</xdr:col>
      <xdr:colOff>66675</xdr:colOff>
      <xdr:row>57</xdr:row>
      <xdr:rowOff>97790</xdr:rowOff>
    </xdr:to>
    <xdr:sp macro="" textlink="">
      <xdr:nvSpPr>
        <xdr:cNvPr id="206" name="円/楕円 205"/>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12717</xdr:rowOff>
    </xdr:from>
    <xdr:ext cx="762000" cy="259045"/>
    <xdr:sp macro="" textlink="">
      <xdr:nvSpPr>
        <xdr:cNvPr id="207" name="扶助費該当値テキスト"/>
        <xdr:cNvSpPr txBox="1"/>
      </xdr:nvSpPr>
      <xdr:spPr>
        <a:xfrm>
          <a:off x="4914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53340</xdr:rowOff>
    </xdr:from>
    <xdr:to>
      <xdr:col>5</xdr:col>
      <xdr:colOff>600075</xdr:colOff>
      <xdr:row>58</xdr:row>
      <xdr:rowOff>154940</xdr:rowOff>
    </xdr:to>
    <xdr:sp macro="" textlink="">
      <xdr:nvSpPr>
        <xdr:cNvPr id="208" name="円/楕円 207"/>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139717</xdr:rowOff>
    </xdr:from>
    <xdr:ext cx="736600" cy="259045"/>
    <xdr:sp macro="" textlink="">
      <xdr:nvSpPr>
        <xdr:cNvPr id="209" name="テキスト ボックス 208"/>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0" name="円/楕円 209"/>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1" name="テキスト ボックス 210"/>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41910</xdr:rowOff>
    </xdr:from>
    <xdr:to>
      <xdr:col>3</xdr:col>
      <xdr:colOff>193675</xdr:colOff>
      <xdr:row>57</xdr:row>
      <xdr:rowOff>143510</xdr:rowOff>
    </xdr:to>
    <xdr:sp macro="" textlink="">
      <xdr:nvSpPr>
        <xdr:cNvPr id="212" name="円/楕円 211"/>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153687</xdr:rowOff>
    </xdr:from>
    <xdr:ext cx="762000" cy="259045"/>
    <xdr:sp macro="" textlink="">
      <xdr:nvSpPr>
        <xdr:cNvPr id="213" name="テキスト ボックス 212"/>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4" name="円/楕円 213"/>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5" name="テキスト ボックス 214"/>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その他の経常収支比率について、介護保険特別会計や後期高齢者医療事業会計等への繰出金は増加したものの、経常一般財源収入額が増加したことにより、</a:t>
          </a:r>
          <a:r>
            <a:rPr kumimoji="1" lang="en-US" altLang="ja-JP" sz="1150">
              <a:latin typeface="ＭＳ Ｐゴシック"/>
            </a:rPr>
            <a:t>18.2</a:t>
          </a:r>
          <a:r>
            <a:rPr kumimoji="1" lang="ja-JP" altLang="en-US" sz="1150">
              <a:latin typeface="ＭＳ Ｐゴシック"/>
            </a:rPr>
            <a:t>％と前年度に比べ</a:t>
          </a:r>
          <a:r>
            <a:rPr kumimoji="1" lang="en-US" altLang="ja-JP" sz="1150">
              <a:latin typeface="ＭＳ Ｐゴシック"/>
            </a:rPr>
            <a:t>1.5</a:t>
          </a:r>
          <a:r>
            <a:rPr kumimoji="1" lang="ja-JP" altLang="en-US" sz="1150">
              <a:latin typeface="ＭＳ Ｐゴシック"/>
            </a:rPr>
            <a:t>ポイント低下した。また、類似団体平均を</a:t>
          </a:r>
          <a:r>
            <a:rPr kumimoji="1" lang="en-US" altLang="ja-JP" sz="1150">
              <a:latin typeface="ＭＳ Ｐゴシック"/>
            </a:rPr>
            <a:t>3.5</a:t>
          </a:r>
          <a:r>
            <a:rPr kumimoji="1" lang="ja-JP" altLang="en-US" sz="1150">
              <a:latin typeface="ＭＳ Ｐゴシック"/>
            </a:rPr>
            <a:t>ポイント上回っているが、これは、特別会計や公営企業会計への繰出金が多額であることが主な要因であり、特に下水道事業特別会計への繰出金が多くなっている。引き続き、各事業において、経費を削減するとともに、使用料等の適正化を図ること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120650</xdr:rowOff>
    </xdr:from>
    <xdr:to>
      <xdr:col>24</xdr:col>
      <xdr:colOff>31750</xdr:colOff>
      <xdr:row>61</xdr:row>
      <xdr:rowOff>107950</xdr:rowOff>
    </xdr:to>
    <xdr:cxnSp macro="">
      <xdr:nvCxnSpPr>
        <xdr:cNvPr id="243" name="直線コネクタ 242"/>
        <xdr:cNvCxnSpPr/>
      </xdr:nvCxnSpPr>
      <xdr:spPr>
        <a:xfrm flipV="1">
          <a:off x="16510000" y="9207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35577</xdr:rowOff>
    </xdr:from>
    <xdr:ext cx="762000" cy="259045"/>
    <xdr:sp macro="" textlink="">
      <xdr:nvSpPr>
        <xdr:cNvPr id="246"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120650</xdr:rowOff>
    </xdr:from>
    <xdr:to>
      <xdr:col>24</xdr:col>
      <xdr:colOff>120650</xdr:colOff>
      <xdr:row>53</xdr:row>
      <xdr:rowOff>120650</xdr:rowOff>
    </xdr:to>
    <xdr:cxnSp macro="">
      <xdr:nvCxnSpPr>
        <xdr:cNvPr id="247" name="直線コネクタ 246"/>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133350</xdr:rowOff>
    </xdr:from>
    <xdr:to>
      <xdr:col>24</xdr:col>
      <xdr:colOff>31750</xdr:colOff>
      <xdr:row>60</xdr:row>
      <xdr:rowOff>152400</xdr:rowOff>
    </xdr:to>
    <xdr:cxnSp macro="">
      <xdr:nvCxnSpPr>
        <xdr:cNvPr id="248" name="直線コネクタ 247"/>
        <xdr:cNvCxnSpPr/>
      </xdr:nvCxnSpPr>
      <xdr:spPr>
        <a:xfrm flipV="1">
          <a:off x="15671800" y="10248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0</xdr:rowOff>
    </xdr:from>
    <xdr:to>
      <xdr:col>22</xdr:col>
      <xdr:colOff>565150</xdr:colOff>
      <xdr:row>60</xdr:row>
      <xdr:rowOff>152400</xdr:rowOff>
    </xdr:to>
    <xdr:cxnSp macro="">
      <xdr:nvCxnSpPr>
        <xdr:cNvPr id="251" name="直線コネクタ 250"/>
        <xdr:cNvCxnSpPr/>
      </xdr:nvCxnSpPr>
      <xdr:spPr>
        <a:xfrm>
          <a:off x="14782800" y="10287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165100</xdr:rowOff>
    </xdr:from>
    <xdr:to>
      <xdr:col>22</xdr:col>
      <xdr:colOff>615950</xdr:colOff>
      <xdr:row>57</xdr:row>
      <xdr:rowOff>95250</xdr:rowOff>
    </xdr:to>
    <xdr:sp macro="" textlink="">
      <xdr:nvSpPr>
        <xdr:cNvPr id="252" name="フローチャート : 判断 251"/>
        <xdr:cNvSpPr/>
      </xdr:nvSpPr>
      <xdr:spPr>
        <a:xfrm>
          <a:off x="15621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105427</xdr:rowOff>
    </xdr:from>
    <xdr:ext cx="736600" cy="259045"/>
    <xdr:sp macro="" textlink="">
      <xdr:nvSpPr>
        <xdr:cNvPr id="253" name="テキスト ボックス 252"/>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133350</xdr:rowOff>
    </xdr:from>
    <xdr:to>
      <xdr:col>21</xdr:col>
      <xdr:colOff>361950</xdr:colOff>
      <xdr:row>60</xdr:row>
      <xdr:rowOff>0</xdr:rowOff>
    </xdr:to>
    <xdr:cxnSp macro="">
      <xdr:nvCxnSpPr>
        <xdr:cNvPr id="254" name="直線コネクタ 253"/>
        <xdr:cNvCxnSpPr/>
      </xdr:nvCxnSpPr>
      <xdr:spPr>
        <a:xfrm>
          <a:off x="138938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55" name="フローチャート : 判断 254"/>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56" name="テキスト ボックス 255"/>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133350</xdr:rowOff>
    </xdr:from>
    <xdr:to>
      <xdr:col>20</xdr:col>
      <xdr:colOff>158750</xdr:colOff>
      <xdr:row>61</xdr:row>
      <xdr:rowOff>6350</xdr:rowOff>
    </xdr:to>
    <xdr:cxnSp macro="">
      <xdr:nvCxnSpPr>
        <xdr:cNvPr id="257" name="直線コネクタ 256"/>
        <xdr:cNvCxnSpPr/>
      </xdr:nvCxnSpPr>
      <xdr:spPr>
        <a:xfrm flipV="1">
          <a:off x="13004800" y="10248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8" name="フローチャート : 判断 257"/>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59" name="テキスト ボックス 258"/>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0" name="フローチャート : 判断 259"/>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1" name="テキスト ボックス 260"/>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82550</xdr:rowOff>
    </xdr:from>
    <xdr:to>
      <xdr:col>24</xdr:col>
      <xdr:colOff>82550</xdr:colOff>
      <xdr:row>60</xdr:row>
      <xdr:rowOff>12700</xdr:rowOff>
    </xdr:to>
    <xdr:sp macro="" textlink="">
      <xdr:nvSpPr>
        <xdr:cNvPr id="267" name="円/楕円 266"/>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54627</xdr:rowOff>
    </xdr:from>
    <xdr:ext cx="762000" cy="259045"/>
    <xdr:sp macro="" textlink="">
      <xdr:nvSpPr>
        <xdr:cNvPr id="268" name="その他該当値テキスト"/>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101600</xdr:rowOff>
    </xdr:from>
    <xdr:to>
      <xdr:col>22</xdr:col>
      <xdr:colOff>615950</xdr:colOff>
      <xdr:row>61</xdr:row>
      <xdr:rowOff>31750</xdr:rowOff>
    </xdr:to>
    <xdr:sp macro="" textlink="">
      <xdr:nvSpPr>
        <xdr:cNvPr id="269" name="円/楕円 268"/>
        <xdr:cNvSpPr/>
      </xdr:nvSpPr>
      <xdr:spPr>
        <a:xfrm>
          <a:off x="15621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16527</xdr:rowOff>
    </xdr:from>
    <xdr:ext cx="736600" cy="259045"/>
    <xdr:sp macro="" textlink="">
      <xdr:nvSpPr>
        <xdr:cNvPr id="270" name="テキスト ボックス 269"/>
        <xdr:cNvSpPr txBox="1"/>
      </xdr:nvSpPr>
      <xdr:spPr>
        <a:xfrm>
          <a:off x="15290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120650</xdr:rowOff>
    </xdr:from>
    <xdr:to>
      <xdr:col>21</xdr:col>
      <xdr:colOff>412750</xdr:colOff>
      <xdr:row>60</xdr:row>
      <xdr:rowOff>50800</xdr:rowOff>
    </xdr:to>
    <xdr:sp macro="" textlink="">
      <xdr:nvSpPr>
        <xdr:cNvPr id="271" name="円/楕円 270"/>
        <xdr:cNvSpPr/>
      </xdr:nvSpPr>
      <xdr:spPr>
        <a:xfrm>
          <a:off x="14732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35577</xdr:rowOff>
    </xdr:from>
    <xdr:ext cx="762000" cy="259045"/>
    <xdr:sp macro="" textlink="">
      <xdr:nvSpPr>
        <xdr:cNvPr id="272" name="テキスト ボックス 271"/>
        <xdr:cNvSpPr txBox="1"/>
      </xdr:nvSpPr>
      <xdr:spPr>
        <a:xfrm>
          <a:off x="14401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82550</xdr:rowOff>
    </xdr:from>
    <xdr:to>
      <xdr:col>20</xdr:col>
      <xdr:colOff>209550</xdr:colOff>
      <xdr:row>60</xdr:row>
      <xdr:rowOff>12700</xdr:rowOff>
    </xdr:to>
    <xdr:sp macro="" textlink="">
      <xdr:nvSpPr>
        <xdr:cNvPr id="273" name="円/楕円 272"/>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168927</xdr:rowOff>
    </xdr:from>
    <xdr:ext cx="762000" cy="259045"/>
    <xdr:sp macro="" textlink="">
      <xdr:nvSpPr>
        <xdr:cNvPr id="274" name="テキスト ボックス 273"/>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127000</xdr:rowOff>
    </xdr:from>
    <xdr:to>
      <xdr:col>19</xdr:col>
      <xdr:colOff>6350</xdr:colOff>
      <xdr:row>61</xdr:row>
      <xdr:rowOff>57150</xdr:rowOff>
    </xdr:to>
    <xdr:sp macro="" textlink="">
      <xdr:nvSpPr>
        <xdr:cNvPr id="275" name="円/楕円 274"/>
        <xdr:cNvSpPr/>
      </xdr:nvSpPr>
      <xdr:spPr>
        <a:xfrm>
          <a:off x="12954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41927</xdr:rowOff>
    </xdr:from>
    <xdr:ext cx="762000" cy="259045"/>
    <xdr:sp macro="" textlink="">
      <xdr:nvSpPr>
        <xdr:cNvPr id="276" name="テキスト ボックス 275"/>
        <xdr:cNvSpPr txBox="1"/>
      </xdr:nvSpPr>
      <xdr:spPr>
        <a:xfrm>
          <a:off x="12623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病院事業会計への繰出金及び一部事務組合への負担金が減少したため、補助費等の経常収支比率は</a:t>
          </a:r>
          <a:r>
            <a:rPr kumimoji="1" lang="en-US" altLang="ja-JP" sz="1300">
              <a:latin typeface="ＭＳ Ｐゴシック"/>
            </a:rPr>
            <a:t>14.9</a:t>
          </a:r>
          <a:r>
            <a:rPr kumimoji="1" lang="ja-JP" altLang="en-US" sz="1300">
              <a:latin typeface="ＭＳ Ｐゴシック"/>
            </a:rPr>
            <a:t>％と前年度比</a:t>
          </a:r>
          <a:r>
            <a:rPr kumimoji="1" lang="en-US" altLang="ja-JP" sz="1300">
              <a:latin typeface="ＭＳ Ｐゴシック"/>
            </a:rPr>
            <a:t>2.6</a:t>
          </a:r>
          <a:r>
            <a:rPr kumimoji="1" lang="ja-JP" altLang="en-US" sz="1300">
              <a:latin typeface="ＭＳ Ｐゴシック"/>
            </a:rPr>
            <a:t>ポイント低下した。類似団体平均との比較では</a:t>
          </a:r>
          <a:r>
            <a:rPr kumimoji="1" lang="en-US" altLang="ja-JP" sz="1300">
              <a:latin typeface="ＭＳ Ｐゴシック"/>
            </a:rPr>
            <a:t>3.1</a:t>
          </a:r>
          <a:r>
            <a:rPr kumimoji="1" lang="ja-JP" altLang="en-US" sz="1300">
              <a:latin typeface="ＭＳ Ｐゴシック"/>
            </a:rPr>
            <a:t>ポイント上回っているが、これは公営企業会計や一部事務組合に対する補助金・負担金が多いことが主な要因である。今後も、公営企業会計や一部事務組合などへの繰出金や各種補助金・負担金の目的などを明確にし、見直しを進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33274</xdr:rowOff>
    </xdr:from>
    <xdr:to>
      <xdr:col>24</xdr:col>
      <xdr:colOff>31750</xdr:colOff>
      <xdr:row>41</xdr:row>
      <xdr:rowOff>88138</xdr:rowOff>
    </xdr:to>
    <xdr:cxnSp macro="">
      <xdr:nvCxnSpPr>
        <xdr:cNvPr id="302" name="直線コネクタ 301"/>
        <xdr:cNvCxnSpPr/>
      </xdr:nvCxnSpPr>
      <xdr:spPr>
        <a:xfrm flipV="1">
          <a:off x="16510000" y="569112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303"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4" name="直線コネクタ 303"/>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119651</xdr:rowOff>
    </xdr:from>
    <xdr:ext cx="762000" cy="259045"/>
    <xdr:sp macro="" textlink="">
      <xdr:nvSpPr>
        <xdr:cNvPr id="305" name="補助費等最大値テキスト"/>
        <xdr:cNvSpPr txBox="1"/>
      </xdr:nvSpPr>
      <xdr:spPr>
        <a:xfrm>
          <a:off x="16598900" y="54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33</xdr:row>
      <xdr:rowOff>33274</xdr:rowOff>
    </xdr:from>
    <xdr:to>
      <xdr:col>24</xdr:col>
      <xdr:colOff>120650</xdr:colOff>
      <xdr:row>33</xdr:row>
      <xdr:rowOff>33274</xdr:rowOff>
    </xdr:to>
    <xdr:cxnSp macro="">
      <xdr:nvCxnSpPr>
        <xdr:cNvPr id="306" name="直線コネクタ 305"/>
        <xdr:cNvCxnSpPr/>
      </xdr:nvCxnSpPr>
      <xdr:spPr>
        <a:xfrm>
          <a:off x="16421100" y="569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117856</xdr:rowOff>
    </xdr:from>
    <xdr:to>
      <xdr:col>24</xdr:col>
      <xdr:colOff>31750</xdr:colOff>
      <xdr:row>40</xdr:row>
      <xdr:rowOff>12700</xdr:rowOff>
    </xdr:to>
    <xdr:cxnSp macro="">
      <xdr:nvCxnSpPr>
        <xdr:cNvPr id="307" name="直線コネクタ 306"/>
        <xdr:cNvCxnSpPr/>
      </xdr:nvCxnSpPr>
      <xdr:spPr>
        <a:xfrm flipV="1">
          <a:off x="15671800" y="6632956"/>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8"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9" name="フローチャート : 判断 308"/>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129286</xdr:rowOff>
    </xdr:from>
    <xdr:to>
      <xdr:col>22</xdr:col>
      <xdr:colOff>565150</xdr:colOff>
      <xdr:row>40</xdr:row>
      <xdr:rowOff>12700</xdr:rowOff>
    </xdr:to>
    <xdr:cxnSp macro="">
      <xdr:nvCxnSpPr>
        <xdr:cNvPr id="310" name="直線コネクタ 309"/>
        <xdr:cNvCxnSpPr/>
      </xdr:nvCxnSpPr>
      <xdr:spPr>
        <a:xfrm>
          <a:off x="14782800" y="68158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1" name="フローチャート : 判断 310"/>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2" name="テキスト ボックス 311"/>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129286</xdr:rowOff>
    </xdr:from>
    <xdr:to>
      <xdr:col>21</xdr:col>
      <xdr:colOff>361950</xdr:colOff>
      <xdr:row>39</xdr:row>
      <xdr:rowOff>129286</xdr:rowOff>
    </xdr:to>
    <xdr:cxnSp macro="">
      <xdr:nvCxnSpPr>
        <xdr:cNvPr id="313" name="直線コネクタ 312"/>
        <xdr:cNvCxnSpPr/>
      </xdr:nvCxnSpPr>
      <xdr:spPr>
        <a:xfrm>
          <a:off x="13893800" y="6815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4" name="フローチャート : 判断 313"/>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15" name="テキスト ボックス 314"/>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129286</xdr:rowOff>
    </xdr:from>
    <xdr:to>
      <xdr:col>20</xdr:col>
      <xdr:colOff>158750</xdr:colOff>
      <xdr:row>41</xdr:row>
      <xdr:rowOff>5842</xdr:rowOff>
    </xdr:to>
    <xdr:cxnSp macro="">
      <xdr:nvCxnSpPr>
        <xdr:cNvPr id="316" name="直線コネクタ 315"/>
        <xdr:cNvCxnSpPr/>
      </xdr:nvCxnSpPr>
      <xdr:spPr>
        <a:xfrm flipV="1">
          <a:off x="13004800" y="681583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9" name="フローチャート : 判断 318"/>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0" name="テキスト ボックス 319"/>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67056</xdr:rowOff>
    </xdr:from>
    <xdr:to>
      <xdr:col>24</xdr:col>
      <xdr:colOff>82550</xdr:colOff>
      <xdr:row>38</xdr:row>
      <xdr:rowOff>168656</xdr:rowOff>
    </xdr:to>
    <xdr:sp macro="" textlink="">
      <xdr:nvSpPr>
        <xdr:cNvPr id="326" name="円/楕円 325"/>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39133</xdr:rowOff>
    </xdr:from>
    <xdr:ext cx="762000" cy="259045"/>
    <xdr:sp macro="" textlink="">
      <xdr:nvSpPr>
        <xdr:cNvPr id="327" name="補助費等該当値テキスト"/>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133350</xdr:rowOff>
    </xdr:from>
    <xdr:to>
      <xdr:col>22</xdr:col>
      <xdr:colOff>615950</xdr:colOff>
      <xdr:row>40</xdr:row>
      <xdr:rowOff>63500</xdr:rowOff>
    </xdr:to>
    <xdr:sp macro="" textlink="">
      <xdr:nvSpPr>
        <xdr:cNvPr id="328" name="円/楕円 327"/>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48277</xdr:rowOff>
    </xdr:from>
    <xdr:ext cx="736600" cy="259045"/>
    <xdr:sp macro="" textlink="">
      <xdr:nvSpPr>
        <xdr:cNvPr id="329" name="テキスト ボックス 328"/>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78486</xdr:rowOff>
    </xdr:from>
    <xdr:to>
      <xdr:col>21</xdr:col>
      <xdr:colOff>412750</xdr:colOff>
      <xdr:row>40</xdr:row>
      <xdr:rowOff>8636</xdr:rowOff>
    </xdr:to>
    <xdr:sp macro="" textlink="">
      <xdr:nvSpPr>
        <xdr:cNvPr id="330" name="円/楕円 329"/>
        <xdr:cNvSpPr/>
      </xdr:nvSpPr>
      <xdr:spPr>
        <a:xfrm>
          <a:off x="14732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164863</xdr:rowOff>
    </xdr:from>
    <xdr:ext cx="762000" cy="259045"/>
    <xdr:sp macro="" textlink="">
      <xdr:nvSpPr>
        <xdr:cNvPr id="331" name="テキスト ボックス 330"/>
        <xdr:cNvSpPr txBox="1"/>
      </xdr:nvSpPr>
      <xdr:spPr>
        <a:xfrm>
          <a:off x="14401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78486</xdr:rowOff>
    </xdr:from>
    <xdr:to>
      <xdr:col>20</xdr:col>
      <xdr:colOff>209550</xdr:colOff>
      <xdr:row>40</xdr:row>
      <xdr:rowOff>8636</xdr:rowOff>
    </xdr:to>
    <xdr:sp macro="" textlink="">
      <xdr:nvSpPr>
        <xdr:cNvPr id="332" name="円/楕円 331"/>
        <xdr:cNvSpPr/>
      </xdr:nvSpPr>
      <xdr:spPr>
        <a:xfrm>
          <a:off x="13843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164863</xdr:rowOff>
    </xdr:from>
    <xdr:ext cx="762000" cy="259045"/>
    <xdr:sp macro="" textlink="">
      <xdr:nvSpPr>
        <xdr:cNvPr id="333" name="テキスト ボックス 332"/>
        <xdr:cNvSpPr txBox="1"/>
      </xdr:nvSpPr>
      <xdr:spPr>
        <a:xfrm>
          <a:off x="13512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126492</xdr:rowOff>
    </xdr:from>
    <xdr:to>
      <xdr:col>19</xdr:col>
      <xdr:colOff>6350</xdr:colOff>
      <xdr:row>41</xdr:row>
      <xdr:rowOff>56642</xdr:rowOff>
    </xdr:to>
    <xdr:sp macro="" textlink="">
      <xdr:nvSpPr>
        <xdr:cNvPr id="334" name="円/楕円 333"/>
        <xdr:cNvSpPr/>
      </xdr:nvSpPr>
      <xdr:spPr>
        <a:xfrm>
          <a:off x="12954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41419</xdr:rowOff>
    </xdr:from>
    <xdr:ext cx="762000" cy="259045"/>
    <xdr:sp macro="" textlink="">
      <xdr:nvSpPr>
        <xdr:cNvPr id="335" name="テキスト ボックス 334"/>
        <xdr:cNvSpPr txBox="1"/>
      </xdr:nvSpPr>
      <xdr:spPr>
        <a:xfrm>
          <a:off x="12623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し尿処理施設建設事業の償還が終了したことにより、公債費は前年度比</a:t>
          </a:r>
          <a:r>
            <a:rPr kumimoji="1" lang="en-US" altLang="ja-JP" sz="1200">
              <a:latin typeface="ＭＳ Ｐゴシック"/>
            </a:rPr>
            <a:t>28,282</a:t>
          </a:r>
          <a:r>
            <a:rPr kumimoji="1" lang="ja-JP" altLang="en-US" sz="1200">
              <a:latin typeface="ＭＳ Ｐゴシック"/>
            </a:rPr>
            <a:t>千円の減となり、公債費に係る経常収支比率は</a:t>
          </a:r>
          <a:r>
            <a:rPr kumimoji="1" lang="en-US" altLang="ja-JP" sz="1200">
              <a:latin typeface="ＭＳ Ｐゴシック"/>
            </a:rPr>
            <a:t>12.4</a:t>
          </a:r>
          <a:r>
            <a:rPr kumimoji="1" lang="ja-JP" altLang="en-US" sz="1200">
              <a:latin typeface="ＭＳ Ｐゴシック"/>
            </a:rPr>
            <a:t>％と前年度に比べ</a:t>
          </a:r>
          <a:r>
            <a:rPr kumimoji="1" lang="en-US" altLang="ja-JP" sz="1200">
              <a:latin typeface="ＭＳ Ｐゴシック"/>
            </a:rPr>
            <a:t>1.7</a:t>
          </a:r>
          <a:r>
            <a:rPr kumimoji="1" lang="ja-JP" altLang="en-US" sz="1200">
              <a:latin typeface="ＭＳ Ｐゴシック"/>
            </a:rPr>
            <a:t>ポイント低下し、類似団体平均を</a:t>
          </a:r>
          <a:r>
            <a:rPr kumimoji="1" lang="en-US" altLang="ja-JP" sz="1200">
              <a:latin typeface="ＭＳ Ｐゴシック"/>
            </a:rPr>
            <a:t>5.1</a:t>
          </a:r>
          <a:r>
            <a:rPr kumimoji="1" lang="ja-JP" altLang="en-US" sz="1200">
              <a:latin typeface="ＭＳ Ｐゴシック"/>
            </a:rPr>
            <a:t>ポイント下回った。財政健全化計画による取組みにより、近年は減少傾向にあるものの、今後は合併特例債の発行増加が見込まれており、引き続き地方債の新規発行を伴う普通建設事業を厳選し、地方債の発行抑制に努めるとともに、借入方法の見直し等により、公債費の縮減を図る取り組みを行っ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152400</xdr:rowOff>
    </xdr:from>
    <xdr:to>
      <xdr:col>7</xdr:col>
      <xdr:colOff>15875</xdr:colOff>
      <xdr:row>81</xdr:row>
      <xdr:rowOff>82550</xdr:rowOff>
    </xdr:to>
    <xdr:cxnSp macro="">
      <xdr:nvCxnSpPr>
        <xdr:cNvPr id="363" name="直線コネクタ 362"/>
        <xdr:cNvCxnSpPr/>
      </xdr:nvCxnSpPr>
      <xdr:spPr>
        <a:xfrm flipV="1">
          <a:off x="4826000" y="124968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4"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5" name="直線コネクタ 364"/>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67327</xdr:rowOff>
    </xdr:from>
    <xdr:ext cx="762000" cy="259045"/>
    <xdr:sp macro="" textlink="">
      <xdr:nvSpPr>
        <xdr:cNvPr id="366" name="公債費最大値テキスト"/>
        <xdr:cNvSpPr txBox="1"/>
      </xdr:nvSpPr>
      <xdr:spPr>
        <a:xfrm>
          <a:off x="49149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72</xdr:row>
      <xdr:rowOff>152400</xdr:rowOff>
    </xdr:from>
    <xdr:to>
      <xdr:col>7</xdr:col>
      <xdr:colOff>104775</xdr:colOff>
      <xdr:row>72</xdr:row>
      <xdr:rowOff>152400</xdr:rowOff>
    </xdr:to>
    <xdr:cxnSp macro="">
      <xdr:nvCxnSpPr>
        <xdr:cNvPr id="367" name="直線コネクタ 366"/>
        <xdr:cNvCxnSpPr/>
      </xdr:nvCxnSpPr>
      <xdr:spPr>
        <a:xfrm>
          <a:off x="4737100" y="1249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44450</xdr:rowOff>
    </xdr:from>
    <xdr:to>
      <xdr:col>7</xdr:col>
      <xdr:colOff>15875</xdr:colOff>
      <xdr:row>74</xdr:row>
      <xdr:rowOff>88900</xdr:rowOff>
    </xdr:to>
    <xdr:cxnSp macro="">
      <xdr:nvCxnSpPr>
        <xdr:cNvPr id="368" name="直線コネクタ 367"/>
        <xdr:cNvCxnSpPr/>
      </xdr:nvCxnSpPr>
      <xdr:spPr>
        <a:xfrm flipV="1">
          <a:off x="3987800" y="125603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69"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0" name="フローチャート : 判断 369"/>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76200</xdr:rowOff>
    </xdr:from>
    <xdr:to>
      <xdr:col>5</xdr:col>
      <xdr:colOff>549275</xdr:colOff>
      <xdr:row>74</xdr:row>
      <xdr:rowOff>88900</xdr:rowOff>
    </xdr:to>
    <xdr:cxnSp macro="">
      <xdr:nvCxnSpPr>
        <xdr:cNvPr id="371" name="直線コネクタ 370"/>
        <xdr:cNvCxnSpPr/>
      </xdr:nvCxnSpPr>
      <xdr:spPr>
        <a:xfrm>
          <a:off x="3098800" y="1276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2" name="フローチャート : 判断 371"/>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80027</xdr:rowOff>
    </xdr:from>
    <xdr:ext cx="736600" cy="259045"/>
    <xdr:sp macro="" textlink="">
      <xdr:nvSpPr>
        <xdr:cNvPr id="373" name="テキスト ボックス 372"/>
        <xdr:cNvSpPr txBox="1"/>
      </xdr:nvSpPr>
      <xdr:spPr>
        <a:xfrm>
          <a:off x="3606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76200</xdr:rowOff>
    </xdr:from>
    <xdr:to>
      <xdr:col>4</xdr:col>
      <xdr:colOff>346075</xdr:colOff>
      <xdr:row>74</xdr:row>
      <xdr:rowOff>139700</xdr:rowOff>
    </xdr:to>
    <xdr:cxnSp macro="">
      <xdr:nvCxnSpPr>
        <xdr:cNvPr id="374" name="直線コネクタ 373"/>
        <xdr:cNvCxnSpPr/>
      </xdr:nvCxnSpPr>
      <xdr:spPr>
        <a:xfrm flipV="1">
          <a:off x="2209800" y="1276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75" name="フローチャート : 判断 374"/>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67327</xdr:rowOff>
    </xdr:from>
    <xdr:ext cx="762000" cy="259045"/>
    <xdr:sp macro="" textlink="">
      <xdr:nvSpPr>
        <xdr:cNvPr id="376" name="テキスト ボックス 375"/>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139700</xdr:rowOff>
    </xdr:from>
    <xdr:to>
      <xdr:col>3</xdr:col>
      <xdr:colOff>142875</xdr:colOff>
      <xdr:row>76</xdr:row>
      <xdr:rowOff>101600</xdr:rowOff>
    </xdr:to>
    <xdr:cxnSp macro="">
      <xdr:nvCxnSpPr>
        <xdr:cNvPr id="377" name="直線コネクタ 376"/>
        <xdr:cNvCxnSpPr/>
      </xdr:nvCxnSpPr>
      <xdr:spPr>
        <a:xfrm flipV="1">
          <a:off x="1320800" y="12827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107950</xdr:rowOff>
    </xdr:from>
    <xdr:to>
      <xdr:col>3</xdr:col>
      <xdr:colOff>193675</xdr:colOff>
      <xdr:row>76</xdr:row>
      <xdr:rowOff>38100</xdr:rowOff>
    </xdr:to>
    <xdr:sp macro="" textlink="">
      <xdr:nvSpPr>
        <xdr:cNvPr id="378" name="フローチャート : 判断 377"/>
        <xdr:cNvSpPr/>
      </xdr:nvSpPr>
      <xdr:spPr>
        <a:xfrm>
          <a:off x="2159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22877</xdr:rowOff>
    </xdr:from>
    <xdr:ext cx="762000" cy="259045"/>
    <xdr:sp macro="" textlink="">
      <xdr:nvSpPr>
        <xdr:cNvPr id="379" name="テキスト ボックス 378"/>
        <xdr:cNvSpPr txBox="1"/>
      </xdr:nvSpPr>
      <xdr:spPr>
        <a:xfrm>
          <a:off x="1828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xdr:rowOff>
    </xdr:from>
    <xdr:to>
      <xdr:col>1</xdr:col>
      <xdr:colOff>676275</xdr:colOff>
      <xdr:row>76</xdr:row>
      <xdr:rowOff>114300</xdr:rowOff>
    </xdr:to>
    <xdr:sp macro="" textlink="">
      <xdr:nvSpPr>
        <xdr:cNvPr id="380" name="フローチャート : 判断 379"/>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124477</xdr:rowOff>
    </xdr:from>
    <xdr:ext cx="762000" cy="259045"/>
    <xdr:sp macro="" textlink="">
      <xdr:nvSpPr>
        <xdr:cNvPr id="381" name="テキスト ボックス 380"/>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165100</xdr:rowOff>
    </xdr:from>
    <xdr:to>
      <xdr:col>7</xdr:col>
      <xdr:colOff>66675</xdr:colOff>
      <xdr:row>73</xdr:row>
      <xdr:rowOff>95250</xdr:rowOff>
    </xdr:to>
    <xdr:sp macro="" textlink="">
      <xdr:nvSpPr>
        <xdr:cNvPr id="387" name="円/楕円 386"/>
        <xdr:cNvSpPr/>
      </xdr:nvSpPr>
      <xdr:spPr>
        <a:xfrm>
          <a:off x="4775200" y="125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73677</xdr:rowOff>
    </xdr:from>
    <xdr:ext cx="762000" cy="259045"/>
    <xdr:sp macro="" textlink="">
      <xdr:nvSpPr>
        <xdr:cNvPr id="388" name="公債費該当値テキスト"/>
        <xdr:cNvSpPr txBox="1"/>
      </xdr:nvSpPr>
      <xdr:spPr>
        <a:xfrm>
          <a:off x="4914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38100</xdr:rowOff>
    </xdr:from>
    <xdr:to>
      <xdr:col>5</xdr:col>
      <xdr:colOff>600075</xdr:colOff>
      <xdr:row>74</xdr:row>
      <xdr:rowOff>139700</xdr:rowOff>
    </xdr:to>
    <xdr:sp macro="" textlink="">
      <xdr:nvSpPr>
        <xdr:cNvPr id="389" name="円/楕円 388"/>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149877</xdr:rowOff>
    </xdr:from>
    <xdr:ext cx="736600" cy="259045"/>
    <xdr:sp macro="" textlink="">
      <xdr:nvSpPr>
        <xdr:cNvPr id="390" name="テキスト ボックス 389"/>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25400</xdr:rowOff>
    </xdr:from>
    <xdr:to>
      <xdr:col>4</xdr:col>
      <xdr:colOff>396875</xdr:colOff>
      <xdr:row>74</xdr:row>
      <xdr:rowOff>127000</xdr:rowOff>
    </xdr:to>
    <xdr:sp macro="" textlink="">
      <xdr:nvSpPr>
        <xdr:cNvPr id="391" name="円/楕円 390"/>
        <xdr:cNvSpPr/>
      </xdr:nvSpPr>
      <xdr:spPr>
        <a:xfrm>
          <a:off x="3048000" y="12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137177</xdr:rowOff>
    </xdr:from>
    <xdr:ext cx="762000" cy="259045"/>
    <xdr:sp macro="" textlink="">
      <xdr:nvSpPr>
        <xdr:cNvPr id="392" name="テキスト ボックス 391"/>
        <xdr:cNvSpPr txBox="1"/>
      </xdr:nvSpPr>
      <xdr:spPr>
        <a:xfrm>
          <a:off x="27178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88900</xdr:rowOff>
    </xdr:from>
    <xdr:to>
      <xdr:col>3</xdr:col>
      <xdr:colOff>193675</xdr:colOff>
      <xdr:row>75</xdr:row>
      <xdr:rowOff>19050</xdr:rowOff>
    </xdr:to>
    <xdr:sp macro="" textlink="">
      <xdr:nvSpPr>
        <xdr:cNvPr id="393" name="円/楕円 392"/>
        <xdr:cNvSpPr/>
      </xdr:nvSpPr>
      <xdr:spPr>
        <a:xfrm>
          <a:off x="21590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29227</xdr:rowOff>
    </xdr:from>
    <xdr:ext cx="762000" cy="259045"/>
    <xdr:sp macro="" textlink="">
      <xdr:nvSpPr>
        <xdr:cNvPr id="394" name="テキスト ボックス 393"/>
        <xdr:cNvSpPr txBox="1"/>
      </xdr:nvSpPr>
      <xdr:spPr>
        <a:xfrm>
          <a:off x="18288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50800</xdr:rowOff>
    </xdr:from>
    <xdr:to>
      <xdr:col>1</xdr:col>
      <xdr:colOff>676275</xdr:colOff>
      <xdr:row>76</xdr:row>
      <xdr:rowOff>152400</xdr:rowOff>
    </xdr:to>
    <xdr:sp macro="" textlink="">
      <xdr:nvSpPr>
        <xdr:cNvPr id="395" name="円/楕円 394"/>
        <xdr:cNvSpPr/>
      </xdr:nvSpPr>
      <xdr:spPr>
        <a:xfrm>
          <a:off x="12700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137177</xdr:rowOff>
    </xdr:from>
    <xdr:ext cx="762000" cy="259045"/>
    <xdr:sp macro="" textlink="">
      <xdr:nvSpPr>
        <xdr:cNvPr id="396" name="テキスト ボックス 395"/>
        <xdr:cNvSpPr txBox="1"/>
      </xdr:nvSpPr>
      <xdr:spPr>
        <a:xfrm>
          <a:off x="939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a:t>
          </a:r>
          <a:r>
            <a:rPr kumimoji="1" lang="en-US" altLang="ja-JP" sz="1300">
              <a:latin typeface="ＭＳ Ｐゴシック"/>
            </a:rPr>
            <a:t>73.6</a:t>
          </a:r>
          <a:r>
            <a:rPr kumimoji="1" lang="ja-JP" altLang="en-US" sz="1300">
              <a:latin typeface="ＭＳ Ｐゴシック"/>
            </a:rPr>
            <a:t>％と前年度に比べ</a:t>
          </a:r>
          <a:r>
            <a:rPr kumimoji="1" lang="en-US" altLang="ja-JP" sz="1300">
              <a:latin typeface="ＭＳ Ｐゴシック"/>
            </a:rPr>
            <a:t>9.7</a:t>
          </a:r>
          <a:r>
            <a:rPr kumimoji="1" lang="ja-JP" altLang="en-US" sz="1300">
              <a:latin typeface="ＭＳ Ｐゴシック"/>
            </a:rPr>
            <a:t>ポイント低下し、大きく改善したものの、類似団体平均を</a:t>
          </a:r>
          <a:r>
            <a:rPr kumimoji="1" lang="en-US" altLang="ja-JP" sz="1300">
              <a:latin typeface="ＭＳ Ｐゴシック"/>
            </a:rPr>
            <a:t>1.8</a:t>
          </a:r>
          <a:r>
            <a:rPr kumimoji="1" lang="ja-JP" altLang="en-US" sz="1300">
              <a:latin typeface="ＭＳ Ｐゴシック"/>
            </a:rPr>
            <a:t>ポイント上回っている状況である。構造的な要因としては、類似団体に比べ公債費割合が低いことに加え、補助費等やその他（繰出金等）の割合が高いことが考えられる。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39370</xdr:rowOff>
    </xdr:to>
    <xdr:cxnSp macro="">
      <xdr:nvCxnSpPr>
        <xdr:cNvPr id="424" name="直線コネクタ 423"/>
        <xdr:cNvCxnSpPr/>
      </xdr:nvCxnSpPr>
      <xdr:spPr>
        <a:xfrm flipV="1">
          <a:off x="16510000" y="126542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11447</xdr:rowOff>
    </xdr:from>
    <xdr:ext cx="762000" cy="259045"/>
    <xdr:sp macro="" textlink="">
      <xdr:nvSpPr>
        <xdr:cNvPr id="425"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23</xdr:col>
      <xdr:colOff>628650</xdr:colOff>
      <xdr:row>81</xdr:row>
      <xdr:rowOff>39370</xdr:rowOff>
    </xdr:from>
    <xdr:to>
      <xdr:col>24</xdr:col>
      <xdr:colOff>120650</xdr:colOff>
      <xdr:row>81</xdr:row>
      <xdr:rowOff>39370</xdr:rowOff>
    </xdr:to>
    <xdr:cxnSp macro="">
      <xdr:nvCxnSpPr>
        <xdr:cNvPr id="426" name="直線コネクタ 425"/>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8" name="直線コネクタ 42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81</xdr:row>
      <xdr:rowOff>16511</xdr:rowOff>
    </xdr:to>
    <xdr:cxnSp macro="">
      <xdr:nvCxnSpPr>
        <xdr:cNvPr id="429" name="直線コネクタ 428"/>
        <xdr:cNvCxnSpPr/>
      </xdr:nvCxnSpPr>
      <xdr:spPr>
        <a:xfrm flipV="1">
          <a:off x="15671800" y="13164820"/>
          <a:ext cx="838200" cy="7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0"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107950</xdr:rowOff>
    </xdr:from>
    <xdr:to>
      <xdr:col>22</xdr:col>
      <xdr:colOff>565150</xdr:colOff>
      <xdr:row>81</xdr:row>
      <xdr:rowOff>16511</xdr:rowOff>
    </xdr:to>
    <xdr:cxnSp macro="">
      <xdr:nvCxnSpPr>
        <xdr:cNvPr id="432" name="直線コネクタ 431"/>
        <xdr:cNvCxnSpPr/>
      </xdr:nvCxnSpPr>
      <xdr:spPr>
        <a:xfrm>
          <a:off x="14782800" y="136525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163830</xdr:rowOff>
    </xdr:from>
    <xdr:to>
      <xdr:col>22</xdr:col>
      <xdr:colOff>615950</xdr:colOff>
      <xdr:row>76</xdr:row>
      <xdr:rowOff>93980</xdr:rowOff>
    </xdr:to>
    <xdr:sp macro="" textlink="">
      <xdr:nvSpPr>
        <xdr:cNvPr id="433" name="フローチャート : 判断 432"/>
        <xdr:cNvSpPr/>
      </xdr:nvSpPr>
      <xdr:spPr>
        <a:xfrm>
          <a:off x="15621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104157</xdr:rowOff>
    </xdr:from>
    <xdr:ext cx="736600" cy="259045"/>
    <xdr:sp macro="" textlink="">
      <xdr:nvSpPr>
        <xdr:cNvPr id="434" name="テキスト ボックス 433"/>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81280</xdr:rowOff>
    </xdr:from>
    <xdr:to>
      <xdr:col>21</xdr:col>
      <xdr:colOff>361950</xdr:colOff>
      <xdr:row>79</xdr:row>
      <xdr:rowOff>107950</xdr:rowOff>
    </xdr:to>
    <xdr:cxnSp macro="">
      <xdr:nvCxnSpPr>
        <xdr:cNvPr id="435" name="直線コネクタ 434"/>
        <xdr:cNvCxnSpPr/>
      </xdr:nvCxnSpPr>
      <xdr:spPr>
        <a:xfrm>
          <a:off x="13893800" y="134543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80010</xdr:rowOff>
    </xdr:from>
    <xdr:to>
      <xdr:col>21</xdr:col>
      <xdr:colOff>412750</xdr:colOff>
      <xdr:row>76</xdr:row>
      <xdr:rowOff>10161</xdr:rowOff>
    </xdr:to>
    <xdr:sp macro="" textlink="">
      <xdr:nvSpPr>
        <xdr:cNvPr id="436" name="フローチャート : 判断 435"/>
        <xdr:cNvSpPr/>
      </xdr:nvSpPr>
      <xdr:spPr>
        <a:xfrm>
          <a:off x="14732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20337</xdr:rowOff>
    </xdr:from>
    <xdr:ext cx="762000" cy="259045"/>
    <xdr:sp macro="" textlink="">
      <xdr:nvSpPr>
        <xdr:cNvPr id="437" name="テキスト ボックス 436"/>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81</xdr:row>
      <xdr:rowOff>115570</xdr:rowOff>
    </xdr:to>
    <xdr:cxnSp macro="">
      <xdr:nvCxnSpPr>
        <xdr:cNvPr id="438" name="直線コネクタ 437"/>
        <xdr:cNvCxnSpPr/>
      </xdr:nvCxnSpPr>
      <xdr:spPr>
        <a:xfrm flipV="1">
          <a:off x="13004800" y="1345438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9" name="フローチャート :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40" name="テキスト ボックス 439"/>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1" name="フローチャート : 判断 440"/>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42" name="テキスト ボックス 441"/>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83820</xdr:rowOff>
    </xdr:from>
    <xdr:to>
      <xdr:col>24</xdr:col>
      <xdr:colOff>82550</xdr:colOff>
      <xdr:row>77</xdr:row>
      <xdr:rowOff>13970</xdr:rowOff>
    </xdr:to>
    <xdr:sp macro="" textlink="">
      <xdr:nvSpPr>
        <xdr:cNvPr id="448" name="円/楕円 447"/>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55897</xdr:rowOff>
    </xdr:from>
    <xdr:ext cx="762000" cy="259045"/>
    <xdr:sp macro="" textlink="">
      <xdr:nvSpPr>
        <xdr:cNvPr id="449" name="公債費以外該当値テキスト"/>
        <xdr:cNvSpPr txBox="1"/>
      </xdr:nvSpPr>
      <xdr:spPr>
        <a:xfrm>
          <a:off x="16598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137161</xdr:rowOff>
    </xdr:from>
    <xdr:to>
      <xdr:col>22</xdr:col>
      <xdr:colOff>615950</xdr:colOff>
      <xdr:row>81</xdr:row>
      <xdr:rowOff>67311</xdr:rowOff>
    </xdr:to>
    <xdr:sp macro="" textlink="">
      <xdr:nvSpPr>
        <xdr:cNvPr id="450" name="円/楕円 449"/>
        <xdr:cNvSpPr/>
      </xdr:nvSpPr>
      <xdr:spPr>
        <a:xfrm>
          <a:off x="15621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52088</xdr:rowOff>
    </xdr:from>
    <xdr:ext cx="736600" cy="259045"/>
    <xdr:sp macro="" textlink="">
      <xdr:nvSpPr>
        <xdr:cNvPr id="451" name="テキスト ボックス 450"/>
        <xdr:cNvSpPr txBox="1"/>
      </xdr:nvSpPr>
      <xdr:spPr>
        <a:xfrm>
          <a:off x="15290800" y="13939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57150</xdr:rowOff>
    </xdr:from>
    <xdr:to>
      <xdr:col>21</xdr:col>
      <xdr:colOff>412750</xdr:colOff>
      <xdr:row>79</xdr:row>
      <xdr:rowOff>158750</xdr:rowOff>
    </xdr:to>
    <xdr:sp macro="" textlink="">
      <xdr:nvSpPr>
        <xdr:cNvPr id="452" name="円/楕円 451"/>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143527</xdr:rowOff>
    </xdr:from>
    <xdr:ext cx="762000" cy="259045"/>
    <xdr:sp macro="" textlink="">
      <xdr:nvSpPr>
        <xdr:cNvPr id="453" name="テキスト ボックス 452"/>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54" name="円/楕円 453"/>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55" name="テキスト ボックス 454"/>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64770</xdr:rowOff>
    </xdr:from>
    <xdr:to>
      <xdr:col>19</xdr:col>
      <xdr:colOff>6350</xdr:colOff>
      <xdr:row>81</xdr:row>
      <xdr:rowOff>166370</xdr:rowOff>
    </xdr:to>
    <xdr:sp macro="" textlink="">
      <xdr:nvSpPr>
        <xdr:cNvPr id="456" name="円/楕円 455"/>
        <xdr:cNvSpPr/>
      </xdr:nvSpPr>
      <xdr:spPr>
        <a:xfrm>
          <a:off x="12954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151147</xdr:rowOff>
    </xdr:from>
    <xdr:ext cx="762000" cy="259045"/>
    <xdr:sp macro="" textlink="">
      <xdr:nvSpPr>
        <xdr:cNvPr id="457" name="テキスト ボックス 456"/>
        <xdr:cNvSpPr txBox="1"/>
      </xdr:nvSpPr>
      <xdr:spPr>
        <a:xfrm>
          <a:off x="12623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18148</xdr:rowOff>
    </xdr:from>
    <xdr:to>
      <xdr:col>4</xdr:col>
      <xdr:colOff>1117600</xdr:colOff>
      <xdr:row>20</xdr:row>
      <xdr:rowOff>83757</xdr:rowOff>
    </xdr:to>
    <xdr:cxnSp macro="">
      <xdr:nvCxnSpPr>
        <xdr:cNvPr id="45" name="直線コネクタ 44"/>
        <xdr:cNvCxnSpPr/>
      </xdr:nvCxnSpPr>
      <xdr:spPr bwMode="auto">
        <a:xfrm flipV="1">
          <a:off x="5651500" y="2294623"/>
          <a:ext cx="0" cy="12657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55834</xdr:rowOff>
    </xdr:from>
    <xdr:ext cx="762000" cy="259045"/>
    <xdr:sp macro="" textlink="">
      <xdr:nvSpPr>
        <xdr:cNvPr id="46" name="人口1人当たり決算額の推移最小値テキスト130"/>
        <xdr:cNvSpPr txBox="1"/>
      </xdr:nvSpPr>
      <xdr:spPr>
        <a:xfrm>
          <a:off x="5740400" y="353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49,885</a:t>
          </a:r>
          <a:endParaRPr kumimoji="1" lang="ja-JP" altLang="en-US" sz="1000" b="1">
            <a:latin typeface="ＭＳ Ｐゴシック"/>
          </a:endParaRPr>
        </a:p>
      </xdr:txBody>
    </xdr:sp>
    <xdr:clientData/>
  </xdr:oneCellAnchor>
  <xdr:twoCellAnchor>
    <xdr:from>
      <xdr:col>4</xdr:col>
      <xdr:colOff>1028700</xdr:colOff>
      <xdr:row>20</xdr:row>
      <xdr:rowOff>83757</xdr:rowOff>
    </xdr:from>
    <xdr:to>
      <xdr:col>5</xdr:col>
      <xdr:colOff>73025</xdr:colOff>
      <xdr:row>20</xdr:row>
      <xdr:rowOff>83757</xdr:rowOff>
    </xdr:to>
    <xdr:cxnSp macro="">
      <xdr:nvCxnSpPr>
        <xdr:cNvPr id="47" name="直線コネクタ 46"/>
        <xdr:cNvCxnSpPr/>
      </xdr:nvCxnSpPr>
      <xdr:spPr bwMode="auto">
        <a:xfrm>
          <a:off x="5562600" y="3560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104525</xdr:rowOff>
    </xdr:from>
    <xdr:ext cx="762000" cy="259045"/>
    <xdr:sp macro="" textlink="">
      <xdr:nvSpPr>
        <xdr:cNvPr id="48" name="人口1人当たり決算額の推移最大値テキスト130"/>
        <xdr:cNvSpPr txBox="1"/>
      </xdr:nvSpPr>
      <xdr:spPr>
        <a:xfrm>
          <a:off x="5740400" y="20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83,107</a:t>
          </a:r>
          <a:endParaRPr kumimoji="1" lang="ja-JP" altLang="en-US" sz="1000" b="1">
            <a:latin typeface="ＭＳ Ｐゴシック"/>
          </a:endParaRPr>
        </a:p>
      </xdr:txBody>
    </xdr:sp>
    <xdr:clientData/>
  </xdr:oneCellAnchor>
  <xdr:twoCellAnchor>
    <xdr:from>
      <xdr:col>4</xdr:col>
      <xdr:colOff>1028700</xdr:colOff>
      <xdr:row>13</xdr:row>
      <xdr:rowOff>18148</xdr:rowOff>
    </xdr:from>
    <xdr:to>
      <xdr:col>5</xdr:col>
      <xdr:colOff>73025</xdr:colOff>
      <xdr:row>13</xdr:row>
      <xdr:rowOff>18148</xdr:rowOff>
    </xdr:to>
    <xdr:cxnSp macro="">
      <xdr:nvCxnSpPr>
        <xdr:cNvPr id="49" name="直線コネクタ 48"/>
        <xdr:cNvCxnSpPr/>
      </xdr:nvCxnSpPr>
      <xdr:spPr bwMode="auto">
        <a:xfrm>
          <a:off x="5562600" y="2294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103568</xdr:rowOff>
    </xdr:from>
    <xdr:to>
      <xdr:col>4</xdr:col>
      <xdr:colOff>1117600</xdr:colOff>
      <xdr:row>13</xdr:row>
      <xdr:rowOff>170434</xdr:rowOff>
    </xdr:to>
    <xdr:cxnSp macro="">
      <xdr:nvCxnSpPr>
        <xdr:cNvPr id="50" name="直線コネクタ 49"/>
        <xdr:cNvCxnSpPr/>
      </xdr:nvCxnSpPr>
      <xdr:spPr bwMode="auto">
        <a:xfrm>
          <a:off x="5003800" y="2380043"/>
          <a:ext cx="647700" cy="6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99445</xdr:rowOff>
    </xdr:from>
    <xdr:ext cx="762000" cy="259045"/>
    <xdr:sp macro="" textlink="">
      <xdr:nvSpPr>
        <xdr:cNvPr id="51" name="人口1人当たり決算額の推移平均値テキスト130"/>
        <xdr:cNvSpPr txBox="1"/>
      </xdr:nvSpPr>
      <xdr:spPr>
        <a:xfrm>
          <a:off x="5740400" y="27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127368</xdr:rowOff>
    </xdr:from>
    <xdr:to>
      <xdr:col>5</xdr:col>
      <xdr:colOff>34925</xdr:colOff>
      <xdr:row>16</xdr:row>
      <xdr:rowOff>57518</xdr:rowOff>
    </xdr:to>
    <xdr:sp macro="" textlink="">
      <xdr:nvSpPr>
        <xdr:cNvPr id="52" name="フローチャート : 判断 51"/>
        <xdr:cNvSpPr/>
      </xdr:nvSpPr>
      <xdr:spPr bwMode="auto">
        <a:xfrm>
          <a:off x="56007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12052</xdr:rowOff>
    </xdr:from>
    <xdr:to>
      <xdr:col>4</xdr:col>
      <xdr:colOff>469900</xdr:colOff>
      <xdr:row>13</xdr:row>
      <xdr:rowOff>103568</xdr:rowOff>
    </xdr:to>
    <xdr:cxnSp macro="">
      <xdr:nvCxnSpPr>
        <xdr:cNvPr id="53" name="直線コネクタ 52"/>
        <xdr:cNvCxnSpPr/>
      </xdr:nvCxnSpPr>
      <xdr:spPr bwMode="auto">
        <a:xfrm>
          <a:off x="4305300" y="2288527"/>
          <a:ext cx="698500" cy="9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68008</xdr:rowOff>
    </xdr:from>
    <xdr:to>
      <xdr:col>4</xdr:col>
      <xdr:colOff>520700</xdr:colOff>
      <xdr:row>15</xdr:row>
      <xdr:rowOff>169608</xdr:rowOff>
    </xdr:to>
    <xdr:sp macro="" textlink="">
      <xdr:nvSpPr>
        <xdr:cNvPr id="54" name="フローチャート : 判断 53"/>
        <xdr:cNvSpPr/>
      </xdr:nvSpPr>
      <xdr:spPr bwMode="auto">
        <a:xfrm>
          <a:off x="49530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154385</xdr:rowOff>
    </xdr:from>
    <xdr:ext cx="736600" cy="259045"/>
    <xdr:sp macro="" textlink="">
      <xdr:nvSpPr>
        <xdr:cNvPr id="55" name="テキスト ボックス 54"/>
        <xdr:cNvSpPr txBox="1"/>
      </xdr:nvSpPr>
      <xdr:spPr>
        <a:xfrm>
          <a:off x="4622800" y="277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12052</xdr:rowOff>
    </xdr:from>
    <xdr:to>
      <xdr:col>3</xdr:col>
      <xdr:colOff>904875</xdr:colOff>
      <xdr:row>13</xdr:row>
      <xdr:rowOff>43256</xdr:rowOff>
    </xdr:to>
    <xdr:cxnSp macro="">
      <xdr:nvCxnSpPr>
        <xdr:cNvPr id="56" name="直線コネクタ 55"/>
        <xdr:cNvCxnSpPr/>
      </xdr:nvCxnSpPr>
      <xdr:spPr bwMode="auto">
        <a:xfrm flipV="1">
          <a:off x="3606800" y="2288527"/>
          <a:ext cx="698500" cy="3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139103</xdr:rowOff>
    </xdr:from>
    <xdr:to>
      <xdr:col>3</xdr:col>
      <xdr:colOff>955675</xdr:colOff>
      <xdr:row>15</xdr:row>
      <xdr:rowOff>69253</xdr:rowOff>
    </xdr:to>
    <xdr:sp macro="" textlink="">
      <xdr:nvSpPr>
        <xdr:cNvPr id="57" name="フローチャート : 判断 56"/>
        <xdr:cNvSpPr/>
      </xdr:nvSpPr>
      <xdr:spPr bwMode="auto">
        <a:xfrm>
          <a:off x="42545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54030</xdr:rowOff>
    </xdr:from>
    <xdr:ext cx="762000" cy="259045"/>
    <xdr:sp macro="" textlink="">
      <xdr:nvSpPr>
        <xdr:cNvPr id="58" name="テキスト ボックス 57"/>
        <xdr:cNvSpPr txBox="1"/>
      </xdr:nvSpPr>
      <xdr:spPr>
        <a:xfrm>
          <a:off x="39243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43256</xdr:rowOff>
    </xdr:from>
    <xdr:to>
      <xdr:col>3</xdr:col>
      <xdr:colOff>206375</xdr:colOff>
      <xdr:row>13</xdr:row>
      <xdr:rowOff>71488</xdr:rowOff>
    </xdr:to>
    <xdr:cxnSp macro="">
      <xdr:nvCxnSpPr>
        <xdr:cNvPr id="59" name="直線コネクタ 58"/>
        <xdr:cNvCxnSpPr/>
      </xdr:nvCxnSpPr>
      <xdr:spPr bwMode="auto">
        <a:xfrm flipV="1">
          <a:off x="2908300" y="2319731"/>
          <a:ext cx="698500" cy="28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10211</xdr:rowOff>
    </xdr:from>
    <xdr:to>
      <xdr:col>3</xdr:col>
      <xdr:colOff>257175</xdr:colOff>
      <xdr:row>16</xdr:row>
      <xdr:rowOff>111811</xdr:rowOff>
    </xdr:to>
    <xdr:sp macro="" textlink="">
      <xdr:nvSpPr>
        <xdr:cNvPr id="60" name="フローチャート : 判断 59"/>
        <xdr:cNvSpPr/>
      </xdr:nvSpPr>
      <xdr:spPr bwMode="auto">
        <a:xfrm>
          <a:off x="35560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96588</xdr:rowOff>
    </xdr:from>
    <xdr:ext cx="762000" cy="259045"/>
    <xdr:sp macro="" textlink="">
      <xdr:nvSpPr>
        <xdr:cNvPr id="61" name="テキスト ボックス 60"/>
        <xdr:cNvSpPr txBox="1"/>
      </xdr:nvSpPr>
      <xdr:spPr>
        <a:xfrm>
          <a:off x="32258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62" name="フローチャート : 判断 61"/>
        <xdr:cNvSpPr/>
      </xdr:nvSpPr>
      <xdr:spPr bwMode="auto">
        <a:xfrm>
          <a:off x="2857500" y="275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53344</xdr:rowOff>
    </xdr:from>
    <xdr:ext cx="762000" cy="259045"/>
    <xdr:sp macro="" textlink="">
      <xdr:nvSpPr>
        <xdr:cNvPr id="63" name="テキスト ボックス 62"/>
        <xdr:cNvSpPr txBox="1"/>
      </xdr:nvSpPr>
      <xdr:spPr>
        <a:xfrm>
          <a:off x="2527300" y="28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119634</xdr:rowOff>
    </xdr:from>
    <xdr:to>
      <xdr:col>5</xdr:col>
      <xdr:colOff>34925</xdr:colOff>
      <xdr:row>14</xdr:row>
      <xdr:rowOff>49784</xdr:rowOff>
    </xdr:to>
    <xdr:sp macro="" textlink="">
      <xdr:nvSpPr>
        <xdr:cNvPr id="69" name="円/楕円 68"/>
        <xdr:cNvSpPr/>
      </xdr:nvSpPr>
      <xdr:spPr bwMode="auto">
        <a:xfrm>
          <a:off x="5600700" y="2396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136161</xdr:rowOff>
    </xdr:from>
    <xdr:ext cx="762000" cy="259045"/>
    <xdr:sp macro="" textlink="">
      <xdr:nvSpPr>
        <xdr:cNvPr id="70" name="人口1人当たり決算額の推移該当値テキスト130"/>
        <xdr:cNvSpPr txBox="1"/>
      </xdr:nvSpPr>
      <xdr:spPr>
        <a:xfrm>
          <a:off x="5740400" y="224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79,110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52768</xdr:rowOff>
    </xdr:from>
    <xdr:to>
      <xdr:col>4</xdr:col>
      <xdr:colOff>520700</xdr:colOff>
      <xdr:row>13</xdr:row>
      <xdr:rowOff>154368</xdr:rowOff>
    </xdr:to>
    <xdr:sp macro="" textlink="">
      <xdr:nvSpPr>
        <xdr:cNvPr id="71" name="円/楕円 70"/>
        <xdr:cNvSpPr/>
      </xdr:nvSpPr>
      <xdr:spPr bwMode="auto">
        <a:xfrm>
          <a:off x="4953000" y="2329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164545</xdr:rowOff>
    </xdr:from>
    <xdr:ext cx="736600" cy="259045"/>
    <xdr:sp macro="" textlink="">
      <xdr:nvSpPr>
        <xdr:cNvPr id="72" name="テキスト ボックス 71"/>
        <xdr:cNvSpPr txBox="1"/>
      </xdr:nvSpPr>
      <xdr:spPr>
        <a:xfrm>
          <a:off x="4622800" y="20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80,865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132702</xdr:rowOff>
    </xdr:from>
    <xdr:to>
      <xdr:col>3</xdr:col>
      <xdr:colOff>955675</xdr:colOff>
      <xdr:row>13</xdr:row>
      <xdr:rowOff>62852</xdr:rowOff>
    </xdr:to>
    <xdr:sp macro="" textlink="">
      <xdr:nvSpPr>
        <xdr:cNvPr id="73" name="円/楕円 72"/>
        <xdr:cNvSpPr/>
      </xdr:nvSpPr>
      <xdr:spPr bwMode="auto">
        <a:xfrm>
          <a:off x="4254500" y="2237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73029</xdr:rowOff>
    </xdr:from>
    <xdr:ext cx="762000" cy="259045"/>
    <xdr:sp macro="" textlink="">
      <xdr:nvSpPr>
        <xdr:cNvPr id="74" name="テキスト ボックス 73"/>
        <xdr:cNvSpPr txBox="1"/>
      </xdr:nvSpPr>
      <xdr:spPr>
        <a:xfrm>
          <a:off x="3924300" y="20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83,267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163906</xdr:rowOff>
    </xdr:from>
    <xdr:to>
      <xdr:col>3</xdr:col>
      <xdr:colOff>257175</xdr:colOff>
      <xdr:row>13</xdr:row>
      <xdr:rowOff>94056</xdr:rowOff>
    </xdr:to>
    <xdr:sp macro="" textlink="">
      <xdr:nvSpPr>
        <xdr:cNvPr id="75" name="円/楕円 74"/>
        <xdr:cNvSpPr/>
      </xdr:nvSpPr>
      <xdr:spPr bwMode="auto">
        <a:xfrm>
          <a:off x="3556000" y="226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104233</xdr:rowOff>
    </xdr:from>
    <xdr:ext cx="762000" cy="259045"/>
    <xdr:sp macro="" textlink="">
      <xdr:nvSpPr>
        <xdr:cNvPr id="76" name="テキスト ボックス 75"/>
        <xdr:cNvSpPr txBox="1"/>
      </xdr:nvSpPr>
      <xdr:spPr>
        <a:xfrm>
          <a:off x="3225800" y="203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82,448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20688</xdr:rowOff>
    </xdr:from>
    <xdr:to>
      <xdr:col>2</xdr:col>
      <xdr:colOff>692150</xdr:colOff>
      <xdr:row>13</xdr:row>
      <xdr:rowOff>122288</xdr:rowOff>
    </xdr:to>
    <xdr:sp macro="" textlink="">
      <xdr:nvSpPr>
        <xdr:cNvPr id="77" name="円/楕円 76"/>
        <xdr:cNvSpPr/>
      </xdr:nvSpPr>
      <xdr:spPr bwMode="auto">
        <a:xfrm>
          <a:off x="2857500" y="229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132465</xdr:rowOff>
    </xdr:from>
    <xdr:ext cx="762000" cy="259045"/>
    <xdr:sp macro="" textlink="">
      <xdr:nvSpPr>
        <xdr:cNvPr id="78" name="テキスト ボックス 77"/>
        <xdr:cNvSpPr txBox="1"/>
      </xdr:nvSpPr>
      <xdr:spPr>
        <a:xfrm>
          <a:off x="2527300" y="206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299784</xdr:rowOff>
    </xdr:from>
    <xdr:to>
      <xdr:col>4</xdr:col>
      <xdr:colOff>1117600</xdr:colOff>
      <xdr:row>38</xdr:row>
      <xdr:rowOff>69926</xdr:rowOff>
    </xdr:to>
    <xdr:cxnSp macro="">
      <xdr:nvCxnSpPr>
        <xdr:cNvPr id="107" name="直線コネクタ 106"/>
        <xdr:cNvCxnSpPr/>
      </xdr:nvCxnSpPr>
      <xdr:spPr bwMode="auto">
        <a:xfrm flipV="1">
          <a:off x="5651500" y="6224334"/>
          <a:ext cx="0" cy="131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42003</xdr:rowOff>
    </xdr:from>
    <xdr:ext cx="762000" cy="259045"/>
    <xdr:sp macro="" textlink="">
      <xdr:nvSpPr>
        <xdr:cNvPr id="108" name="人口1人当たり決算額の推移最小値テキスト445"/>
        <xdr:cNvSpPr txBox="1"/>
      </xdr:nvSpPr>
      <xdr:spPr>
        <a:xfrm>
          <a:off x="5740400" y="750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4</xdr:col>
      <xdr:colOff>1028700</xdr:colOff>
      <xdr:row>38</xdr:row>
      <xdr:rowOff>69926</xdr:rowOff>
    </xdr:from>
    <xdr:to>
      <xdr:col>5</xdr:col>
      <xdr:colOff>73025</xdr:colOff>
      <xdr:row>38</xdr:row>
      <xdr:rowOff>69926</xdr:rowOff>
    </xdr:to>
    <xdr:cxnSp macro="">
      <xdr:nvCxnSpPr>
        <xdr:cNvPr id="109" name="直線コネクタ 108"/>
        <xdr:cNvCxnSpPr/>
      </xdr:nvCxnSpPr>
      <xdr:spPr bwMode="auto">
        <a:xfrm>
          <a:off x="5562600" y="7537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43261</xdr:rowOff>
    </xdr:from>
    <xdr:ext cx="762000" cy="259045"/>
    <xdr:sp macro="" textlink="">
      <xdr:nvSpPr>
        <xdr:cNvPr id="110" name="人口1人当たり決算額の推移最大値テキスト445"/>
        <xdr:cNvSpPr txBox="1"/>
      </xdr:nvSpPr>
      <xdr:spPr>
        <a:xfrm>
          <a:off x="5740400" y="59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4</xdr:col>
      <xdr:colOff>1028700</xdr:colOff>
      <xdr:row>33</xdr:row>
      <xdr:rowOff>299784</xdr:rowOff>
    </xdr:from>
    <xdr:to>
      <xdr:col>5</xdr:col>
      <xdr:colOff>73025</xdr:colOff>
      <xdr:row>33</xdr:row>
      <xdr:rowOff>299784</xdr:rowOff>
    </xdr:to>
    <xdr:cxnSp macro="">
      <xdr:nvCxnSpPr>
        <xdr:cNvPr id="111" name="直線コネクタ 110"/>
        <xdr:cNvCxnSpPr/>
      </xdr:nvCxnSpPr>
      <xdr:spPr bwMode="auto">
        <a:xfrm>
          <a:off x="5562600" y="62243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106655</xdr:rowOff>
    </xdr:from>
    <xdr:to>
      <xdr:col>4</xdr:col>
      <xdr:colOff>1117600</xdr:colOff>
      <xdr:row>35</xdr:row>
      <xdr:rowOff>208649</xdr:rowOff>
    </xdr:to>
    <xdr:cxnSp macro="">
      <xdr:nvCxnSpPr>
        <xdr:cNvPr id="112" name="直線コネクタ 111"/>
        <xdr:cNvCxnSpPr/>
      </xdr:nvCxnSpPr>
      <xdr:spPr bwMode="auto">
        <a:xfrm>
          <a:off x="5003800" y="6717005"/>
          <a:ext cx="647700" cy="10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193426</xdr:rowOff>
    </xdr:from>
    <xdr:ext cx="762000" cy="259045"/>
    <xdr:sp macro="" textlink="">
      <xdr:nvSpPr>
        <xdr:cNvPr id="113" name="人口1人当たり決算額の推移平均値テキスト445"/>
        <xdr:cNvSpPr txBox="1"/>
      </xdr:nvSpPr>
      <xdr:spPr>
        <a:xfrm>
          <a:off x="5740400" y="680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192329</xdr:rowOff>
    </xdr:from>
    <xdr:to>
      <xdr:col>5</xdr:col>
      <xdr:colOff>34925</xdr:colOff>
      <xdr:row>35</xdr:row>
      <xdr:rowOff>293929</xdr:rowOff>
    </xdr:to>
    <xdr:sp macro="" textlink="">
      <xdr:nvSpPr>
        <xdr:cNvPr id="114" name="フローチャート : 判断 113"/>
        <xdr:cNvSpPr/>
      </xdr:nvSpPr>
      <xdr:spPr bwMode="auto">
        <a:xfrm>
          <a:off x="56007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45924</xdr:rowOff>
    </xdr:from>
    <xdr:to>
      <xdr:col>4</xdr:col>
      <xdr:colOff>469900</xdr:colOff>
      <xdr:row>35</xdr:row>
      <xdr:rowOff>106655</xdr:rowOff>
    </xdr:to>
    <xdr:cxnSp macro="">
      <xdr:nvCxnSpPr>
        <xdr:cNvPr id="115" name="直線コネクタ 114"/>
        <xdr:cNvCxnSpPr/>
      </xdr:nvCxnSpPr>
      <xdr:spPr bwMode="auto">
        <a:xfrm>
          <a:off x="4305300" y="6656274"/>
          <a:ext cx="698500" cy="60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127292</xdr:rowOff>
    </xdr:from>
    <xdr:to>
      <xdr:col>4</xdr:col>
      <xdr:colOff>520700</xdr:colOff>
      <xdr:row>35</xdr:row>
      <xdr:rowOff>228892</xdr:rowOff>
    </xdr:to>
    <xdr:sp macro="" textlink="">
      <xdr:nvSpPr>
        <xdr:cNvPr id="116" name="フローチャート : 判断 115"/>
        <xdr:cNvSpPr/>
      </xdr:nvSpPr>
      <xdr:spPr bwMode="auto">
        <a:xfrm>
          <a:off x="49530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213669</xdr:rowOff>
    </xdr:from>
    <xdr:ext cx="736600" cy="259045"/>
    <xdr:sp macro="" textlink="">
      <xdr:nvSpPr>
        <xdr:cNvPr id="117" name="テキスト ボックス 116"/>
        <xdr:cNvSpPr txBox="1"/>
      </xdr:nvSpPr>
      <xdr:spPr>
        <a:xfrm>
          <a:off x="4622800" y="682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253302</xdr:rowOff>
    </xdr:from>
    <xdr:to>
      <xdr:col>3</xdr:col>
      <xdr:colOff>904875</xdr:colOff>
      <xdr:row>35</xdr:row>
      <xdr:rowOff>45924</xdr:rowOff>
    </xdr:to>
    <xdr:cxnSp macro="">
      <xdr:nvCxnSpPr>
        <xdr:cNvPr id="118" name="直線コネクタ 117"/>
        <xdr:cNvCxnSpPr/>
      </xdr:nvCxnSpPr>
      <xdr:spPr bwMode="auto">
        <a:xfrm>
          <a:off x="3606800" y="6520752"/>
          <a:ext cx="698500" cy="13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30785</xdr:rowOff>
    </xdr:from>
    <xdr:to>
      <xdr:col>3</xdr:col>
      <xdr:colOff>955675</xdr:colOff>
      <xdr:row>35</xdr:row>
      <xdr:rowOff>132385</xdr:rowOff>
    </xdr:to>
    <xdr:sp macro="" textlink="">
      <xdr:nvSpPr>
        <xdr:cNvPr id="119" name="フローチャート : 判断 118"/>
        <xdr:cNvSpPr/>
      </xdr:nvSpPr>
      <xdr:spPr bwMode="auto">
        <a:xfrm>
          <a:off x="42545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117162</xdr:rowOff>
    </xdr:from>
    <xdr:ext cx="762000" cy="259045"/>
    <xdr:sp macro="" textlink="">
      <xdr:nvSpPr>
        <xdr:cNvPr id="120" name="テキスト ボックス 119"/>
        <xdr:cNvSpPr txBox="1"/>
      </xdr:nvSpPr>
      <xdr:spPr>
        <a:xfrm>
          <a:off x="3924300" y="672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89243</xdr:rowOff>
    </xdr:from>
    <xdr:to>
      <xdr:col>3</xdr:col>
      <xdr:colOff>206375</xdr:colOff>
      <xdr:row>34</xdr:row>
      <xdr:rowOff>253302</xdr:rowOff>
    </xdr:to>
    <xdr:cxnSp macro="">
      <xdr:nvCxnSpPr>
        <xdr:cNvPr id="121" name="直線コネクタ 120"/>
        <xdr:cNvCxnSpPr/>
      </xdr:nvCxnSpPr>
      <xdr:spPr bwMode="auto">
        <a:xfrm>
          <a:off x="2908300" y="6356693"/>
          <a:ext cx="698500" cy="16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237325</xdr:rowOff>
    </xdr:from>
    <xdr:to>
      <xdr:col>3</xdr:col>
      <xdr:colOff>257175</xdr:colOff>
      <xdr:row>35</xdr:row>
      <xdr:rowOff>338925</xdr:rowOff>
    </xdr:to>
    <xdr:sp macro="" textlink="">
      <xdr:nvSpPr>
        <xdr:cNvPr id="122" name="フローチャート : 判断 121"/>
        <xdr:cNvSpPr/>
      </xdr:nvSpPr>
      <xdr:spPr bwMode="auto">
        <a:xfrm>
          <a:off x="35560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323702</xdr:rowOff>
    </xdr:from>
    <xdr:ext cx="762000" cy="259045"/>
    <xdr:sp macro="" textlink="">
      <xdr:nvSpPr>
        <xdr:cNvPr id="123" name="テキスト ボックス 122"/>
        <xdr:cNvSpPr txBox="1"/>
      </xdr:nvSpPr>
      <xdr:spPr>
        <a:xfrm>
          <a:off x="3225800" y="69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207302</xdr:rowOff>
    </xdr:from>
    <xdr:to>
      <xdr:col>2</xdr:col>
      <xdr:colOff>692150</xdr:colOff>
      <xdr:row>35</xdr:row>
      <xdr:rowOff>308902</xdr:rowOff>
    </xdr:to>
    <xdr:sp macro="" textlink="">
      <xdr:nvSpPr>
        <xdr:cNvPr id="124" name="フローチャート : 判断 123"/>
        <xdr:cNvSpPr/>
      </xdr:nvSpPr>
      <xdr:spPr bwMode="auto">
        <a:xfrm>
          <a:off x="2857500" y="681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293679</xdr:rowOff>
    </xdr:from>
    <xdr:ext cx="762000" cy="259045"/>
    <xdr:sp macro="" textlink="">
      <xdr:nvSpPr>
        <xdr:cNvPr id="125" name="テキスト ボックス 124"/>
        <xdr:cNvSpPr txBox="1"/>
      </xdr:nvSpPr>
      <xdr:spPr>
        <a:xfrm>
          <a:off x="2527300" y="690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157849</xdr:rowOff>
    </xdr:from>
    <xdr:to>
      <xdr:col>5</xdr:col>
      <xdr:colOff>34925</xdr:colOff>
      <xdr:row>35</xdr:row>
      <xdr:rowOff>259449</xdr:rowOff>
    </xdr:to>
    <xdr:sp macro="" textlink="">
      <xdr:nvSpPr>
        <xdr:cNvPr id="131" name="円/楕円 130"/>
        <xdr:cNvSpPr/>
      </xdr:nvSpPr>
      <xdr:spPr bwMode="auto">
        <a:xfrm>
          <a:off x="5600700" y="676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2926</xdr:rowOff>
    </xdr:from>
    <xdr:ext cx="762000" cy="259045"/>
    <xdr:sp macro="" textlink="">
      <xdr:nvSpPr>
        <xdr:cNvPr id="132" name="人口1人当たり決算額の推移該当値テキスト445"/>
        <xdr:cNvSpPr txBox="1"/>
      </xdr:nvSpPr>
      <xdr:spPr>
        <a:xfrm>
          <a:off x="5740400" y="66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55855</xdr:rowOff>
    </xdr:from>
    <xdr:to>
      <xdr:col>4</xdr:col>
      <xdr:colOff>520700</xdr:colOff>
      <xdr:row>35</xdr:row>
      <xdr:rowOff>157455</xdr:rowOff>
    </xdr:to>
    <xdr:sp macro="" textlink="">
      <xdr:nvSpPr>
        <xdr:cNvPr id="133" name="円/楕円 132"/>
        <xdr:cNvSpPr/>
      </xdr:nvSpPr>
      <xdr:spPr bwMode="auto">
        <a:xfrm>
          <a:off x="4953000" y="666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167632</xdr:rowOff>
    </xdr:from>
    <xdr:ext cx="736600" cy="259045"/>
    <xdr:sp macro="" textlink="">
      <xdr:nvSpPr>
        <xdr:cNvPr id="134" name="テキスト ボックス 133"/>
        <xdr:cNvSpPr txBox="1"/>
      </xdr:nvSpPr>
      <xdr:spPr>
        <a:xfrm>
          <a:off x="4622800" y="64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338024</xdr:rowOff>
    </xdr:from>
    <xdr:to>
      <xdr:col>3</xdr:col>
      <xdr:colOff>955675</xdr:colOff>
      <xdr:row>35</xdr:row>
      <xdr:rowOff>96724</xdr:rowOff>
    </xdr:to>
    <xdr:sp macro="" textlink="">
      <xdr:nvSpPr>
        <xdr:cNvPr id="135" name="円/楕円 134"/>
        <xdr:cNvSpPr/>
      </xdr:nvSpPr>
      <xdr:spPr bwMode="auto">
        <a:xfrm>
          <a:off x="4254500" y="660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106900</xdr:rowOff>
    </xdr:from>
    <xdr:ext cx="762000" cy="259045"/>
    <xdr:sp macro="" textlink="">
      <xdr:nvSpPr>
        <xdr:cNvPr id="136" name="テキスト ボックス 135"/>
        <xdr:cNvSpPr txBox="1"/>
      </xdr:nvSpPr>
      <xdr:spPr>
        <a:xfrm>
          <a:off x="3924300" y="637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23,628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202502</xdr:rowOff>
    </xdr:from>
    <xdr:to>
      <xdr:col>3</xdr:col>
      <xdr:colOff>257175</xdr:colOff>
      <xdr:row>34</xdr:row>
      <xdr:rowOff>304102</xdr:rowOff>
    </xdr:to>
    <xdr:sp macro="" textlink="">
      <xdr:nvSpPr>
        <xdr:cNvPr id="137" name="円/楕円 136"/>
        <xdr:cNvSpPr/>
      </xdr:nvSpPr>
      <xdr:spPr bwMode="auto">
        <a:xfrm>
          <a:off x="3556000" y="646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314279</xdr:rowOff>
    </xdr:from>
    <xdr:ext cx="762000" cy="259045"/>
    <xdr:sp macro="" textlink="">
      <xdr:nvSpPr>
        <xdr:cNvPr id="138" name="テキスト ボックス 137"/>
        <xdr:cNvSpPr txBox="1"/>
      </xdr:nvSpPr>
      <xdr:spPr>
        <a:xfrm>
          <a:off x="3225800" y="62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27,185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38443</xdr:rowOff>
    </xdr:from>
    <xdr:to>
      <xdr:col>2</xdr:col>
      <xdr:colOff>692150</xdr:colOff>
      <xdr:row>34</xdr:row>
      <xdr:rowOff>140043</xdr:rowOff>
    </xdr:to>
    <xdr:sp macro="" textlink="">
      <xdr:nvSpPr>
        <xdr:cNvPr id="139" name="円/楕円 138"/>
        <xdr:cNvSpPr/>
      </xdr:nvSpPr>
      <xdr:spPr bwMode="auto">
        <a:xfrm>
          <a:off x="2857500" y="630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150220</xdr:rowOff>
    </xdr:from>
    <xdr:ext cx="762000" cy="259045"/>
    <xdr:sp macro="" textlink="">
      <xdr:nvSpPr>
        <xdr:cNvPr id="140" name="テキスト ボックス 139"/>
        <xdr:cNvSpPr txBox="1"/>
      </xdr:nvSpPr>
      <xdr:spPr>
        <a:xfrm>
          <a:off x="2527300" y="607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年度以降、増加傾向にあったが、平成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年度において、法人市民税の還付等の影響による資金不足の補填に充てたため減少した。平成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年度においては、主要法人の業績回復や、設備投資額の増加による固定資産税額の増等の要因により積立額が増加し、前年度比で</a:t>
          </a:r>
          <a:r>
            <a:rPr kumimoji="1" lang="en-US" altLang="ja-JP" sz="1050">
              <a:latin typeface="ＭＳ ゴシック" pitchFamily="49" charset="-128"/>
              <a:ea typeface="ＭＳ ゴシック" pitchFamily="49" charset="-128"/>
            </a:rPr>
            <a:t>12.43</a:t>
          </a:r>
          <a:r>
            <a:rPr kumimoji="1" lang="ja-JP" altLang="en-US" sz="1050">
              <a:latin typeface="ＭＳ ゴシック" pitchFamily="49" charset="-128"/>
              <a:ea typeface="ＭＳ ゴシック" pitchFamily="49" charset="-128"/>
            </a:rPr>
            <a:t>ポイント上昇した。</a:t>
          </a:r>
        </a:p>
        <a:p>
          <a:r>
            <a:rPr kumimoji="1" lang="ja-JP" altLang="en-US" sz="1050">
              <a:latin typeface="ＭＳ ゴシック" pitchFamily="49" charset="-128"/>
              <a:ea typeface="ＭＳ ゴシック" pitchFamily="49" charset="-128"/>
            </a:rPr>
            <a:t>　実質単年度収支は、平成</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年度に法人市民税の大幅減などの影響により赤字で推移していたが、平成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年度と黒字となった。上記の理由のため、平成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年度は財政調整基金からの繰入額が増加し赤字となったが、平成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年度においては、基金残高が増加し、黒字に転換した。</a:t>
          </a:r>
        </a:p>
        <a:p>
          <a:r>
            <a:rPr kumimoji="1" lang="ja-JP" altLang="en-US" sz="1050">
              <a:latin typeface="ＭＳ ゴシック" pitchFamily="49" charset="-128"/>
              <a:ea typeface="ＭＳ ゴシック" pitchFamily="49" charset="-128"/>
            </a:rPr>
            <a:t>　今後も財政健全化計画を着実に実行し、財政調整基金残高、実質収支比率などを適正な範囲で維持できるよう努める。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年度より標準財政規模に対する黒字は</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％前後で推移していたが、平成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48.11</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48.55</a:t>
          </a:r>
          <a:r>
            <a:rPr kumimoji="1" lang="ja-JP" altLang="en-US" sz="1400">
              <a:latin typeface="ＭＳ ゴシック" pitchFamily="49" charset="-128"/>
              <a:ea typeface="ＭＳ ゴシック" pitchFamily="49" charset="-128"/>
            </a:rPr>
            <a:t>％と微増傾向にあった。平成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年度においては、医業収益の増による病院事業会計の実質収支額の増や、受託工事収益の増による水道事業会計の実質収支額の増などの要因により</a:t>
          </a:r>
          <a:r>
            <a:rPr kumimoji="1" lang="en-US" altLang="ja-JP" sz="1400">
              <a:latin typeface="ＭＳ ゴシック" pitchFamily="49" charset="-128"/>
              <a:ea typeface="ＭＳ ゴシック" pitchFamily="49" charset="-128"/>
            </a:rPr>
            <a:t>53.26</a:t>
          </a:r>
          <a:r>
            <a:rPr kumimoji="1" lang="ja-JP" altLang="en-US" sz="1400">
              <a:latin typeface="ＭＳ ゴシック" pitchFamily="49" charset="-128"/>
              <a:ea typeface="ＭＳ ゴシック" pitchFamily="49" charset="-128"/>
            </a:rPr>
            <a:t>％となり、前年度に比べ</a:t>
          </a:r>
          <a:r>
            <a:rPr kumimoji="1" lang="en-US" altLang="ja-JP" sz="1400">
              <a:latin typeface="ＭＳ ゴシック" pitchFamily="49" charset="-128"/>
              <a:ea typeface="ＭＳ ゴシック" pitchFamily="49" charset="-128"/>
            </a:rPr>
            <a:t>4.71</a:t>
          </a:r>
          <a:r>
            <a:rPr kumimoji="1" lang="ja-JP" altLang="en-US" sz="1400">
              <a:latin typeface="ＭＳ ゴシック" pitchFamily="49" charset="-128"/>
              <a:ea typeface="ＭＳ ゴシック" pitchFamily="49" charset="-128"/>
            </a:rPr>
            <a:t>ポイント上昇している。</a:t>
          </a:r>
        </a:p>
        <a:p>
          <a:pPr rtl="0" eaLnBrk="1" fontAlgn="auto" latinLnBrk="0" hangingPunct="1"/>
          <a:r>
            <a:rPr kumimoji="1" lang="ja-JP" altLang="en-US" sz="1400">
              <a:latin typeface="ＭＳ ゴシック" pitchFamily="49" charset="-128"/>
              <a:ea typeface="ＭＳ ゴシック" pitchFamily="49" charset="-128"/>
            </a:rPr>
            <a:t>　今後も、公営企業や特別会計などを含めた市全体の適正な財政運営に努める。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の額については、公営企業債の元利償還金に対する繰入金や組合等が起こした地方債の元利償還金に対する負担金を始め、全体的に減少傾向にある。特に組合等が起こした地方債の元利償還金に対する負担金等は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年度の半分以下の水準にまで減少している。</a:t>
          </a:r>
        </a:p>
        <a:p>
          <a:r>
            <a:rPr kumimoji="1" lang="ja-JP" altLang="en-US" sz="1300">
              <a:latin typeface="ＭＳ ゴシック" pitchFamily="49" charset="-128"/>
              <a:ea typeface="ＭＳ ゴシック" pitchFamily="49" charset="-128"/>
            </a:rPr>
            <a:t>　算入公債費等については、臨時財政対策債や合併特例債の発行が増加傾向にあるが、公害防止事業債や特定財源額の減等の要因により、減少傾向にある。</a:t>
          </a:r>
        </a:p>
        <a:p>
          <a:r>
            <a:rPr kumimoji="1" lang="ja-JP" altLang="en-US" sz="1300">
              <a:latin typeface="ＭＳ ゴシック" pitchFamily="49" charset="-128"/>
              <a:ea typeface="ＭＳ ゴシック" pitchFamily="49" charset="-128"/>
            </a:rPr>
            <a:t>　引き続き、起債充当事業を厳選し、さらに合併特例債などの交付税算入率の有利な起債を活用し、実質公債費比率の改善に努める。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第三セクター等改革推進債、臨時財政対策債や合併特例債の発行等により地方債残高が増となり、将来負担額が増となったものの、財政調整基金の積立てによる充当可能基金の増や合併特例債の発行に伴う基準財政需要額算入見込額の増などによって、充当可能財源等が増となり、分子全体では</a:t>
          </a:r>
          <a:r>
            <a:rPr kumimoji="1" lang="en-US" altLang="ja-JP" sz="1400">
              <a:latin typeface="ＭＳ ゴシック" pitchFamily="49" charset="-128"/>
              <a:ea typeface="ＭＳ ゴシック" pitchFamily="49" charset="-128"/>
            </a:rPr>
            <a:t>1,427</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今後は、公共施設の建設などにより一時的に数値の上昇が見込まれるが、財政健全化計画に基づき、地方債の発行額抑制に努め、起債充当事業を厳選し、さらに合併特例債などの交付税算入率の有利な起債を活用し、将来負担比率の改善を目指す。</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24646295</v>
      </c>
      <c r="BO4" s="349"/>
      <c r="BP4" s="349"/>
      <c r="BQ4" s="349"/>
      <c r="BR4" s="349"/>
      <c r="BS4" s="349"/>
      <c r="BT4" s="349"/>
      <c r="BU4" s="350"/>
      <c r="BV4" s="348">
        <v>23222819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5.7</v>
      </c>
      <c r="CU4" s="355"/>
      <c r="CV4" s="355"/>
      <c r="CW4" s="355"/>
      <c r="CX4" s="355"/>
      <c r="CY4" s="355"/>
      <c r="CZ4" s="355"/>
      <c r="DA4" s="356"/>
      <c r="DB4" s="354">
        <v>5.5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23781663</v>
      </c>
      <c r="BO5" s="386"/>
      <c r="BP5" s="386"/>
      <c r="BQ5" s="386"/>
      <c r="BR5" s="386"/>
      <c r="BS5" s="386"/>
      <c r="BT5" s="386"/>
      <c r="BU5" s="387"/>
      <c r="BV5" s="385">
        <v>22295616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v>
      </c>
      <c r="CU5" s="383"/>
      <c r="CV5" s="383"/>
      <c r="CW5" s="383"/>
      <c r="CX5" s="383"/>
      <c r="CY5" s="383"/>
      <c r="CZ5" s="383"/>
      <c r="DA5" s="384"/>
      <c r="DB5" s="382">
        <v>97.4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864632</v>
      </c>
      <c r="BO6" s="386"/>
      <c r="BP6" s="386"/>
      <c r="BQ6" s="386"/>
      <c r="BR6" s="386"/>
      <c r="BS6" s="386"/>
      <c r="BT6" s="386"/>
      <c r="BU6" s="387"/>
      <c r="BV6" s="385">
        <v>927203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95.2</v>
      </c>
      <c r="CU6" s="423"/>
      <c r="CV6" s="423"/>
      <c r="CW6" s="423"/>
      <c r="CX6" s="423"/>
      <c r="CY6" s="423"/>
      <c r="CZ6" s="423"/>
      <c r="DA6" s="424"/>
      <c r="DB6" s="422">
        <v>109.3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143246</v>
      </c>
      <c r="BO7" s="386"/>
      <c r="BP7" s="386"/>
      <c r="BQ7" s="386"/>
      <c r="BR7" s="386"/>
      <c r="BS7" s="386"/>
      <c r="BT7" s="386"/>
      <c r="BU7" s="387"/>
      <c r="BV7" s="385">
        <v>216052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12695322</v>
      </c>
      <c r="CU7" s="386"/>
      <c r="CV7" s="386"/>
      <c r="CW7" s="386"/>
      <c r="CX7" s="386"/>
      <c r="CY7" s="386"/>
      <c r="CZ7" s="386"/>
      <c r="DA7" s="387"/>
      <c r="DB7" s="385">
        <v>12822068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721386</v>
      </c>
      <c r="BO8" s="386"/>
      <c r="BP8" s="386"/>
      <c r="BQ8" s="386"/>
      <c r="BR8" s="386"/>
      <c r="BS8" s="386"/>
      <c r="BT8" s="386"/>
      <c r="BU8" s="387"/>
      <c r="BV8" s="385">
        <v>711151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0.69</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53004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10235</v>
      </c>
      <c r="BO9" s="386"/>
      <c r="BP9" s="386"/>
      <c r="BQ9" s="386"/>
      <c r="BR9" s="386"/>
      <c r="BS9" s="386"/>
      <c r="BT9" s="386"/>
      <c r="BU9" s="387"/>
      <c r="BV9" s="385">
        <v>-469693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10.5</v>
      </c>
      <c r="CU9" s="383"/>
      <c r="CV9" s="383"/>
      <c r="CW9" s="383"/>
      <c r="CX9" s="383"/>
      <c r="CY9" s="383"/>
      <c r="CZ9" s="383"/>
      <c r="DA9" s="384"/>
      <c r="DB9" s="382">
        <v>10.7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53971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1789800</v>
      </c>
      <c r="BO10" s="386"/>
      <c r="BP10" s="386"/>
      <c r="BQ10" s="386"/>
      <c r="BR10" s="386"/>
      <c r="BS10" s="386"/>
      <c r="BT10" s="386"/>
      <c r="BU10" s="387"/>
      <c r="BV10" s="385">
        <v>911800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53515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232000</v>
      </c>
      <c r="BO12" s="386"/>
      <c r="BP12" s="386"/>
      <c r="BQ12" s="386"/>
      <c r="BR12" s="386"/>
      <c r="BS12" s="386"/>
      <c r="BT12" s="386"/>
      <c r="BU12" s="387"/>
      <c r="BV12" s="385">
        <v>1120000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53208</v>
      </c>
      <c r="S13" s="467"/>
      <c r="T13" s="467"/>
      <c r="U13" s="467"/>
      <c r="V13" s="468"/>
      <c r="W13" s="401" t="s">
        <v>123</v>
      </c>
      <c r="X13" s="402"/>
      <c r="Y13" s="402"/>
      <c r="Z13" s="402"/>
      <c r="AA13" s="402"/>
      <c r="AB13" s="392"/>
      <c r="AC13" s="436">
        <v>776</v>
      </c>
      <c r="AD13" s="437"/>
      <c r="AE13" s="437"/>
      <c r="AF13" s="437"/>
      <c r="AG13" s="476"/>
      <c r="AH13" s="436">
        <v>1159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1568035</v>
      </c>
      <c r="BO13" s="386"/>
      <c r="BP13" s="386"/>
      <c r="BQ13" s="386"/>
      <c r="BR13" s="386"/>
      <c r="BS13" s="386"/>
      <c r="BT13" s="386"/>
      <c r="BU13" s="387"/>
      <c r="BV13" s="385">
        <v>-677893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10.7</v>
      </c>
      <c r="CU13" s="383"/>
      <c r="CV13" s="383"/>
      <c r="CW13" s="383"/>
      <c r="CX13" s="383"/>
      <c r="CY13" s="383"/>
      <c r="CZ13" s="383"/>
      <c r="DA13" s="384"/>
      <c r="DB13" s="382">
        <v>11.9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53525</v>
      </c>
      <c r="S14" s="467"/>
      <c r="T14" s="467"/>
      <c r="U14" s="467"/>
      <c r="V14" s="468"/>
      <c r="W14" s="375"/>
      <c r="X14" s="376"/>
      <c r="Y14" s="376"/>
      <c r="Z14" s="376"/>
      <c r="AA14" s="376"/>
      <c r="AB14" s="365"/>
      <c r="AC14" s="469">
        <v>3.4</v>
      </c>
      <c r="AD14" s="470"/>
      <c r="AE14" s="470"/>
      <c r="AF14" s="470"/>
      <c r="AG14" s="471"/>
      <c r="AH14" s="469">
        <v>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58</v>
      </c>
      <c r="CU14" s="481"/>
      <c r="CV14" s="481"/>
      <c r="CW14" s="481"/>
      <c r="CX14" s="481"/>
      <c r="CY14" s="481"/>
      <c r="CZ14" s="481"/>
      <c r="DA14" s="482"/>
      <c r="DB14" s="480">
        <v>70.400000000000006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53213</v>
      </c>
      <c r="S15" s="467"/>
      <c r="T15" s="467"/>
      <c r="U15" s="467"/>
      <c r="V15" s="468"/>
      <c r="W15" s="401" t="s">
        <v>130</v>
      </c>
      <c r="X15" s="402"/>
      <c r="Y15" s="402"/>
      <c r="Z15" s="402"/>
      <c r="AA15" s="402"/>
      <c r="AB15" s="392"/>
      <c r="AC15" s="436">
        <v>8047</v>
      </c>
      <c r="AD15" s="437"/>
      <c r="AE15" s="437"/>
      <c r="AF15" s="437"/>
      <c r="AG15" s="476"/>
      <c r="AH15" s="436">
        <v>8781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6066949</v>
      </c>
      <c r="BO15" s="349"/>
      <c r="BP15" s="349"/>
      <c r="BQ15" s="349"/>
      <c r="BR15" s="349"/>
      <c r="BS15" s="349"/>
      <c r="BT15" s="349"/>
      <c r="BU15" s="350"/>
      <c r="BV15" s="348">
        <v>6291608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35.1</v>
      </c>
      <c r="AD16" s="470"/>
      <c r="AE16" s="470"/>
      <c r="AF16" s="470"/>
      <c r="AG16" s="471"/>
      <c r="AH16" s="469">
        <v>35.4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8798295</v>
      </c>
      <c r="BO16" s="386"/>
      <c r="BP16" s="386"/>
      <c r="BQ16" s="386"/>
      <c r="BR16" s="386"/>
      <c r="BS16" s="386"/>
      <c r="BT16" s="386"/>
      <c r="BU16" s="387"/>
      <c r="BV16" s="385">
        <v>8838689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14105</v>
      </c>
      <c r="AD17" s="437"/>
      <c r="AE17" s="437"/>
      <c r="AF17" s="437"/>
      <c r="AG17" s="476"/>
      <c r="AH17" s="436">
        <v>14871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7864822</v>
      </c>
      <c r="BO17" s="386"/>
      <c r="BP17" s="386"/>
      <c r="BQ17" s="386"/>
      <c r="BR17" s="386"/>
      <c r="BS17" s="386"/>
      <c r="BT17" s="386"/>
      <c r="BU17" s="387"/>
      <c r="BV17" s="385">
        <v>8138687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91.94</v>
      </c>
      <c r="M18" s="498"/>
      <c r="N18" s="498"/>
      <c r="O18" s="498"/>
      <c r="P18" s="498"/>
      <c r="Q18" s="498"/>
      <c r="R18" s="499"/>
      <c r="S18" s="499"/>
      <c r="T18" s="499"/>
      <c r="U18" s="499"/>
      <c r="V18" s="500"/>
      <c r="W18" s="403"/>
      <c r="X18" s="404"/>
      <c r="Y18" s="404"/>
      <c r="Z18" s="404"/>
      <c r="AA18" s="404"/>
      <c r="AB18" s="395"/>
      <c r="AC18" s="501">
        <v>61.5</v>
      </c>
      <c r="AD18" s="502"/>
      <c r="AE18" s="502"/>
      <c r="AF18" s="502"/>
      <c r="AG18" s="503"/>
      <c r="AH18" s="501">
        <v>59.9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12729282</v>
      </c>
      <c r="BO18" s="386"/>
      <c r="BP18" s="386"/>
      <c r="BQ18" s="386"/>
      <c r="BR18" s="386"/>
      <c r="BS18" s="386"/>
      <c r="BT18" s="386"/>
      <c r="BU18" s="387"/>
      <c r="BV18" s="385">
        <v>12848716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577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17495241</v>
      </c>
      <c r="BO19" s="386"/>
      <c r="BP19" s="386"/>
      <c r="BQ19" s="386"/>
      <c r="BR19" s="386"/>
      <c r="BS19" s="386"/>
      <c r="BT19" s="386"/>
      <c r="BU19" s="387"/>
      <c r="BV19" s="385">
        <v>17328917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20913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22469972</v>
      </c>
      <c r="BO23" s="386"/>
      <c r="BP23" s="386"/>
      <c r="BQ23" s="386"/>
      <c r="BR23" s="386"/>
      <c r="BS23" s="386"/>
      <c r="BT23" s="386"/>
      <c r="BU23" s="387"/>
      <c r="BV23" s="385">
        <v>20435371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7776</v>
      </c>
      <c r="R24" s="437"/>
      <c r="S24" s="437"/>
      <c r="T24" s="437"/>
      <c r="U24" s="437"/>
      <c r="V24" s="476"/>
      <c r="W24" s="531"/>
      <c r="X24" s="519"/>
      <c r="Y24" s="520"/>
      <c r="Z24" s="435" t="s">
        <v>153</v>
      </c>
      <c r="AA24" s="415"/>
      <c r="AB24" s="415"/>
      <c r="AC24" s="415"/>
      <c r="AD24" s="415"/>
      <c r="AE24" s="415"/>
      <c r="AF24" s="415"/>
      <c r="AG24" s="416"/>
      <c r="AH24" s="436">
        <v>346</v>
      </c>
      <c r="AI24" s="437"/>
      <c r="AJ24" s="437"/>
      <c r="AK24" s="437"/>
      <c r="AL24" s="476"/>
      <c r="AM24" s="436">
        <v>1109968</v>
      </c>
      <c r="AN24" s="437"/>
      <c r="AO24" s="437"/>
      <c r="AP24" s="437"/>
      <c r="AQ24" s="437"/>
      <c r="AR24" s="476"/>
      <c r="AS24" s="436">
        <v>3208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17827939</v>
      </c>
      <c r="BO24" s="386"/>
      <c r="BP24" s="386"/>
      <c r="BQ24" s="386"/>
      <c r="BR24" s="386"/>
      <c r="BS24" s="386"/>
      <c r="BT24" s="386"/>
      <c r="BU24" s="387"/>
      <c r="BV24" s="385">
        <v>17329286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6858</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3205120</v>
      </c>
      <c r="BO25" s="349"/>
      <c r="BP25" s="349"/>
      <c r="BQ25" s="349"/>
      <c r="BR25" s="349"/>
      <c r="BS25" s="349"/>
      <c r="BT25" s="349"/>
      <c r="BU25" s="350"/>
      <c r="BV25" s="348">
        <v>812670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6082</v>
      </c>
      <c r="R26" s="437"/>
      <c r="S26" s="437"/>
      <c r="T26" s="437"/>
      <c r="U26" s="437"/>
      <c r="V26" s="476"/>
      <c r="W26" s="531"/>
      <c r="X26" s="519"/>
      <c r="Y26" s="520"/>
      <c r="Z26" s="435" t="s">
        <v>159</v>
      </c>
      <c r="AA26" s="539"/>
      <c r="AB26" s="539"/>
      <c r="AC26" s="539"/>
      <c r="AD26" s="539"/>
      <c r="AE26" s="539"/>
      <c r="AF26" s="539"/>
      <c r="AG26" s="540"/>
      <c r="AH26" s="436">
        <v>5</v>
      </c>
      <c r="AI26" s="437"/>
      <c r="AJ26" s="437"/>
      <c r="AK26" s="437"/>
      <c r="AL26" s="476"/>
      <c r="AM26" s="436">
        <v>16720</v>
      </c>
      <c r="AN26" s="437"/>
      <c r="AO26" s="437"/>
      <c r="AP26" s="437"/>
      <c r="AQ26" s="437"/>
      <c r="AR26" s="476"/>
      <c r="AS26" s="436">
        <v>3344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4560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10101</v>
      </c>
      <c r="AN27" s="437"/>
      <c r="AO27" s="437"/>
      <c r="AP27" s="437"/>
      <c r="AQ27" s="437"/>
      <c r="AR27" s="476"/>
      <c r="AS27" s="436">
        <v>3367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776234</v>
      </c>
      <c r="BO27" s="553"/>
      <c r="BP27" s="553"/>
      <c r="BQ27" s="553"/>
      <c r="BR27" s="553"/>
      <c r="BS27" s="553"/>
      <c r="BT27" s="553"/>
      <c r="BU27" s="554"/>
      <c r="BV27" s="552">
        <v>776234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3990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3580145</v>
      </c>
      <c r="BO28" s="349"/>
      <c r="BP28" s="349"/>
      <c r="BQ28" s="349"/>
      <c r="BR28" s="349"/>
      <c r="BS28" s="349"/>
      <c r="BT28" s="349"/>
      <c r="BU28" s="350"/>
      <c r="BV28" s="348">
        <v>2022345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3700</v>
      </c>
      <c r="R29" s="437"/>
      <c r="S29" s="437"/>
      <c r="T29" s="437"/>
      <c r="U29" s="437"/>
      <c r="V29" s="476"/>
      <c r="W29" s="531"/>
      <c r="X29" s="519"/>
      <c r="Y29" s="520"/>
      <c r="Z29" s="435" t="s">
        <v>169</v>
      </c>
      <c r="AA29" s="415"/>
      <c r="AB29" s="415"/>
      <c r="AC29" s="415"/>
      <c r="AD29" s="415"/>
      <c r="AE29" s="415"/>
      <c r="AF29" s="415"/>
      <c r="AG29" s="416"/>
      <c r="AH29" s="436">
        <v>349</v>
      </c>
      <c r="AI29" s="437"/>
      <c r="AJ29" s="437"/>
      <c r="AK29" s="437"/>
      <c r="AL29" s="476"/>
      <c r="AM29" s="436">
        <v>1120069</v>
      </c>
      <c r="AN29" s="437"/>
      <c r="AO29" s="437"/>
      <c r="AP29" s="437"/>
      <c r="AQ29" s="437"/>
      <c r="AR29" s="476"/>
      <c r="AS29" s="436">
        <v>3209</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1245238</v>
      </c>
      <c r="BO29" s="386"/>
      <c r="BP29" s="386"/>
      <c r="BQ29" s="386"/>
      <c r="BR29" s="386"/>
      <c r="BS29" s="386"/>
      <c r="BT29" s="386"/>
      <c r="BU29" s="387"/>
      <c r="BV29" s="385">
        <v>1144038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101.1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1764896</v>
      </c>
      <c r="BO30" s="553"/>
      <c r="BP30" s="553"/>
      <c r="BQ30" s="553"/>
      <c r="BR30" s="553"/>
      <c r="BS30" s="553"/>
      <c r="BT30" s="553"/>
      <c r="BU30" s="554"/>
      <c r="BV30" s="552">
        <v>1114454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周南地区衛生施設組合（一般会計）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牛島海運</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墓園特別会計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病院事業会計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IF('各会計、関係団体の財政状況及び健全化判断比率'!B35="","",'各会計、関係団体の財政状況及び健全化判断比率'!B35)</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光地区消防組合（一般会計）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光市土地開発公社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IF('各会計、関係団体の財政状況及び健全化判断比率'!B33="","",'各会計、関係団体の財政状況及び健全化判断比率'!B33)</f>
        <v>介護老人保健施設事業会計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周南地区食肉センター組合（一般会計）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光市スポーツ振興会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周南東部環境施設組合（一般会計）</v>
      </c>
      <c r="BZ37" s="565"/>
      <c r="CA37" s="565"/>
      <c r="CB37" s="565"/>
      <c r="CC37" s="565"/>
      <c r="CD37" s="565"/>
      <c r="CE37" s="565"/>
      <c r="CF37" s="565"/>
      <c r="CG37" s="565"/>
      <c r="CH37" s="565"/>
      <c r="CI37" s="565"/>
      <c r="CJ37" s="565"/>
      <c r="CK37" s="565"/>
      <c r="CL37" s="565"/>
      <c r="CM37" s="565"/>
      <c r="CN37" s="165"/>
      <c r="CO37" s="564">
        <f t="shared" si="3"/>
        <v>24</v>
      </c>
      <c r="CP37" s="564"/>
      <c r="CQ37" s="565" t="str">
        <f>IF('各会計、関係団体の財政状況及び健全化判断比率'!BS10="","",'各会計、関係団体の財政状況及び健全化判断比率'!BS10)</f>
        <v>光市文化振興財団</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山口県市町総合事務組合（一般会計）</v>
      </c>
      <c r="BZ38" s="565"/>
      <c r="CA38" s="565"/>
      <c r="CB38" s="565"/>
      <c r="CC38" s="565"/>
      <c r="CD38" s="565"/>
      <c r="CE38" s="565"/>
      <c r="CF38" s="565"/>
      <c r="CG38" s="565"/>
      <c r="CH38" s="565"/>
      <c r="CI38" s="565"/>
      <c r="CJ38" s="565"/>
      <c r="CK38" s="565"/>
      <c r="CL38" s="565"/>
      <c r="CM38" s="565"/>
      <c r="CN38" s="165"/>
      <c r="CO38" s="564">
        <f t="shared" si="3"/>
        <v>25</v>
      </c>
      <c r="CP38" s="564"/>
      <c r="CQ38" s="565" t="str">
        <f>IF('各会計、関係団体の財政状況及び健全化判断比率'!BS11="","",'各会計、関係団体の財政状況及び健全化判断比率'!BS11)</f>
        <v>やまぐち農林振興公社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山口県市町総合事務組合（非常勤職員公務災害補償特別会計）</v>
      </c>
      <c r="BZ39" s="565"/>
      <c r="CA39" s="565"/>
      <c r="CB39" s="565"/>
      <c r="CC39" s="565"/>
      <c r="CD39" s="565"/>
      <c r="CE39" s="565"/>
      <c r="CF39" s="565"/>
      <c r="CG39" s="565"/>
      <c r="CH39" s="565"/>
      <c r="CI39" s="565"/>
      <c r="CJ39" s="565"/>
      <c r="CK39" s="565"/>
      <c r="CL39" s="565"/>
      <c r="CM39" s="565"/>
      <c r="CN39" s="165"/>
      <c r="CO39" s="564">
        <f t="shared" si="3"/>
        <v>26</v>
      </c>
      <c r="CP39" s="564"/>
      <c r="CQ39" s="565" t="str">
        <f>IF('各会計、関係団体の財政状況及び健全化判断比率'!BS12="","",'各会計、関係団体の財政状況及び健全化判断比率'!BS12)</f>
        <v>山口県国際交流協会</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山口県市町総合事務組合（交通災害共済特別会計）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山口県市町総合事務組合（山口県自治会館管理特別会計）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山口県後期高齢者医療広域連合（一般会計）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山口県後期高齢者医療広域連合（後期高齢者医療特別会計）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55" zoomScaleNormal="55" zoomScaleSheetLayoutView="100" workbookViewId="0">
      <selection activeCell="CQ37" sqref="CQ37:DE3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17821</v>
      </c>
      <c r="J41" s="83">
        <v>18759</v>
      </c>
      <c r="K41" s="83">
        <v>19409</v>
      </c>
      <c r="L41" s="83">
        <v>21033</v>
      </c>
      <c r="M41" s="84">
        <v>22980</v>
      </c>
    </row>
    <row r="42" spans="2:13" ht="27.75" customHeight="1">
      <c r="B42" s="1169"/>
      <c r="C42" s="1170"/>
      <c r="D42" s="85"/>
      <c r="E42" s="1175" t="s">
        <v>26</v>
      </c>
      <c r="F42" s="1175"/>
      <c r="G42" s="1175"/>
      <c r="H42" s="1176"/>
      <c r="I42" s="86">
        <v>166</v>
      </c>
      <c r="J42" s="87">
        <v>143</v>
      </c>
      <c r="K42" s="87">
        <v>125</v>
      </c>
      <c r="L42" s="87">
        <v>102</v>
      </c>
      <c r="M42" s="88">
        <v>81</v>
      </c>
    </row>
    <row r="43" spans="2:13" ht="27.75" customHeight="1">
      <c r="B43" s="1169"/>
      <c r="C43" s="1170"/>
      <c r="D43" s="85"/>
      <c r="E43" s="1175" t="s">
        <v>27</v>
      </c>
      <c r="F43" s="1175"/>
      <c r="G43" s="1175"/>
      <c r="H43" s="1176"/>
      <c r="I43" s="86">
        <v>13061</v>
      </c>
      <c r="J43" s="87">
        <v>12643</v>
      </c>
      <c r="K43" s="87">
        <v>12025</v>
      </c>
      <c r="L43" s="87">
        <v>11410</v>
      </c>
      <c r="M43" s="88">
        <v>10982</v>
      </c>
    </row>
    <row r="44" spans="2:13" ht="27.75" customHeight="1">
      <c r="B44" s="1169"/>
      <c r="C44" s="1170"/>
      <c r="D44" s="85"/>
      <c r="E44" s="1175" t="s">
        <v>28</v>
      </c>
      <c r="F44" s="1175"/>
      <c r="G44" s="1175"/>
      <c r="H44" s="1176"/>
      <c r="I44" s="86">
        <v>2352</v>
      </c>
      <c r="J44" s="87">
        <v>2141</v>
      </c>
      <c r="K44" s="87">
        <v>1922</v>
      </c>
      <c r="L44" s="87">
        <v>1092</v>
      </c>
      <c r="M44" s="88">
        <v>1022</v>
      </c>
    </row>
    <row r="45" spans="2:13" ht="27.75" customHeight="1">
      <c r="B45" s="1169"/>
      <c r="C45" s="1170"/>
      <c r="D45" s="85"/>
      <c r="E45" s="1175" t="s">
        <v>29</v>
      </c>
      <c r="F45" s="1175"/>
      <c r="G45" s="1175"/>
      <c r="H45" s="1176"/>
      <c r="I45" s="86">
        <v>4131</v>
      </c>
      <c r="J45" s="87">
        <v>4044</v>
      </c>
      <c r="K45" s="87">
        <v>3829</v>
      </c>
      <c r="L45" s="87">
        <v>3679</v>
      </c>
      <c r="M45" s="88">
        <v>3487</v>
      </c>
    </row>
    <row r="46" spans="2:13" ht="27.75" customHeight="1">
      <c r="B46" s="1169"/>
      <c r="C46" s="1170"/>
      <c r="D46" s="85"/>
      <c r="E46" s="1175" t="s">
        <v>30</v>
      </c>
      <c r="F46" s="1175"/>
      <c r="G46" s="1175"/>
      <c r="H46" s="1176"/>
      <c r="I46" s="86">
        <v>502</v>
      </c>
      <c r="J46" s="87">
        <v>543</v>
      </c>
      <c r="K46" s="87">
        <v>611</v>
      </c>
      <c r="L46" s="87">
        <v>693</v>
      </c>
      <c r="M46" s="88">
        <v>26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4160</v>
      </c>
      <c r="J49" s="87">
        <v>4702</v>
      </c>
      <c r="K49" s="87">
        <v>4755</v>
      </c>
      <c r="L49" s="87">
        <v>4352</v>
      </c>
      <c r="M49" s="88">
        <v>6135</v>
      </c>
    </row>
    <row r="50" spans="2:13" ht="27.75" customHeight="1">
      <c r="B50" s="1169"/>
      <c r="C50" s="1170"/>
      <c r="D50" s="85"/>
      <c r="E50" s="1175" t="s">
        <v>35</v>
      </c>
      <c r="F50" s="1175"/>
      <c r="G50" s="1175"/>
      <c r="H50" s="1176"/>
      <c r="I50" s="86">
        <v>4469</v>
      </c>
      <c r="J50" s="87">
        <v>4452</v>
      </c>
      <c r="K50" s="87">
        <v>4367</v>
      </c>
      <c r="L50" s="87">
        <v>4278</v>
      </c>
      <c r="M50" s="88">
        <v>3980</v>
      </c>
    </row>
    <row r="51" spans="2:13" ht="27.75" customHeight="1">
      <c r="B51" s="1171"/>
      <c r="C51" s="1172"/>
      <c r="D51" s="85"/>
      <c r="E51" s="1175" t="s">
        <v>36</v>
      </c>
      <c r="F51" s="1175"/>
      <c r="G51" s="1175"/>
      <c r="H51" s="1176"/>
      <c r="I51" s="86">
        <v>19057</v>
      </c>
      <c r="J51" s="87">
        <v>20195</v>
      </c>
      <c r="K51" s="87">
        <v>20771</v>
      </c>
      <c r="L51" s="87">
        <v>21717</v>
      </c>
      <c r="M51" s="88">
        <v>22229</v>
      </c>
    </row>
    <row r="52" spans="2:13" ht="27.75" customHeight="1" thickBot="1">
      <c r="B52" s="1179" t="s">
        <v>37</v>
      </c>
      <c r="C52" s="1180"/>
      <c r="D52" s="90"/>
      <c r="E52" s="1181" t="s">
        <v>38</v>
      </c>
      <c r="F52" s="1181"/>
      <c r="G52" s="1181"/>
      <c r="H52" s="1182"/>
      <c r="I52" s="91">
        <v>10346</v>
      </c>
      <c r="J52" s="92">
        <v>8923</v>
      </c>
      <c r="K52" s="92">
        <v>8027</v>
      </c>
      <c r="L52" s="92">
        <v>7661</v>
      </c>
      <c r="M52" s="93">
        <v>6234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37974</v>
      </c>
      <c r="E3" s="116"/>
      <c r="F3" s="117">
        <v>47847</v>
      </c>
      <c r="G3" s="118"/>
      <c r="H3" s="119"/>
    </row>
    <row r="4" spans="1:8">
      <c r="A4" s="120"/>
      <c r="B4" s="121"/>
      <c r="C4" s="122"/>
      <c r="D4" s="123">
        <v>18877</v>
      </c>
      <c r="E4" s="124"/>
      <c r="F4" s="125">
        <v>27406</v>
      </c>
      <c r="G4" s="126"/>
      <c r="H4" s="127"/>
    </row>
    <row r="5" spans="1:8">
      <c r="A5" s="108" t="s">
        <v>509</v>
      </c>
      <c r="B5" s="113"/>
      <c r="C5" s="114"/>
      <c r="D5" s="115">
        <v>39590</v>
      </c>
      <c r="E5" s="116"/>
      <c r="F5" s="117">
        <v>44162</v>
      </c>
      <c r="G5" s="118"/>
      <c r="H5" s="119"/>
    </row>
    <row r="6" spans="1:8">
      <c r="A6" s="120"/>
      <c r="B6" s="121"/>
      <c r="C6" s="122"/>
      <c r="D6" s="123">
        <v>17307</v>
      </c>
      <c r="E6" s="124"/>
      <c r="F6" s="125">
        <v>24931</v>
      </c>
      <c r="G6" s="126"/>
      <c r="H6" s="127"/>
    </row>
    <row r="7" spans="1:8">
      <c r="A7" s="108" t="s">
        <v>510</v>
      </c>
      <c r="B7" s="113"/>
      <c r="C7" s="114"/>
      <c r="D7" s="115">
        <v>40785</v>
      </c>
      <c r="E7" s="116"/>
      <c r="F7" s="117">
        <v>48103</v>
      </c>
      <c r="G7" s="118"/>
      <c r="H7" s="119"/>
    </row>
    <row r="8" spans="1:8">
      <c r="A8" s="120"/>
      <c r="B8" s="121"/>
      <c r="C8" s="122"/>
      <c r="D8" s="123">
        <v>19160</v>
      </c>
      <c r="E8" s="124"/>
      <c r="F8" s="125">
        <v>22640</v>
      </c>
      <c r="G8" s="126"/>
      <c r="H8" s="127"/>
    </row>
    <row r="9" spans="1:8">
      <c r="A9" s="108" t="s">
        <v>511</v>
      </c>
      <c r="B9" s="113"/>
      <c r="C9" s="114"/>
      <c r="D9" s="115">
        <v>32349</v>
      </c>
      <c r="E9" s="116"/>
      <c r="F9" s="117">
        <v>45761</v>
      </c>
      <c r="G9" s="118"/>
      <c r="H9" s="119"/>
    </row>
    <row r="10" spans="1:8">
      <c r="A10" s="120"/>
      <c r="B10" s="121"/>
      <c r="C10" s="122"/>
      <c r="D10" s="123">
        <v>18037</v>
      </c>
      <c r="E10" s="124"/>
      <c r="F10" s="125">
        <v>24777</v>
      </c>
      <c r="G10" s="126"/>
      <c r="H10" s="127"/>
    </row>
    <row r="11" spans="1:8">
      <c r="A11" s="108" t="s">
        <v>512</v>
      </c>
      <c r="B11" s="113"/>
      <c r="C11" s="114"/>
      <c r="D11" s="115">
        <v>36880</v>
      </c>
      <c r="E11" s="116"/>
      <c r="F11" s="117">
        <v>56255</v>
      </c>
      <c r="G11" s="118"/>
      <c r="H11" s="119"/>
    </row>
    <row r="12" spans="1:8">
      <c r="A12" s="120"/>
      <c r="B12" s="121"/>
      <c r="C12" s="128"/>
      <c r="D12" s="123">
        <v>16222</v>
      </c>
      <c r="E12" s="124"/>
      <c r="F12" s="125">
        <v>26957</v>
      </c>
      <c r="G12" s="126"/>
      <c r="H12" s="127"/>
    </row>
    <row r="13" spans="1:8">
      <c r="A13" s="108"/>
      <c r="B13" s="113"/>
      <c r="C13" s="129"/>
      <c r="D13" s="130">
        <v>37516</v>
      </c>
      <c r="E13" s="131"/>
      <c r="F13" s="132">
        <v>48426</v>
      </c>
      <c r="G13" s="133"/>
      <c r="H13" s="119"/>
    </row>
    <row r="14" spans="1:8">
      <c r="A14" s="120"/>
      <c r="B14" s="121"/>
      <c r="C14" s="122"/>
      <c r="D14" s="123">
        <v>17921</v>
      </c>
      <c r="E14" s="124"/>
      <c r="F14" s="125">
        <v>25342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3.86</v>
      </c>
      <c r="C19" s="134">
        <f>ROUND(VALUE(SUBSTITUTE(実質収支比率等に係る経年分析!G$48,"▲","-")),2)</f>
        <v>5.67</v>
      </c>
      <c r="D19" s="134">
        <f>ROUND(VALUE(SUBSTITUTE(実質収支比率等に係る経年分析!H$48,"▲","-")),2)</f>
        <v>9.25</v>
      </c>
      <c r="E19" s="134">
        <f>ROUND(VALUE(SUBSTITUTE(実質収支比率等に係る経年分析!I$48,"▲","-")),2)</f>
        <v>5.55</v>
      </c>
      <c r="F19" s="134">
        <f>ROUND(VALUE(SUBSTITUTE(実質収支比率等に係る経年分析!J$48,"▲","-")),2)</f>
        <v>5.68</v>
      </c>
    </row>
    <row r="20" spans="1:11">
      <c r="A20" s="134" t="s">
        <v>43</v>
      </c>
      <c r="B20" s="134">
        <f>ROUND(VALUE(SUBSTITUTE(実質収支比率等に係る経年分析!F$47,"▲","-")),2)</f>
        <v>10.98</v>
      </c>
      <c r="C20" s="134">
        <f>ROUND(VALUE(SUBSTITUTE(実質収支比率等に係る経年分析!G$47,"▲","-")),2)</f>
        <v>16.100000000000001</v>
      </c>
      <c r="D20" s="134">
        <f>ROUND(VALUE(SUBSTITUTE(実質収支比率等に係る経年分析!H$47,"▲","-")),2)</f>
        <v>17.48</v>
      </c>
      <c r="E20" s="134">
        <f>ROUND(VALUE(SUBSTITUTE(実質収支比率等に係る経年分析!I$47,"▲","-")),2)</f>
        <v>15.77</v>
      </c>
      <c r="F20" s="134">
        <f>ROUND(VALUE(SUBSTITUTE(実質収支比率等に係る経年分析!J$47,"▲","-")),2)</f>
        <v>28.2</v>
      </c>
    </row>
    <row r="21" spans="1:11">
      <c r="A21" s="134" t="s">
        <v>44</v>
      </c>
      <c r="B21" s="134">
        <f>IF(ISNUMBER(VALUE(SUBSTITUTE(実質収支比率等に係る経年分析!F$49,"▲","-"))),ROUND(VALUE(SUBSTITUTE(実質収支比率等に係る経年分析!F$49,"▲","-")),2),NA())</f>
        <v>-8.4700000000000006</v>
      </c>
      <c r="C21" s="134">
        <f>IF(ISNUMBER(VALUE(SUBSTITUTE(実質収支比率等に係る経年分析!G$49,"▲","-"))),ROUND(VALUE(SUBSTITUTE(実質収支比率等に係る経年分析!G$49,"▲","-")),2),NA())</f>
        <v>6.75</v>
      </c>
      <c r="D21" s="134">
        <f>IF(ISNUMBER(VALUE(SUBSTITUTE(実質収支比率等に係る経年分析!H$49,"▲","-"))),ROUND(VALUE(SUBSTITUTE(実質収支比率等に係る経年分析!H$49,"▲","-")),2),NA())</f>
        <v>4.37</v>
      </c>
      <c r="E21" s="134">
        <f>IF(ISNUMBER(VALUE(SUBSTITUTE(実質収支比率等に係る経年分析!I$49,"▲","-"))),ROUND(VALUE(SUBSTITUTE(実質収支比率等に係る経年分析!I$49,"▲","-")),2),NA())</f>
        <v>-5.29</v>
      </c>
      <c r="F21" s="134">
        <f>IF(ISNUMBER(VALUE(SUBSTITUTE(実質収支比率等に係る経年分析!J$49,"▲","-"))),ROUND(VALUE(SUBSTITUTE(実質収支比率等に係る経年分析!J$49,"▲","-")),2),NA())</f>
        <v>12.35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0.96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0.81</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1.42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1.82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2.09</v>
      </c>
    </row>
    <row r="32" spans="1:11">
      <c r="A32" s="135" t="str">
        <f>IF(連結実質赤字比率に係る赤字・黒字の構成分析!C$38="",NA(),連結実質赤字比率に係る赤字・黒字の構成分析!C$38)</f>
        <v>介護老人保健施設事業会計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3.42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9.26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5.57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4.8899999999999997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6.38</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32.090000000000003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34.82</v>
      </c>
    </row>
    <row r="36" spans="1:16">
      <c r="A36" s="135" t="str">
        <f>IF(連結実質赤字比率に係る赤字・黒字の構成分析!C$34="",NA(),連結実質赤字比率に係る赤字・黒字の構成分析!C$34)</f>
        <v>墓園特別会計</v>
      </c>
      <c r="B36" s="135">
        <f>IF(ROUND(VALUE(SUBSTITUTE(連結実質赤字比率に係る赤字・黒字の構成分析!F$34,"▲", "-")), 2) &lt; 0, ABS(ROUND(VALUE(SUBSTITUTE(連結実質赤字比率に係る赤字・黒字の構成分析!F$34,"▲", "-")), 2)), NA())</f>
        <v>0.12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0.02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0.02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2585</v>
      </c>
      <c r="E42" s="136"/>
      <c r="F42" s="136"/>
      <c r="G42" s="136">
        <f>'実質公債費比率（分子）の構造'!L$52</f>
        <v>2546</v>
      </c>
      <c r="H42" s="136"/>
      <c r="I42" s="136"/>
      <c r="J42" s="136">
        <f>'実質公債費比率（分子）の構造'!M$52</f>
        <v>2527</v>
      </c>
      <c r="K42" s="136"/>
      <c r="L42" s="136"/>
      <c r="M42" s="136">
        <f>'実質公債費比率（分子）の構造'!N$52</f>
        <v>2492</v>
      </c>
      <c r="N42" s="136"/>
      <c r="O42" s="136"/>
      <c r="P42" s="136">
        <f>'実質公債費比率（分子）の構造'!O$52</f>
        <v>2471</v>
      </c>
    </row>
    <row r="43" spans="1:16">
      <c r="A43" s="136" t="s">
        <v>52</v>
      </c>
      <c r="B43" s="136" t="str">
        <f>'実質公債費比率（分子）の構造'!K$51</f>
        <v>-</v>
      </c>
      <c r="C43" s="136"/>
      <c r="D43" s="136"/>
      <c r="E43" s="136">
        <f>'実質公債費比率（分子）の構造'!L$51</f>
        <v>3</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28</v>
      </c>
      <c r="C44" s="136"/>
      <c r="D44" s="136"/>
      <c r="E44" s="136">
        <f>'実質公債費比率（分子）の構造'!L$50</f>
        <v>28</v>
      </c>
      <c r="F44" s="136"/>
      <c r="G44" s="136"/>
      <c r="H44" s="136">
        <f>'実質公債費比率（分子）の構造'!M$50</f>
        <v>27</v>
      </c>
      <c r="I44" s="136"/>
      <c r="J44" s="136"/>
      <c r="K44" s="136">
        <f>'実質公債費比率（分子）の構造'!N$50</f>
        <v>27</v>
      </c>
      <c r="L44" s="136"/>
      <c r="M44" s="136"/>
      <c r="N44" s="136">
        <f>'実質公債費比率（分子）の構造'!O$50</f>
        <v>25</v>
      </c>
      <c r="O44" s="136"/>
      <c r="P44" s="136"/>
    </row>
    <row r="45" spans="1:16">
      <c r="A45" s="136" t="s">
        <v>54</v>
      </c>
      <c r="B45" s="136">
        <f>'実質公債費比率（分子）の構造'!K$49</f>
        <v>341</v>
      </c>
      <c r="C45" s="136"/>
      <c r="D45" s="136"/>
      <c r="E45" s="136">
        <f>'実質公債費比率（分子）の構造'!L$49</f>
        <v>267</v>
      </c>
      <c r="F45" s="136"/>
      <c r="G45" s="136"/>
      <c r="H45" s="136">
        <f>'実質公債費比率（分子）の構造'!M$49</f>
        <v>262</v>
      </c>
      <c r="I45" s="136"/>
      <c r="J45" s="136"/>
      <c r="K45" s="136">
        <f>'実質公債費比率（分子）の構造'!N$49</f>
        <v>180</v>
      </c>
      <c r="L45" s="136"/>
      <c r="M45" s="136"/>
      <c r="N45" s="136">
        <f>'実質公債費比率（分子）の構造'!O$49</f>
        <v>155</v>
      </c>
      <c r="O45" s="136"/>
      <c r="P45" s="136"/>
    </row>
    <row r="46" spans="1:16">
      <c r="A46" s="136" t="s">
        <v>55</v>
      </c>
      <c r="B46" s="136">
        <f>'実質公債費比率（分子）の構造'!K$48</f>
        <v>1652</v>
      </c>
      <c r="C46" s="136"/>
      <c r="D46" s="136"/>
      <c r="E46" s="136">
        <f>'実質公債費比率（分子）の構造'!L$48</f>
        <v>1553</v>
      </c>
      <c r="F46" s="136"/>
      <c r="G46" s="136"/>
      <c r="H46" s="136">
        <f>'実質公債費比率（分子）の構造'!M$48</f>
        <v>1477</v>
      </c>
      <c r="I46" s="136"/>
      <c r="J46" s="136"/>
      <c r="K46" s="136">
        <f>'実質公債費比率（分子）の構造'!N$48</f>
        <v>1397</v>
      </c>
      <c r="L46" s="136"/>
      <c r="M46" s="136"/>
      <c r="N46" s="136">
        <f>'実質公債費比率（分子）の構造'!O$48</f>
        <v>1303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2273</v>
      </c>
      <c r="C49" s="136"/>
      <c r="D49" s="136"/>
      <c r="E49" s="136">
        <f>'実質公債費比率（分子）の構造'!L$45</f>
        <v>2162</v>
      </c>
      <c r="F49" s="136"/>
      <c r="G49" s="136"/>
      <c r="H49" s="136">
        <f>'実質公債費比率（分子）の構造'!M$45</f>
        <v>2027</v>
      </c>
      <c r="I49" s="136"/>
      <c r="J49" s="136"/>
      <c r="K49" s="136">
        <f>'実質公債費比率（分子）の構造'!N$45</f>
        <v>2067</v>
      </c>
      <c r="L49" s="136"/>
      <c r="M49" s="136"/>
      <c r="N49" s="136">
        <f>'実質公債費比率（分子）の構造'!O$45</f>
        <v>2022</v>
      </c>
      <c r="O49" s="136"/>
      <c r="P49" s="136"/>
    </row>
    <row r="50" spans="1:16">
      <c r="A50" s="136" t="s">
        <v>59</v>
      </c>
      <c r="B50" s="136" t="e">
        <f>NA()</f>
        <v>#N/A</v>
      </c>
      <c r="C50" s="136">
        <f>IF(ISNUMBER('実質公債費比率（分子）の構造'!K$53),'実質公債費比率（分子）の構造'!K$53,NA())</f>
        <v>1709</v>
      </c>
      <c r="D50" s="136" t="e">
        <f>NA()</f>
        <v>#N/A</v>
      </c>
      <c r="E50" s="136" t="e">
        <f>NA()</f>
        <v>#N/A</v>
      </c>
      <c r="F50" s="136">
        <f>IF(ISNUMBER('実質公債費比率（分子）の構造'!L$53),'実質公債費比率（分子）の構造'!L$53,NA())</f>
        <v>1467</v>
      </c>
      <c r="G50" s="136" t="e">
        <f>NA()</f>
        <v>#N/A</v>
      </c>
      <c r="H50" s="136" t="e">
        <f>NA()</f>
        <v>#N/A</v>
      </c>
      <c r="I50" s="136">
        <f>IF(ISNUMBER('実質公債費比率（分子）の構造'!M$53),'実質公債費比率（分子）の構造'!M$53,NA())</f>
        <v>1266</v>
      </c>
      <c r="J50" s="136" t="e">
        <f>NA()</f>
        <v>#N/A</v>
      </c>
      <c r="K50" s="136" t="e">
        <f>NA()</f>
        <v>#N/A</v>
      </c>
      <c r="L50" s="136">
        <f>IF(ISNUMBER('実質公債費比率（分子）の構造'!N$53),'実質公債費比率（分子）の構造'!N$53,NA())</f>
        <v>1179</v>
      </c>
      <c r="M50" s="136" t="e">
        <f>NA()</f>
        <v>#N/A</v>
      </c>
      <c r="N50" s="136" t="e">
        <f>NA()</f>
        <v>#N/A</v>
      </c>
      <c r="O50" s="136">
        <f>IF(ISNUMBER('実質公債費比率（分子）の構造'!O$53),'実質公債費比率（分子）の構造'!O$53,NA())</f>
        <v>1034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19057</v>
      </c>
      <c r="E56" s="135"/>
      <c r="F56" s="135"/>
      <c r="G56" s="135">
        <f>'将来負担比率（分子）の構造'!J$51</f>
        <v>20195</v>
      </c>
      <c r="H56" s="135"/>
      <c r="I56" s="135"/>
      <c r="J56" s="135">
        <f>'将来負担比率（分子）の構造'!K$51</f>
        <v>20771</v>
      </c>
      <c r="K56" s="135"/>
      <c r="L56" s="135"/>
      <c r="M56" s="135">
        <f>'将来負担比率（分子）の構造'!L$51</f>
        <v>21717</v>
      </c>
      <c r="N56" s="135"/>
      <c r="O56" s="135"/>
      <c r="P56" s="135">
        <f>'将来負担比率（分子）の構造'!M$51</f>
        <v>22229</v>
      </c>
    </row>
    <row r="57" spans="1:16">
      <c r="A57" s="135" t="s">
        <v>35</v>
      </c>
      <c r="B57" s="135"/>
      <c r="C57" s="135"/>
      <c r="D57" s="135">
        <f>'将来負担比率（分子）の構造'!I$50</f>
        <v>4469</v>
      </c>
      <c r="E57" s="135"/>
      <c r="F57" s="135"/>
      <c r="G57" s="135">
        <f>'将来負担比率（分子）の構造'!J$50</f>
        <v>4452</v>
      </c>
      <c r="H57" s="135"/>
      <c r="I57" s="135"/>
      <c r="J57" s="135">
        <f>'将来負担比率（分子）の構造'!K$50</f>
        <v>4367</v>
      </c>
      <c r="K57" s="135"/>
      <c r="L57" s="135"/>
      <c r="M57" s="135">
        <f>'将来負担比率（分子）の構造'!L$50</f>
        <v>4278</v>
      </c>
      <c r="N57" s="135"/>
      <c r="O57" s="135"/>
      <c r="P57" s="135">
        <f>'将来負担比率（分子）の構造'!M$50</f>
        <v>3980</v>
      </c>
    </row>
    <row r="58" spans="1:16">
      <c r="A58" s="135" t="s">
        <v>34</v>
      </c>
      <c r="B58" s="135"/>
      <c r="C58" s="135"/>
      <c r="D58" s="135">
        <f>'将来負担比率（分子）の構造'!I$49</f>
        <v>4160</v>
      </c>
      <c r="E58" s="135"/>
      <c r="F58" s="135"/>
      <c r="G58" s="135">
        <f>'将来負担比率（分子）の構造'!J$49</f>
        <v>4702</v>
      </c>
      <c r="H58" s="135"/>
      <c r="I58" s="135"/>
      <c r="J58" s="135">
        <f>'将来負担比率（分子）の構造'!K$49</f>
        <v>4755</v>
      </c>
      <c r="K58" s="135"/>
      <c r="L58" s="135"/>
      <c r="M58" s="135">
        <f>'将来負担比率（分子）の構造'!L$49</f>
        <v>4352</v>
      </c>
      <c r="N58" s="135"/>
      <c r="O58" s="135"/>
      <c r="P58" s="135">
        <f>'将来負担比率（分子）の構造'!M$49</f>
        <v>6135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502</v>
      </c>
      <c r="C61" s="135"/>
      <c r="D61" s="135"/>
      <c r="E61" s="135">
        <f>'将来負担比率（分子）の構造'!J$46</f>
        <v>543</v>
      </c>
      <c r="F61" s="135"/>
      <c r="G61" s="135"/>
      <c r="H61" s="135">
        <f>'将来負担比率（分子）の構造'!K$46</f>
        <v>611</v>
      </c>
      <c r="I61" s="135"/>
      <c r="J61" s="135"/>
      <c r="K61" s="135">
        <f>'将来負担比率（分子）の構造'!L$46</f>
        <v>693</v>
      </c>
      <c r="L61" s="135"/>
      <c r="M61" s="135"/>
      <c r="N61" s="135">
        <f>'将来負担比率（分子）の構造'!M$46</f>
        <v>26</v>
      </c>
      <c r="O61" s="135"/>
      <c r="P61" s="135"/>
    </row>
    <row r="62" spans="1:16">
      <c r="A62" s="135" t="s">
        <v>29</v>
      </c>
      <c r="B62" s="135">
        <f>'将来負担比率（分子）の構造'!I$45</f>
        <v>4131</v>
      </c>
      <c r="C62" s="135"/>
      <c r="D62" s="135"/>
      <c r="E62" s="135">
        <f>'将来負担比率（分子）の構造'!J$45</f>
        <v>4044</v>
      </c>
      <c r="F62" s="135"/>
      <c r="G62" s="135"/>
      <c r="H62" s="135">
        <f>'将来負担比率（分子）の構造'!K$45</f>
        <v>3829</v>
      </c>
      <c r="I62" s="135"/>
      <c r="J62" s="135"/>
      <c r="K62" s="135">
        <f>'将来負担比率（分子）の構造'!L$45</f>
        <v>3679</v>
      </c>
      <c r="L62" s="135"/>
      <c r="M62" s="135"/>
      <c r="N62" s="135">
        <f>'将来負担比率（分子）の構造'!M$45</f>
        <v>3487</v>
      </c>
      <c r="O62" s="135"/>
      <c r="P62" s="135"/>
    </row>
    <row r="63" spans="1:16">
      <c r="A63" s="135" t="s">
        <v>28</v>
      </c>
      <c r="B63" s="135">
        <f>'将来負担比率（分子）の構造'!I$44</f>
        <v>2352</v>
      </c>
      <c r="C63" s="135"/>
      <c r="D63" s="135"/>
      <c r="E63" s="135">
        <f>'将来負担比率（分子）の構造'!J$44</f>
        <v>2141</v>
      </c>
      <c r="F63" s="135"/>
      <c r="G63" s="135"/>
      <c r="H63" s="135">
        <f>'将来負担比率（分子）の構造'!K$44</f>
        <v>1922</v>
      </c>
      <c r="I63" s="135"/>
      <c r="J63" s="135"/>
      <c r="K63" s="135">
        <f>'将来負担比率（分子）の構造'!L$44</f>
        <v>1092</v>
      </c>
      <c r="L63" s="135"/>
      <c r="M63" s="135"/>
      <c r="N63" s="135">
        <f>'将来負担比率（分子）の構造'!M$44</f>
        <v>1022</v>
      </c>
      <c r="O63" s="135"/>
      <c r="P63" s="135"/>
    </row>
    <row r="64" spans="1:16">
      <c r="A64" s="135" t="s">
        <v>27</v>
      </c>
      <c r="B64" s="135">
        <f>'将来負担比率（分子）の構造'!I$43</f>
        <v>13061</v>
      </c>
      <c r="C64" s="135"/>
      <c r="D64" s="135"/>
      <c r="E64" s="135">
        <f>'将来負担比率（分子）の構造'!J$43</f>
        <v>12643</v>
      </c>
      <c r="F64" s="135"/>
      <c r="G64" s="135"/>
      <c r="H64" s="135">
        <f>'将来負担比率（分子）の構造'!K$43</f>
        <v>12025</v>
      </c>
      <c r="I64" s="135"/>
      <c r="J64" s="135"/>
      <c r="K64" s="135">
        <f>'将来負担比率（分子）の構造'!L$43</f>
        <v>11410</v>
      </c>
      <c r="L64" s="135"/>
      <c r="M64" s="135"/>
      <c r="N64" s="135">
        <f>'将来負担比率（分子）の構造'!M$43</f>
        <v>10982</v>
      </c>
      <c r="O64" s="135"/>
      <c r="P64" s="135"/>
    </row>
    <row r="65" spans="1:16">
      <c r="A65" s="135" t="s">
        <v>26</v>
      </c>
      <c r="B65" s="135">
        <f>'将来負担比率（分子）の構造'!I$42</f>
        <v>166</v>
      </c>
      <c r="C65" s="135"/>
      <c r="D65" s="135"/>
      <c r="E65" s="135">
        <f>'将来負担比率（分子）の構造'!J$42</f>
        <v>143</v>
      </c>
      <c r="F65" s="135"/>
      <c r="G65" s="135"/>
      <c r="H65" s="135">
        <f>'将来負担比率（分子）の構造'!K$42</f>
        <v>125</v>
      </c>
      <c r="I65" s="135"/>
      <c r="J65" s="135"/>
      <c r="K65" s="135">
        <f>'将来負担比率（分子）の構造'!L$42</f>
        <v>102</v>
      </c>
      <c r="L65" s="135"/>
      <c r="M65" s="135"/>
      <c r="N65" s="135">
        <f>'将来負担比率（分子）の構造'!M$42</f>
        <v>81</v>
      </c>
      <c r="O65" s="135"/>
      <c r="P65" s="135"/>
    </row>
    <row r="66" spans="1:16">
      <c r="A66" s="135" t="s">
        <v>25</v>
      </c>
      <c r="B66" s="135">
        <f>'将来負担比率（分子）の構造'!I$41</f>
        <v>17821</v>
      </c>
      <c r="C66" s="135"/>
      <c r="D66" s="135"/>
      <c r="E66" s="135">
        <f>'将来負担比率（分子）の構造'!J$41</f>
        <v>18759</v>
      </c>
      <c r="F66" s="135"/>
      <c r="G66" s="135"/>
      <c r="H66" s="135">
        <f>'将来負担比率（分子）の構造'!K$41</f>
        <v>19409</v>
      </c>
      <c r="I66" s="135"/>
      <c r="J66" s="135"/>
      <c r="K66" s="135">
        <f>'将来負担比率（分子）の構造'!L$41</f>
        <v>21033</v>
      </c>
      <c r="L66" s="135"/>
      <c r="M66" s="135"/>
      <c r="N66" s="135">
        <f>'将来負担比率（分子）の構造'!M$41</f>
        <v>22980</v>
      </c>
      <c r="O66" s="135"/>
      <c r="P66" s="135"/>
    </row>
    <row r="67" spans="1:16">
      <c r="A67" s="135" t="s">
        <v>63</v>
      </c>
      <c r="B67" s="135" t="e">
        <f>NA()</f>
        <v>#N/A</v>
      </c>
      <c r="C67" s="135">
        <f>IF(ISNUMBER('将来負担比率（分子）の構造'!I$52), IF('将来負担比率（分子）の構造'!I$52 &lt; 0, 0, '将来負担比率（分子）の構造'!I$52), NA())</f>
        <v>10346</v>
      </c>
      <c r="D67" s="135" t="e">
        <f>NA()</f>
        <v>#N/A</v>
      </c>
      <c r="E67" s="135" t="e">
        <f>NA()</f>
        <v>#N/A</v>
      </c>
      <c r="F67" s="135">
        <f>IF(ISNUMBER('将来負担比率（分子）の構造'!J$52), IF('将来負担比率（分子）の構造'!J$52 &lt; 0, 0, '将来負担比率（分子）の構造'!J$52), NA())</f>
        <v>8923</v>
      </c>
      <c r="G67" s="135" t="e">
        <f>NA()</f>
        <v>#N/A</v>
      </c>
      <c r="H67" s="135" t="e">
        <f>NA()</f>
        <v>#N/A</v>
      </c>
      <c r="I67" s="135">
        <f>IF(ISNUMBER('将来負担比率（分子）の構造'!K$52), IF('将来負担比率（分子）の構造'!K$52 &lt; 0, 0, '将来負担比率（分子）の構造'!K$52), NA())</f>
        <v>8027</v>
      </c>
      <c r="J67" s="135" t="e">
        <f>NA()</f>
        <v>#N/A</v>
      </c>
      <c r="K67" s="135" t="e">
        <f>NA()</f>
        <v>#N/A</v>
      </c>
      <c r="L67" s="135">
        <f>IF(ISNUMBER('将来負担比率（分子）の構造'!L$52), IF('将来負担比率（分子）の構造'!L$52 &lt; 0, 0, '将来負担比率（分子）の構造'!L$52), NA())</f>
        <v>7661</v>
      </c>
      <c r="M67" s="135" t="e">
        <f>NA()</f>
        <v>#N/A</v>
      </c>
      <c r="N67" s="135" t="e">
        <f>NA()</f>
        <v>#N/A</v>
      </c>
      <c r="O67" s="135">
        <f>IF(ISNUMBER('将来負担比率（分子）の構造'!M$52), IF('将来負担比率（分子）の構造'!M$52 &lt; 0, 0, '将来負担比率（分子）の構造'!M$52), NA())</f>
        <v>6234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S43" workbookViewId="0">
      <selection activeCell="CQ37" sqref="CQ37:DE3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9683919</v>
      </c>
      <c r="S5" s="581"/>
      <c r="T5" s="581"/>
      <c r="U5" s="581"/>
      <c r="V5" s="581"/>
      <c r="W5" s="581"/>
      <c r="X5" s="581"/>
      <c r="Y5" s="582"/>
      <c r="Z5" s="583">
        <v>39.299999999999997</v>
      </c>
      <c r="AA5" s="583"/>
      <c r="AB5" s="583"/>
      <c r="AC5" s="583"/>
      <c r="AD5" s="584">
        <v>9157010</v>
      </c>
      <c r="AE5" s="584"/>
      <c r="AF5" s="584"/>
      <c r="AG5" s="584"/>
      <c r="AH5" s="584"/>
      <c r="AI5" s="584"/>
      <c r="AJ5" s="584"/>
      <c r="AK5" s="584"/>
      <c r="AL5" s="585">
        <v>68.5</v>
      </c>
      <c r="AM5" s="586"/>
      <c r="AN5" s="586"/>
      <c r="AO5" s="587"/>
      <c r="AP5" s="577" t="s">
        <v>207</v>
      </c>
      <c r="AQ5" s="578"/>
      <c r="AR5" s="578"/>
      <c r="AS5" s="578"/>
      <c r="AT5" s="578"/>
      <c r="AU5" s="578"/>
      <c r="AV5" s="578"/>
      <c r="AW5" s="578"/>
      <c r="AX5" s="578"/>
      <c r="AY5" s="578"/>
      <c r="AZ5" s="578"/>
      <c r="BA5" s="578"/>
      <c r="BB5" s="578"/>
      <c r="BC5" s="578"/>
      <c r="BD5" s="578"/>
      <c r="BE5" s="578"/>
      <c r="BF5" s="579"/>
      <c r="BG5" s="591">
        <v>9151912</v>
      </c>
      <c r="BH5" s="592"/>
      <c r="BI5" s="592"/>
      <c r="BJ5" s="592"/>
      <c r="BK5" s="592"/>
      <c r="BL5" s="592"/>
      <c r="BM5" s="592"/>
      <c r="BN5" s="593"/>
      <c r="BO5" s="594">
        <v>94.5</v>
      </c>
      <c r="BP5" s="594"/>
      <c r="BQ5" s="594"/>
      <c r="BR5" s="594"/>
      <c r="BS5" s="595">
        <v>344157</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154615</v>
      </c>
      <c r="S6" s="592"/>
      <c r="T6" s="592"/>
      <c r="U6" s="592"/>
      <c r="V6" s="592"/>
      <c r="W6" s="592"/>
      <c r="X6" s="592"/>
      <c r="Y6" s="593"/>
      <c r="Z6" s="594">
        <v>0.6</v>
      </c>
      <c r="AA6" s="594"/>
      <c r="AB6" s="594"/>
      <c r="AC6" s="594"/>
      <c r="AD6" s="595">
        <v>154615</v>
      </c>
      <c r="AE6" s="595"/>
      <c r="AF6" s="595"/>
      <c r="AG6" s="595"/>
      <c r="AH6" s="595"/>
      <c r="AI6" s="595"/>
      <c r="AJ6" s="595"/>
      <c r="AK6" s="595"/>
      <c r="AL6" s="596">
        <v>1.2</v>
      </c>
      <c r="AM6" s="597"/>
      <c r="AN6" s="597"/>
      <c r="AO6" s="598"/>
      <c r="AP6" s="588" t="s">
        <v>212</v>
      </c>
      <c r="AQ6" s="589"/>
      <c r="AR6" s="589"/>
      <c r="AS6" s="589"/>
      <c r="AT6" s="589"/>
      <c r="AU6" s="589"/>
      <c r="AV6" s="589"/>
      <c r="AW6" s="589"/>
      <c r="AX6" s="589"/>
      <c r="AY6" s="589"/>
      <c r="AZ6" s="589"/>
      <c r="BA6" s="589"/>
      <c r="BB6" s="589"/>
      <c r="BC6" s="589"/>
      <c r="BD6" s="589"/>
      <c r="BE6" s="589"/>
      <c r="BF6" s="590"/>
      <c r="BG6" s="591">
        <v>9151912</v>
      </c>
      <c r="BH6" s="592"/>
      <c r="BI6" s="592"/>
      <c r="BJ6" s="592"/>
      <c r="BK6" s="592"/>
      <c r="BL6" s="592"/>
      <c r="BM6" s="592"/>
      <c r="BN6" s="593"/>
      <c r="BO6" s="594">
        <v>94.5</v>
      </c>
      <c r="BP6" s="594"/>
      <c r="BQ6" s="594"/>
      <c r="BR6" s="594"/>
      <c r="BS6" s="595">
        <v>344157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220317</v>
      </c>
      <c r="CS6" s="592"/>
      <c r="CT6" s="592"/>
      <c r="CU6" s="592"/>
      <c r="CV6" s="592"/>
      <c r="CW6" s="592"/>
      <c r="CX6" s="592"/>
      <c r="CY6" s="593"/>
      <c r="CZ6" s="594">
        <v>0.9</v>
      </c>
      <c r="DA6" s="594"/>
      <c r="DB6" s="594"/>
      <c r="DC6" s="594"/>
      <c r="DD6" s="600">
        <v>8978</v>
      </c>
      <c r="DE6" s="592"/>
      <c r="DF6" s="592"/>
      <c r="DG6" s="592"/>
      <c r="DH6" s="592"/>
      <c r="DI6" s="592"/>
      <c r="DJ6" s="592"/>
      <c r="DK6" s="592"/>
      <c r="DL6" s="592"/>
      <c r="DM6" s="592"/>
      <c r="DN6" s="592"/>
      <c r="DO6" s="592"/>
      <c r="DP6" s="593"/>
      <c r="DQ6" s="600">
        <v>220305</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20324</v>
      </c>
      <c r="S7" s="592"/>
      <c r="T7" s="592"/>
      <c r="U7" s="592"/>
      <c r="V7" s="592"/>
      <c r="W7" s="592"/>
      <c r="X7" s="592"/>
      <c r="Y7" s="593"/>
      <c r="Z7" s="594">
        <v>0.1</v>
      </c>
      <c r="AA7" s="594"/>
      <c r="AB7" s="594"/>
      <c r="AC7" s="594"/>
      <c r="AD7" s="595">
        <v>20324</v>
      </c>
      <c r="AE7" s="595"/>
      <c r="AF7" s="595"/>
      <c r="AG7" s="595"/>
      <c r="AH7" s="595"/>
      <c r="AI7" s="595"/>
      <c r="AJ7" s="595"/>
      <c r="AK7" s="595"/>
      <c r="AL7" s="596">
        <v>0.2</v>
      </c>
      <c r="AM7" s="597"/>
      <c r="AN7" s="597"/>
      <c r="AO7" s="598"/>
      <c r="AP7" s="588" t="s">
        <v>215</v>
      </c>
      <c r="AQ7" s="589"/>
      <c r="AR7" s="589"/>
      <c r="AS7" s="589"/>
      <c r="AT7" s="589"/>
      <c r="AU7" s="589"/>
      <c r="AV7" s="589"/>
      <c r="AW7" s="589"/>
      <c r="AX7" s="589"/>
      <c r="AY7" s="589"/>
      <c r="AZ7" s="589"/>
      <c r="BA7" s="589"/>
      <c r="BB7" s="589"/>
      <c r="BC7" s="589"/>
      <c r="BD7" s="589"/>
      <c r="BE7" s="589"/>
      <c r="BF7" s="590"/>
      <c r="BG7" s="591">
        <v>4782669</v>
      </c>
      <c r="BH7" s="592"/>
      <c r="BI7" s="592"/>
      <c r="BJ7" s="592"/>
      <c r="BK7" s="592"/>
      <c r="BL7" s="592"/>
      <c r="BM7" s="592"/>
      <c r="BN7" s="593"/>
      <c r="BO7" s="594">
        <v>49.4</v>
      </c>
      <c r="BP7" s="594"/>
      <c r="BQ7" s="594"/>
      <c r="BR7" s="594"/>
      <c r="BS7" s="595">
        <v>344157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5007004</v>
      </c>
      <c r="CS7" s="592"/>
      <c r="CT7" s="592"/>
      <c r="CU7" s="592"/>
      <c r="CV7" s="592"/>
      <c r="CW7" s="592"/>
      <c r="CX7" s="592"/>
      <c r="CY7" s="593"/>
      <c r="CZ7" s="594">
        <v>21.1</v>
      </c>
      <c r="DA7" s="594"/>
      <c r="DB7" s="594"/>
      <c r="DC7" s="594"/>
      <c r="DD7" s="600">
        <v>8338</v>
      </c>
      <c r="DE7" s="592"/>
      <c r="DF7" s="592"/>
      <c r="DG7" s="592"/>
      <c r="DH7" s="592"/>
      <c r="DI7" s="592"/>
      <c r="DJ7" s="592"/>
      <c r="DK7" s="592"/>
      <c r="DL7" s="592"/>
      <c r="DM7" s="592"/>
      <c r="DN7" s="592"/>
      <c r="DO7" s="592"/>
      <c r="DP7" s="593"/>
      <c r="DQ7" s="600">
        <v>4316919</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29816</v>
      </c>
      <c r="S8" s="592"/>
      <c r="T8" s="592"/>
      <c r="U8" s="592"/>
      <c r="V8" s="592"/>
      <c r="W8" s="592"/>
      <c r="X8" s="592"/>
      <c r="Y8" s="593"/>
      <c r="Z8" s="594">
        <v>0.1</v>
      </c>
      <c r="AA8" s="594"/>
      <c r="AB8" s="594"/>
      <c r="AC8" s="594"/>
      <c r="AD8" s="595">
        <v>29816</v>
      </c>
      <c r="AE8" s="595"/>
      <c r="AF8" s="595"/>
      <c r="AG8" s="595"/>
      <c r="AH8" s="595"/>
      <c r="AI8" s="595"/>
      <c r="AJ8" s="595"/>
      <c r="AK8" s="595"/>
      <c r="AL8" s="596">
        <v>0.2</v>
      </c>
      <c r="AM8" s="597"/>
      <c r="AN8" s="597"/>
      <c r="AO8" s="598"/>
      <c r="AP8" s="588" t="s">
        <v>218</v>
      </c>
      <c r="AQ8" s="589"/>
      <c r="AR8" s="589"/>
      <c r="AS8" s="589"/>
      <c r="AT8" s="589"/>
      <c r="AU8" s="589"/>
      <c r="AV8" s="589"/>
      <c r="AW8" s="589"/>
      <c r="AX8" s="589"/>
      <c r="AY8" s="589"/>
      <c r="AZ8" s="589"/>
      <c r="BA8" s="589"/>
      <c r="BB8" s="589"/>
      <c r="BC8" s="589"/>
      <c r="BD8" s="589"/>
      <c r="BE8" s="589"/>
      <c r="BF8" s="590"/>
      <c r="BG8" s="591">
        <v>75832</v>
      </c>
      <c r="BH8" s="592"/>
      <c r="BI8" s="592"/>
      <c r="BJ8" s="592"/>
      <c r="BK8" s="592"/>
      <c r="BL8" s="592"/>
      <c r="BM8" s="592"/>
      <c r="BN8" s="593"/>
      <c r="BO8" s="594">
        <v>0.8</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6625853</v>
      </c>
      <c r="CS8" s="592"/>
      <c r="CT8" s="592"/>
      <c r="CU8" s="592"/>
      <c r="CV8" s="592"/>
      <c r="CW8" s="592"/>
      <c r="CX8" s="592"/>
      <c r="CY8" s="593"/>
      <c r="CZ8" s="594">
        <v>27.9</v>
      </c>
      <c r="DA8" s="594"/>
      <c r="DB8" s="594"/>
      <c r="DC8" s="594"/>
      <c r="DD8" s="600">
        <v>228537</v>
      </c>
      <c r="DE8" s="592"/>
      <c r="DF8" s="592"/>
      <c r="DG8" s="592"/>
      <c r="DH8" s="592"/>
      <c r="DI8" s="592"/>
      <c r="DJ8" s="592"/>
      <c r="DK8" s="592"/>
      <c r="DL8" s="592"/>
      <c r="DM8" s="592"/>
      <c r="DN8" s="592"/>
      <c r="DO8" s="592"/>
      <c r="DP8" s="593"/>
      <c r="DQ8" s="600">
        <v>3435405</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41175</v>
      </c>
      <c r="S9" s="592"/>
      <c r="T9" s="592"/>
      <c r="U9" s="592"/>
      <c r="V9" s="592"/>
      <c r="W9" s="592"/>
      <c r="X9" s="592"/>
      <c r="Y9" s="593"/>
      <c r="Z9" s="594">
        <v>0.2</v>
      </c>
      <c r="AA9" s="594"/>
      <c r="AB9" s="594"/>
      <c r="AC9" s="594"/>
      <c r="AD9" s="595">
        <v>41175</v>
      </c>
      <c r="AE9" s="595"/>
      <c r="AF9" s="595"/>
      <c r="AG9" s="595"/>
      <c r="AH9" s="595"/>
      <c r="AI9" s="595"/>
      <c r="AJ9" s="595"/>
      <c r="AK9" s="595"/>
      <c r="AL9" s="596">
        <v>0.3</v>
      </c>
      <c r="AM9" s="597"/>
      <c r="AN9" s="597"/>
      <c r="AO9" s="598"/>
      <c r="AP9" s="588" t="s">
        <v>221</v>
      </c>
      <c r="AQ9" s="589"/>
      <c r="AR9" s="589"/>
      <c r="AS9" s="589"/>
      <c r="AT9" s="589"/>
      <c r="AU9" s="589"/>
      <c r="AV9" s="589"/>
      <c r="AW9" s="589"/>
      <c r="AX9" s="589"/>
      <c r="AY9" s="589"/>
      <c r="AZ9" s="589"/>
      <c r="BA9" s="589"/>
      <c r="BB9" s="589"/>
      <c r="BC9" s="589"/>
      <c r="BD9" s="589"/>
      <c r="BE9" s="589"/>
      <c r="BF9" s="590"/>
      <c r="BG9" s="591">
        <v>2469223</v>
      </c>
      <c r="BH9" s="592"/>
      <c r="BI9" s="592"/>
      <c r="BJ9" s="592"/>
      <c r="BK9" s="592"/>
      <c r="BL9" s="592"/>
      <c r="BM9" s="592"/>
      <c r="BN9" s="593"/>
      <c r="BO9" s="594">
        <v>25.5</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2491822</v>
      </c>
      <c r="CS9" s="592"/>
      <c r="CT9" s="592"/>
      <c r="CU9" s="592"/>
      <c r="CV9" s="592"/>
      <c r="CW9" s="592"/>
      <c r="CX9" s="592"/>
      <c r="CY9" s="593"/>
      <c r="CZ9" s="594">
        <v>10.5</v>
      </c>
      <c r="DA9" s="594"/>
      <c r="DB9" s="594"/>
      <c r="DC9" s="594"/>
      <c r="DD9" s="600">
        <v>18616</v>
      </c>
      <c r="DE9" s="592"/>
      <c r="DF9" s="592"/>
      <c r="DG9" s="592"/>
      <c r="DH9" s="592"/>
      <c r="DI9" s="592"/>
      <c r="DJ9" s="592"/>
      <c r="DK9" s="592"/>
      <c r="DL9" s="592"/>
      <c r="DM9" s="592"/>
      <c r="DN9" s="592"/>
      <c r="DO9" s="592"/>
      <c r="DP9" s="593"/>
      <c r="DQ9" s="600">
        <v>2316337</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434603</v>
      </c>
      <c r="S10" s="592"/>
      <c r="T10" s="592"/>
      <c r="U10" s="592"/>
      <c r="V10" s="592"/>
      <c r="W10" s="592"/>
      <c r="X10" s="592"/>
      <c r="Y10" s="593"/>
      <c r="Z10" s="594">
        <v>1.8</v>
      </c>
      <c r="AA10" s="594"/>
      <c r="AB10" s="594"/>
      <c r="AC10" s="594"/>
      <c r="AD10" s="595">
        <v>434603</v>
      </c>
      <c r="AE10" s="595"/>
      <c r="AF10" s="595"/>
      <c r="AG10" s="595"/>
      <c r="AH10" s="595"/>
      <c r="AI10" s="595"/>
      <c r="AJ10" s="595"/>
      <c r="AK10" s="595"/>
      <c r="AL10" s="596">
        <v>3.3</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124611</v>
      </c>
      <c r="BH10" s="592"/>
      <c r="BI10" s="592"/>
      <c r="BJ10" s="592"/>
      <c r="BK10" s="592"/>
      <c r="BL10" s="592"/>
      <c r="BM10" s="592"/>
      <c r="BN10" s="593"/>
      <c r="BO10" s="594">
        <v>1.3</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117574</v>
      </c>
      <c r="CS10" s="592"/>
      <c r="CT10" s="592"/>
      <c r="CU10" s="592"/>
      <c r="CV10" s="592"/>
      <c r="CW10" s="592"/>
      <c r="CX10" s="592"/>
      <c r="CY10" s="593"/>
      <c r="CZ10" s="594">
        <v>0.5</v>
      </c>
      <c r="DA10" s="594"/>
      <c r="DB10" s="594"/>
      <c r="DC10" s="594"/>
      <c r="DD10" s="600" t="s">
        <v>111</v>
      </c>
      <c r="DE10" s="592"/>
      <c r="DF10" s="592"/>
      <c r="DG10" s="592"/>
      <c r="DH10" s="592"/>
      <c r="DI10" s="592"/>
      <c r="DJ10" s="592"/>
      <c r="DK10" s="592"/>
      <c r="DL10" s="592"/>
      <c r="DM10" s="592"/>
      <c r="DN10" s="592"/>
      <c r="DO10" s="592"/>
      <c r="DP10" s="593"/>
      <c r="DQ10" s="600">
        <v>16075</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6205</v>
      </c>
      <c r="S11" s="592"/>
      <c r="T11" s="592"/>
      <c r="U11" s="592"/>
      <c r="V11" s="592"/>
      <c r="W11" s="592"/>
      <c r="X11" s="592"/>
      <c r="Y11" s="593"/>
      <c r="Z11" s="594">
        <v>0</v>
      </c>
      <c r="AA11" s="594"/>
      <c r="AB11" s="594"/>
      <c r="AC11" s="594"/>
      <c r="AD11" s="595">
        <v>6205</v>
      </c>
      <c r="AE11" s="595"/>
      <c r="AF11" s="595"/>
      <c r="AG11" s="595"/>
      <c r="AH11" s="595"/>
      <c r="AI11" s="595"/>
      <c r="AJ11" s="595"/>
      <c r="AK11" s="595"/>
      <c r="AL11" s="596">
        <v>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2113003</v>
      </c>
      <c r="BH11" s="592"/>
      <c r="BI11" s="592"/>
      <c r="BJ11" s="592"/>
      <c r="BK11" s="592"/>
      <c r="BL11" s="592"/>
      <c r="BM11" s="592"/>
      <c r="BN11" s="593"/>
      <c r="BO11" s="594">
        <v>21.8</v>
      </c>
      <c r="BP11" s="594"/>
      <c r="BQ11" s="594"/>
      <c r="BR11" s="594"/>
      <c r="BS11" s="600">
        <v>344157</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827190</v>
      </c>
      <c r="CS11" s="592"/>
      <c r="CT11" s="592"/>
      <c r="CU11" s="592"/>
      <c r="CV11" s="592"/>
      <c r="CW11" s="592"/>
      <c r="CX11" s="592"/>
      <c r="CY11" s="593"/>
      <c r="CZ11" s="594">
        <v>3.5</v>
      </c>
      <c r="DA11" s="594"/>
      <c r="DB11" s="594"/>
      <c r="DC11" s="594"/>
      <c r="DD11" s="600">
        <v>564154</v>
      </c>
      <c r="DE11" s="592"/>
      <c r="DF11" s="592"/>
      <c r="DG11" s="592"/>
      <c r="DH11" s="592"/>
      <c r="DI11" s="592"/>
      <c r="DJ11" s="592"/>
      <c r="DK11" s="592"/>
      <c r="DL11" s="592"/>
      <c r="DM11" s="592"/>
      <c r="DN11" s="592"/>
      <c r="DO11" s="592"/>
      <c r="DP11" s="593"/>
      <c r="DQ11" s="600">
        <v>392080</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3935417</v>
      </c>
      <c r="BH12" s="592"/>
      <c r="BI12" s="592"/>
      <c r="BJ12" s="592"/>
      <c r="BK12" s="592"/>
      <c r="BL12" s="592"/>
      <c r="BM12" s="592"/>
      <c r="BN12" s="593"/>
      <c r="BO12" s="594">
        <v>40.6</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514957</v>
      </c>
      <c r="CS12" s="592"/>
      <c r="CT12" s="592"/>
      <c r="CU12" s="592"/>
      <c r="CV12" s="592"/>
      <c r="CW12" s="592"/>
      <c r="CX12" s="592"/>
      <c r="CY12" s="593"/>
      <c r="CZ12" s="594">
        <v>2.2000000000000002</v>
      </c>
      <c r="DA12" s="594"/>
      <c r="DB12" s="594"/>
      <c r="DC12" s="594"/>
      <c r="DD12" s="600">
        <v>15374</v>
      </c>
      <c r="DE12" s="592"/>
      <c r="DF12" s="592"/>
      <c r="DG12" s="592"/>
      <c r="DH12" s="592"/>
      <c r="DI12" s="592"/>
      <c r="DJ12" s="592"/>
      <c r="DK12" s="592"/>
      <c r="DL12" s="592"/>
      <c r="DM12" s="592"/>
      <c r="DN12" s="592"/>
      <c r="DO12" s="592"/>
      <c r="DP12" s="593"/>
      <c r="DQ12" s="600">
        <v>210728</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40421</v>
      </c>
      <c r="S13" s="592"/>
      <c r="T13" s="592"/>
      <c r="U13" s="592"/>
      <c r="V13" s="592"/>
      <c r="W13" s="592"/>
      <c r="X13" s="592"/>
      <c r="Y13" s="593"/>
      <c r="Z13" s="594">
        <v>0.2</v>
      </c>
      <c r="AA13" s="594"/>
      <c r="AB13" s="594"/>
      <c r="AC13" s="594"/>
      <c r="AD13" s="595">
        <v>40421</v>
      </c>
      <c r="AE13" s="595"/>
      <c r="AF13" s="595"/>
      <c r="AG13" s="595"/>
      <c r="AH13" s="595"/>
      <c r="AI13" s="595"/>
      <c r="AJ13" s="595"/>
      <c r="AK13" s="595"/>
      <c r="AL13" s="596">
        <v>0.3</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3918162</v>
      </c>
      <c r="BH13" s="592"/>
      <c r="BI13" s="592"/>
      <c r="BJ13" s="592"/>
      <c r="BK13" s="592"/>
      <c r="BL13" s="592"/>
      <c r="BM13" s="592"/>
      <c r="BN13" s="593"/>
      <c r="BO13" s="594">
        <v>40.5</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3234810</v>
      </c>
      <c r="CS13" s="592"/>
      <c r="CT13" s="592"/>
      <c r="CU13" s="592"/>
      <c r="CV13" s="592"/>
      <c r="CW13" s="592"/>
      <c r="CX13" s="592"/>
      <c r="CY13" s="593"/>
      <c r="CZ13" s="594">
        <v>13.6</v>
      </c>
      <c r="DA13" s="594"/>
      <c r="DB13" s="594"/>
      <c r="DC13" s="594"/>
      <c r="DD13" s="600">
        <v>361982</v>
      </c>
      <c r="DE13" s="592"/>
      <c r="DF13" s="592"/>
      <c r="DG13" s="592"/>
      <c r="DH13" s="592"/>
      <c r="DI13" s="592"/>
      <c r="DJ13" s="592"/>
      <c r="DK13" s="592"/>
      <c r="DL13" s="592"/>
      <c r="DM13" s="592"/>
      <c r="DN13" s="592"/>
      <c r="DO13" s="592"/>
      <c r="DP13" s="593"/>
      <c r="DQ13" s="600">
        <v>1829493</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106937</v>
      </c>
      <c r="BH14" s="592"/>
      <c r="BI14" s="592"/>
      <c r="BJ14" s="592"/>
      <c r="BK14" s="592"/>
      <c r="BL14" s="592"/>
      <c r="BM14" s="592"/>
      <c r="BN14" s="593"/>
      <c r="BO14" s="594">
        <v>1.1000000000000001</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895366</v>
      </c>
      <c r="CS14" s="592"/>
      <c r="CT14" s="592"/>
      <c r="CU14" s="592"/>
      <c r="CV14" s="592"/>
      <c r="CW14" s="592"/>
      <c r="CX14" s="592"/>
      <c r="CY14" s="593"/>
      <c r="CZ14" s="594">
        <v>3.8</v>
      </c>
      <c r="DA14" s="594"/>
      <c r="DB14" s="594"/>
      <c r="DC14" s="594"/>
      <c r="DD14" s="600">
        <v>135052</v>
      </c>
      <c r="DE14" s="592"/>
      <c r="DF14" s="592"/>
      <c r="DG14" s="592"/>
      <c r="DH14" s="592"/>
      <c r="DI14" s="592"/>
      <c r="DJ14" s="592"/>
      <c r="DK14" s="592"/>
      <c r="DL14" s="592"/>
      <c r="DM14" s="592"/>
      <c r="DN14" s="592"/>
      <c r="DO14" s="592"/>
      <c r="DP14" s="593"/>
      <c r="DQ14" s="600">
        <v>752415</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27301</v>
      </c>
      <c r="S15" s="592"/>
      <c r="T15" s="592"/>
      <c r="U15" s="592"/>
      <c r="V15" s="592"/>
      <c r="W15" s="592"/>
      <c r="X15" s="592"/>
      <c r="Y15" s="593"/>
      <c r="Z15" s="594">
        <v>0.1</v>
      </c>
      <c r="AA15" s="594"/>
      <c r="AB15" s="594"/>
      <c r="AC15" s="594"/>
      <c r="AD15" s="595">
        <v>27301</v>
      </c>
      <c r="AE15" s="595"/>
      <c r="AF15" s="595"/>
      <c r="AG15" s="595"/>
      <c r="AH15" s="595"/>
      <c r="AI15" s="595"/>
      <c r="AJ15" s="595"/>
      <c r="AK15" s="595"/>
      <c r="AL15" s="596">
        <v>0.2</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326889</v>
      </c>
      <c r="BH15" s="592"/>
      <c r="BI15" s="592"/>
      <c r="BJ15" s="592"/>
      <c r="BK15" s="592"/>
      <c r="BL15" s="592"/>
      <c r="BM15" s="592"/>
      <c r="BN15" s="593"/>
      <c r="BO15" s="594">
        <v>3.4</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1911646</v>
      </c>
      <c r="CS15" s="592"/>
      <c r="CT15" s="592"/>
      <c r="CU15" s="592"/>
      <c r="CV15" s="592"/>
      <c r="CW15" s="592"/>
      <c r="CX15" s="592"/>
      <c r="CY15" s="593"/>
      <c r="CZ15" s="594">
        <v>8</v>
      </c>
      <c r="DA15" s="594"/>
      <c r="DB15" s="594"/>
      <c r="DC15" s="594"/>
      <c r="DD15" s="600">
        <v>632598</v>
      </c>
      <c r="DE15" s="592"/>
      <c r="DF15" s="592"/>
      <c r="DG15" s="592"/>
      <c r="DH15" s="592"/>
      <c r="DI15" s="592"/>
      <c r="DJ15" s="592"/>
      <c r="DK15" s="592"/>
      <c r="DL15" s="592"/>
      <c r="DM15" s="592"/>
      <c r="DN15" s="592"/>
      <c r="DO15" s="592"/>
      <c r="DP15" s="593"/>
      <c r="DQ15" s="600">
        <v>1297297</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4131638</v>
      </c>
      <c r="S16" s="592"/>
      <c r="T16" s="592"/>
      <c r="U16" s="592"/>
      <c r="V16" s="592"/>
      <c r="W16" s="592"/>
      <c r="X16" s="592"/>
      <c r="Y16" s="593"/>
      <c r="Z16" s="594">
        <v>16.8</v>
      </c>
      <c r="AA16" s="594"/>
      <c r="AB16" s="594"/>
      <c r="AC16" s="594"/>
      <c r="AD16" s="595">
        <v>3391629</v>
      </c>
      <c r="AE16" s="595"/>
      <c r="AF16" s="595"/>
      <c r="AG16" s="595"/>
      <c r="AH16" s="595"/>
      <c r="AI16" s="595"/>
      <c r="AJ16" s="595"/>
      <c r="AK16" s="595"/>
      <c r="AL16" s="596">
        <v>25.4</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13976</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12942</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3391629</v>
      </c>
      <c r="S17" s="592"/>
      <c r="T17" s="592"/>
      <c r="U17" s="592"/>
      <c r="V17" s="592"/>
      <c r="W17" s="592"/>
      <c r="X17" s="592"/>
      <c r="Y17" s="593"/>
      <c r="Z17" s="594">
        <v>13.8</v>
      </c>
      <c r="AA17" s="594"/>
      <c r="AB17" s="594"/>
      <c r="AC17" s="594"/>
      <c r="AD17" s="595">
        <v>3391629</v>
      </c>
      <c r="AE17" s="595"/>
      <c r="AF17" s="595"/>
      <c r="AG17" s="595"/>
      <c r="AH17" s="595"/>
      <c r="AI17" s="595"/>
      <c r="AJ17" s="595"/>
      <c r="AK17" s="595"/>
      <c r="AL17" s="596">
        <v>25.4</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1921148</v>
      </c>
      <c r="CS17" s="592"/>
      <c r="CT17" s="592"/>
      <c r="CU17" s="592"/>
      <c r="CV17" s="592"/>
      <c r="CW17" s="592"/>
      <c r="CX17" s="592"/>
      <c r="CY17" s="593"/>
      <c r="CZ17" s="594">
        <v>8.1</v>
      </c>
      <c r="DA17" s="594"/>
      <c r="DB17" s="594"/>
      <c r="DC17" s="594"/>
      <c r="DD17" s="600" t="s">
        <v>111</v>
      </c>
      <c r="DE17" s="592"/>
      <c r="DF17" s="592"/>
      <c r="DG17" s="592"/>
      <c r="DH17" s="592"/>
      <c r="DI17" s="592"/>
      <c r="DJ17" s="592"/>
      <c r="DK17" s="592"/>
      <c r="DL17" s="592"/>
      <c r="DM17" s="592"/>
      <c r="DN17" s="592"/>
      <c r="DO17" s="592"/>
      <c r="DP17" s="593"/>
      <c r="DQ17" s="600">
        <v>1830613</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740008</v>
      </c>
      <c r="S18" s="592"/>
      <c r="T18" s="592"/>
      <c r="U18" s="592"/>
      <c r="V18" s="592"/>
      <c r="W18" s="592"/>
      <c r="X18" s="592"/>
      <c r="Y18" s="593"/>
      <c r="Z18" s="594">
        <v>3</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532007</v>
      </c>
      <c r="BH19" s="592"/>
      <c r="BI19" s="592"/>
      <c r="BJ19" s="592"/>
      <c r="BK19" s="592"/>
      <c r="BL19" s="592"/>
      <c r="BM19" s="592"/>
      <c r="BN19" s="593"/>
      <c r="BO19" s="594">
        <v>5.5</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14570017</v>
      </c>
      <c r="S20" s="592"/>
      <c r="T20" s="592"/>
      <c r="U20" s="592"/>
      <c r="V20" s="592"/>
      <c r="W20" s="592"/>
      <c r="X20" s="592"/>
      <c r="Y20" s="593"/>
      <c r="Z20" s="594">
        <v>59.1</v>
      </c>
      <c r="AA20" s="594"/>
      <c r="AB20" s="594"/>
      <c r="AC20" s="594"/>
      <c r="AD20" s="595">
        <v>13303099</v>
      </c>
      <c r="AE20" s="595"/>
      <c r="AF20" s="595"/>
      <c r="AG20" s="595"/>
      <c r="AH20" s="595"/>
      <c r="AI20" s="595"/>
      <c r="AJ20" s="595"/>
      <c r="AK20" s="595"/>
      <c r="AL20" s="596">
        <v>99.5</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532007</v>
      </c>
      <c r="BH20" s="592"/>
      <c r="BI20" s="592"/>
      <c r="BJ20" s="592"/>
      <c r="BK20" s="592"/>
      <c r="BL20" s="592"/>
      <c r="BM20" s="592"/>
      <c r="BN20" s="593"/>
      <c r="BO20" s="594">
        <v>5.5</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23781663</v>
      </c>
      <c r="CS20" s="592"/>
      <c r="CT20" s="592"/>
      <c r="CU20" s="592"/>
      <c r="CV20" s="592"/>
      <c r="CW20" s="592"/>
      <c r="CX20" s="592"/>
      <c r="CY20" s="593"/>
      <c r="CZ20" s="594">
        <v>100</v>
      </c>
      <c r="DA20" s="594"/>
      <c r="DB20" s="594"/>
      <c r="DC20" s="594"/>
      <c r="DD20" s="600">
        <v>1973629</v>
      </c>
      <c r="DE20" s="592"/>
      <c r="DF20" s="592"/>
      <c r="DG20" s="592"/>
      <c r="DH20" s="592"/>
      <c r="DI20" s="592"/>
      <c r="DJ20" s="592"/>
      <c r="DK20" s="592"/>
      <c r="DL20" s="592"/>
      <c r="DM20" s="592"/>
      <c r="DN20" s="592"/>
      <c r="DO20" s="592"/>
      <c r="DP20" s="593"/>
      <c r="DQ20" s="600">
        <v>16630609</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7459</v>
      </c>
      <c r="S21" s="592"/>
      <c r="T21" s="592"/>
      <c r="U21" s="592"/>
      <c r="V21" s="592"/>
      <c r="W21" s="592"/>
      <c r="X21" s="592"/>
      <c r="Y21" s="593"/>
      <c r="Z21" s="594">
        <v>0</v>
      </c>
      <c r="AA21" s="594"/>
      <c r="AB21" s="594"/>
      <c r="AC21" s="594"/>
      <c r="AD21" s="595">
        <v>7459</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5098</v>
      </c>
      <c r="BH21" s="592"/>
      <c r="BI21" s="592"/>
      <c r="BJ21" s="592"/>
      <c r="BK21" s="592"/>
      <c r="BL21" s="592"/>
      <c r="BM21" s="592"/>
      <c r="BN21" s="593"/>
      <c r="BO21" s="594">
        <v>0.1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233547</v>
      </c>
      <c r="S22" s="592"/>
      <c r="T22" s="592"/>
      <c r="U22" s="592"/>
      <c r="V22" s="592"/>
      <c r="W22" s="592"/>
      <c r="X22" s="592"/>
      <c r="Y22" s="593"/>
      <c r="Z22" s="594">
        <v>0.9</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320522</v>
      </c>
      <c r="S23" s="592"/>
      <c r="T23" s="592"/>
      <c r="U23" s="592"/>
      <c r="V23" s="592"/>
      <c r="W23" s="592"/>
      <c r="X23" s="592"/>
      <c r="Y23" s="593"/>
      <c r="Z23" s="594">
        <v>1.3</v>
      </c>
      <c r="AA23" s="594"/>
      <c r="AB23" s="594"/>
      <c r="AC23" s="594"/>
      <c r="AD23" s="595">
        <v>25872</v>
      </c>
      <c r="AE23" s="595"/>
      <c r="AF23" s="595"/>
      <c r="AG23" s="595"/>
      <c r="AH23" s="595"/>
      <c r="AI23" s="595"/>
      <c r="AJ23" s="595"/>
      <c r="AK23" s="595"/>
      <c r="AL23" s="596">
        <v>0.2</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526909</v>
      </c>
      <c r="BH23" s="592"/>
      <c r="BI23" s="592"/>
      <c r="BJ23" s="592"/>
      <c r="BK23" s="592"/>
      <c r="BL23" s="592"/>
      <c r="BM23" s="592"/>
      <c r="BN23" s="593"/>
      <c r="BO23" s="594">
        <v>5.4</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27231</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9057566</v>
      </c>
      <c r="CS24" s="581"/>
      <c r="CT24" s="581"/>
      <c r="CU24" s="581"/>
      <c r="CV24" s="581"/>
      <c r="CW24" s="581"/>
      <c r="CX24" s="581"/>
      <c r="CY24" s="582"/>
      <c r="CZ24" s="618">
        <v>38.1</v>
      </c>
      <c r="DA24" s="619"/>
      <c r="DB24" s="619"/>
      <c r="DC24" s="620"/>
      <c r="DD24" s="617">
        <v>6199176</v>
      </c>
      <c r="DE24" s="581"/>
      <c r="DF24" s="581"/>
      <c r="DG24" s="581"/>
      <c r="DH24" s="581"/>
      <c r="DI24" s="581"/>
      <c r="DJ24" s="581"/>
      <c r="DK24" s="582"/>
      <c r="DL24" s="617">
        <v>6119309</v>
      </c>
      <c r="DM24" s="581"/>
      <c r="DN24" s="581"/>
      <c r="DO24" s="581"/>
      <c r="DP24" s="581"/>
      <c r="DQ24" s="581"/>
      <c r="DR24" s="581"/>
      <c r="DS24" s="581"/>
      <c r="DT24" s="581"/>
      <c r="DU24" s="581"/>
      <c r="DV24" s="582"/>
      <c r="DW24" s="585">
        <v>41.3</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2410856</v>
      </c>
      <c r="S25" s="592"/>
      <c r="T25" s="592"/>
      <c r="U25" s="592"/>
      <c r="V25" s="592"/>
      <c r="W25" s="592"/>
      <c r="X25" s="592"/>
      <c r="Y25" s="593"/>
      <c r="Z25" s="594">
        <v>9.8000000000000007</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3284067</v>
      </c>
      <c r="CS25" s="623"/>
      <c r="CT25" s="623"/>
      <c r="CU25" s="623"/>
      <c r="CV25" s="623"/>
      <c r="CW25" s="623"/>
      <c r="CX25" s="623"/>
      <c r="CY25" s="624"/>
      <c r="CZ25" s="625">
        <v>13.8</v>
      </c>
      <c r="DA25" s="626"/>
      <c r="DB25" s="626"/>
      <c r="DC25" s="627"/>
      <c r="DD25" s="600">
        <v>3054533</v>
      </c>
      <c r="DE25" s="623"/>
      <c r="DF25" s="623"/>
      <c r="DG25" s="623"/>
      <c r="DH25" s="623"/>
      <c r="DI25" s="623"/>
      <c r="DJ25" s="623"/>
      <c r="DK25" s="624"/>
      <c r="DL25" s="600">
        <v>2976369</v>
      </c>
      <c r="DM25" s="623"/>
      <c r="DN25" s="623"/>
      <c r="DO25" s="623"/>
      <c r="DP25" s="623"/>
      <c r="DQ25" s="623"/>
      <c r="DR25" s="623"/>
      <c r="DS25" s="623"/>
      <c r="DT25" s="623"/>
      <c r="DU25" s="623"/>
      <c r="DV25" s="624"/>
      <c r="DW25" s="596">
        <v>20.100000000000001</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2092795</v>
      </c>
      <c r="CS26" s="592"/>
      <c r="CT26" s="592"/>
      <c r="CU26" s="592"/>
      <c r="CV26" s="592"/>
      <c r="CW26" s="592"/>
      <c r="CX26" s="592"/>
      <c r="CY26" s="593"/>
      <c r="CZ26" s="625">
        <v>8.8000000000000007</v>
      </c>
      <c r="DA26" s="626"/>
      <c r="DB26" s="626"/>
      <c r="DC26" s="627"/>
      <c r="DD26" s="600">
        <v>1893823</v>
      </c>
      <c r="DE26" s="592"/>
      <c r="DF26" s="592"/>
      <c r="DG26" s="592"/>
      <c r="DH26" s="592"/>
      <c r="DI26" s="592"/>
      <c r="DJ26" s="592"/>
      <c r="DK26" s="593"/>
      <c r="DL26" s="600" t="s">
        <v>277</v>
      </c>
      <c r="DM26" s="592"/>
      <c r="DN26" s="592"/>
      <c r="DO26" s="592"/>
      <c r="DP26" s="592"/>
      <c r="DQ26" s="592"/>
      <c r="DR26" s="592"/>
      <c r="DS26" s="592"/>
      <c r="DT26" s="592"/>
      <c r="DU26" s="592"/>
      <c r="DV26" s="593"/>
      <c r="DW26" s="596" t="s">
        <v>277</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1576611</v>
      </c>
      <c r="S27" s="592"/>
      <c r="T27" s="592"/>
      <c r="U27" s="592"/>
      <c r="V27" s="592"/>
      <c r="W27" s="592"/>
      <c r="X27" s="592"/>
      <c r="Y27" s="593"/>
      <c r="Z27" s="594">
        <v>6.4</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9683919</v>
      </c>
      <c r="BH27" s="592"/>
      <c r="BI27" s="592"/>
      <c r="BJ27" s="592"/>
      <c r="BK27" s="592"/>
      <c r="BL27" s="592"/>
      <c r="BM27" s="592"/>
      <c r="BN27" s="593"/>
      <c r="BO27" s="594">
        <v>100</v>
      </c>
      <c r="BP27" s="594"/>
      <c r="BQ27" s="594"/>
      <c r="BR27" s="594"/>
      <c r="BS27" s="600">
        <v>344157</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3852351</v>
      </c>
      <c r="CS27" s="623"/>
      <c r="CT27" s="623"/>
      <c r="CU27" s="623"/>
      <c r="CV27" s="623"/>
      <c r="CW27" s="623"/>
      <c r="CX27" s="623"/>
      <c r="CY27" s="624"/>
      <c r="CZ27" s="625">
        <v>16.2</v>
      </c>
      <c r="DA27" s="626"/>
      <c r="DB27" s="626"/>
      <c r="DC27" s="627"/>
      <c r="DD27" s="600">
        <v>1314030</v>
      </c>
      <c r="DE27" s="623"/>
      <c r="DF27" s="623"/>
      <c r="DG27" s="623"/>
      <c r="DH27" s="623"/>
      <c r="DI27" s="623"/>
      <c r="DJ27" s="623"/>
      <c r="DK27" s="624"/>
      <c r="DL27" s="600">
        <v>1312327</v>
      </c>
      <c r="DM27" s="623"/>
      <c r="DN27" s="623"/>
      <c r="DO27" s="623"/>
      <c r="DP27" s="623"/>
      <c r="DQ27" s="623"/>
      <c r="DR27" s="623"/>
      <c r="DS27" s="623"/>
      <c r="DT27" s="623"/>
      <c r="DU27" s="623"/>
      <c r="DV27" s="624"/>
      <c r="DW27" s="596">
        <v>8.9</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81336</v>
      </c>
      <c r="S28" s="592"/>
      <c r="T28" s="592"/>
      <c r="U28" s="592"/>
      <c r="V28" s="592"/>
      <c r="W28" s="592"/>
      <c r="X28" s="592"/>
      <c r="Y28" s="593"/>
      <c r="Z28" s="594">
        <v>0.3</v>
      </c>
      <c r="AA28" s="594"/>
      <c r="AB28" s="594"/>
      <c r="AC28" s="594"/>
      <c r="AD28" s="595">
        <v>9794</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1921148</v>
      </c>
      <c r="CS28" s="592"/>
      <c r="CT28" s="592"/>
      <c r="CU28" s="592"/>
      <c r="CV28" s="592"/>
      <c r="CW28" s="592"/>
      <c r="CX28" s="592"/>
      <c r="CY28" s="593"/>
      <c r="CZ28" s="625">
        <v>8.1</v>
      </c>
      <c r="DA28" s="626"/>
      <c r="DB28" s="626"/>
      <c r="DC28" s="627"/>
      <c r="DD28" s="600">
        <v>1830613</v>
      </c>
      <c r="DE28" s="592"/>
      <c r="DF28" s="592"/>
      <c r="DG28" s="592"/>
      <c r="DH28" s="592"/>
      <c r="DI28" s="592"/>
      <c r="DJ28" s="592"/>
      <c r="DK28" s="593"/>
      <c r="DL28" s="600">
        <v>1830613</v>
      </c>
      <c r="DM28" s="592"/>
      <c r="DN28" s="592"/>
      <c r="DO28" s="592"/>
      <c r="DP28" s="592"/>
      <c r="DQ28" s="592"/>
      <c r="DR28" s="592"/>
      <c r="DS28" s="592"/>
      <c r="DT28" s="592"/>
      <c r="DU28" s="592"/>
      <c r="DV28" s="593"/>
      <c r="DW28" s="596">
        <v>12.4</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5442</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1921103</v>
      </c>
      <c r="CS29" s="623"/>
      <c r="CT29" s="623"/>
      <c r="CU29" s="623"/>
      <c r="CV29" s="623"/>
      <c r="CW29" s="623"/>
      <c r="CX29" s="623"/>
      <c r="CY29" s="624"/>
      <c r="CZ29" s="625">
        <v>8.1</v>
      </c>
      <c r="DA29" s="626"/>
      <c r="DB29" s="626"/>
      <c r="DC29" s="627"/>
      <c r="DD29" s="600">
        <v>1830568</v>
      </c>
      <c r="DE29" s="623"/>
      <c r="DF29" s="623"/>
      <c r="DG29" s="623"/>
      <c r="DH29" s="623"/>
      <c r="DI29" s="623"/>
      <c r="DJ29" s="623"/>
      <c r="DK29" s="624"/>
      <c r="DL29" s="600">
        <v>1830568</v>
      </c>
      <c r="DM29" s="623"/>
      <c r="DN29" s="623"/>
      <c r="DO29" s="623"/>
      <c r="DP29" s="623"/>
      <c r="DQ29" s="623"/>
      <c r="DR29" s="623"/>
      <c r="DS29" s="623"/>
      <c r="DT29" s="623"/>
      <c r="DU29" s="623"/>
      <c r="DV29" s="624"/>
      <c r="DW29" s="596">
        <v>12.4</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232000</v>
      </c>
      <c r="S30" s="592"/>
      <c r="T30" s="592"/>
      <c r="U30" s="592"/>
      <c r="V30" s="592"/>
      <c r="W30" s="592"/>
      <c r="X30" s="592"/>
      <c r="Y30" s="593"/>
      <c r="Z30" s="594">
        <v>0.9</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98.9</v>
      </c>
      <c r="BH30" s="650"/>
      <c r="BI30" s="650"/>
      <c r="BJ30" s="650"/>
      <c r="BK30" s="650"/>
      <c r="BL30" s="650"/>
      <c r="BM30" s="586">
        <v>95.9</v>
      </c>
      <c r="BN30" s="650"/>
      <c r="BO30" s="650"/>
      <c r="BP30" s="650"/>
      <c r="BQ30" s="651"/>
      <c r="BR30" s="649">
        <v>98.7</v>
      </c>
      <c r="BS30" s="650"/>
      <c r="BT30" s="650"/>
      <c r="BU30" s="650"/>
      <c r="BV30" s="650"/>
      <c r="BW30" s="650"/>
      <c r="BX30" s="586">
        <v>94.9</v>
      </c>
      <c r="BY30" s="650"/>
      <c r="BZ30" s="650"/>
      <c r="CA30" s="650"/>
      <c r="CB30" s="651"/>
      <c r="CD30" s="654"/>
      <c r="CE30" s="655"/>
      <c r="CF30" s="605" t="s">
        <v>290</v>
      </c>
      <c r="CG30" s="606"/>
      <c r="CH30" s="606"/>
      <c r="CI30" s="606"/>
      <c r="CJ30" s="606"/>
      <c r="CK30" s="606"/>
      <c r="CL30" s="606"/>
      <c r="CM30" s="606"/>
      <c r="CN30" s="606"/>
      <c r="CO30" s="606"/>
      <c r="CP30" s="606"/>
      <c r="CQ30" s="607"/>
      <c r="CR30" s="591">
        <v>1635899</v>
      </c>
      <c r="CS30" s="592"/>
      <c r="CT30" s="592"/>
      <c r="CU30" s="592"/>
      <c r="CV30" s="592"/>
      <c r="CW30" s="592"/>
      <c r="CX30" s="592"/>
      <c r="CY30" s="593"/>
      <c r="CZ30" s="625">
        <v>6.9</v>
      </c>
      <c r="DA30" s="626"/>
      <c r="DB30" s="626"/>
      <c r="DC30" s="627"/>
      <c r="DD30" s="600">
        <v>1558824</v>
      </c>
      <c r="DE30" s="592"/>
      <c r="DF30" s="592"/>
      <c r="DG30" s="592"/>
      <c r="DH30" s="592"/>
      <c r="DI30" s="592"/>
      <c r="DJ30" s="592"/>
      <c r="DK30" s="593"/>
      <c r="DL30" s="600">
        <v>1558824</v>
      </c>
      <c r="DM30" s="592"/>
      <c r="DN30" s="592"/>
      <c r="DO30" s="592"/>
      <c r="DP30" s="592"/>
      <c r="DQ30" s="592"/>
      <c r="DR30" s="592"/>
      <c r="DS30" s="592"/>
      <c r="DT30" s="592"/>
      <c r="DU30" s="592"/>
      <c r="DV30" s="593"/>
      <c r="DW30" s="596">
        <v>10.5</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927203</v>
      </c>
      <c r="S31" s="592"/>
      <c r="T31" s="592"/>
      <c r="U31" s="592"/>
      <c r="V31" s="592"/>
      <c r="W31" s="592"/>
      <c r="X31" s="592"/>
      <c r="Y31" s="593"/>
      <c r="Z31" s="594">
        <v>3.8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98.9</v>
      </c>
      <c r="BH31" s="623"/>
      <c r="BI31" s="623"/>
      <c r="BJ31" s="623"/>
      <c r="BK31" s="623"/>
      <c r="BL31" s="623"/>
      <c r="BM31" s="597">
        <v>95.8</v>
      </c>
      <c r="BN31" s="647"/>
      <c r="BO31" s="647"/>
      <c r="BP31" s="647"/>
      <c r="BQ31" s="648"/>
      <c r="BR31" s="646">
        <v>98.7</v>
      </c>
      <c r="BS31" s="623"/>
      <c r="BT31" s="623"/>
      <c r="BU31" s="623"/>
      <c r="BV31" s="623"/>
      <c r="BW31" s="623"/>
      <c r="BX31" s="597">
        <v>94.3</v>
      </c>
      <c r="BY31" s="647"/>
      <c r="BZ31" s="647"/>
      <c r="CA31" s="647"/>
      <c r="CB31" s="648"/>
      <c r="CD31" s="654"/>
      <c r="CE31" s="655"/>
      <c r="CF31" s="605" t="s">
        <v>294</v>
      </c>
      <c r="CG31" s="606"/>
      <c r="CH31" s="606"/>
      <c r="CI31" s="606"/>
      <c r="CJ31" s="606"/>
      <c r="CK31" s="606"/>
      <c r="CL31" s="606"/>
      <c r="CM31" s="606"/>
      <c r="CN31" s="606"/>
      <c r="CO31" s="606"/>
      <c r="CP31" s="606"/>
      <c r="CQ31" s="607"/>
      <c r="CR31" s="591">
        <v>285204</v>
      </c>
      <c r="CS31" s="623"/>
      <c r="CT31" s="623"/>
      <c r="CU31" s="623"/>
      <c r="CV31" s="623"/>
      <c r="CW31" s="623"/>
      <c r="CX31" s="623"/>
      <c r="CY31" s="624"/>
      <c r="CZ31" s="625">
        <v>1.2</v>
      </c>
      <c r="DA31" s="626"/>
      <c r="DB31" s="626"/>
      <c r="DC31" s="627"/>
      <c r="DD31" s="600">
        <v>271744</v>
      </c>
      <c r="DE31" s="623"/>
      <c r="DF31" s="623"/>
      <c r="DG31" s="623"/>
      <c r="DH31" s="623"/>
      <c r="DI31" s="623"/>
      <c r="DJ31" s="623"/>
      <c r="DK31" s="624"/>
      <c r="DL31" s="600">
        <v>271744</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583571</v>
      </c>
      <c r="S32" s="592"/>
      <c r="T32" s="592"/>
      <c r="U32" s="592"/>
      <c r="V32" s="592"/>
      <c r="W32" s="592"/>
      <c r="X32" s="592"/>
      <c r="Y32" s="593"/>
      <c r="Z32" s="594">
        <v>2.4</v>
      </c>
      <c r="AA32" s="594"/>
      <c r="AB32" s="594"/>
      <c r="AC32" s="594"/>
      <c r="AD32" s="595">
        <v>20587</v>
      </c>
      <c r="AE32" s="595"/>
      <c r="AF32" s="595"/>
      <c r="AG32" s="595"/>
      <c r="AH32" s="595"/>
      <c r="AI32" s="595"/>
      <c r="AJ32" s="595"/>
      <c r="AK32" s="595"/>
      <c r="AL32" s="596">
        <v>0.2</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98.8</v>
      </c>
      <c r="BH32" s="659"/>
      <c r="BI32" s="659"/>
      <c r="BJ32" s="659"/>
      <c r="BK32" s="659"/>
      <c r="BL32" s="659"/>
      <c r="BM32" s="660">
        <v>95.6</v>
      </c>
      <c r="BN32" s="659"/>
      <c r="BO32" s="659"/>
      <c r="BP32" s="659"/>
      <c r="BQ32" s="661"/>
      <c r="BR32" s="658">
        <v>98.4</v>
      </c>
      <c r="BS32" s="659"/>
      <c r="BT32" s="659"/>
      <c r="BU32" s="659"/>
      <c r="BV32" s="659"/>
      <c r="BW32" s="659"/>
      <c r="BX32" s="660">
        <v>95</v>
      </c>
      <c r="BY32" s="659"/>
      <c r="BZ32" s="659"/>
      <c r="CA32" s="659"/>
      <c r="CB32" s="661"/>
      <c r="CD32" s="656"/>
      <c r="CE32" s="657"/>
      <c r="CF32" s="605" t="s">
        <v>297</v>
      </c>
      <c r="CG32" s="606"/>
      <c r="CH32" s="606"/>
      <c r="CI32" s="606"/>
      <c r="CJ32" s="606"/>
      <c r="CK32" s="606"/>
      <c r="CL32" s="606"/>
      <c r="CM32" s="606"/>
      <c r="CN32" s="606"/>
      <c r="CO32" s="606"/>
      <c r="CP32" s="606"/>
      <c r="CQ32" s="607"/>
      <c r="CR32" s="591">
        <v>45</v>
      </c>
      <c r="CS32" s="592"/>
      <c r="CT32" s="592"/>
      <c r="CU32" s="592"/>
      <c r="CV32" s="592"/>
      <c r="CW32" s="592"/>
      <c r="CX32" s="592"/>
      <c r="CY32" s="593"/>
      <c r="CZ32" s="625">
        <v>0</v>
      </c>
      <c r="DA32" s="626"/>
      <c r="DB32" s="626"/>
      <c r="DC32" s="627"/>
      <c r="DD32" s="600">
        <v>45</v>
      </c>
      <c r="DE32" s="592"/>
      <c r="DF32" s="592"/>
      <c r="DG32" s="592"/>
      <c r="DH32" s="592"/>
      <c r="DI32" s="592"/>
      <c r="DJ32" s="592"/>
      <c r="DK32" s="593"/>
      <c r="DL32" s="600">
        <v>45</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3670500</v>
      </c>
      <c r="S33" s="592"/>
      <c r="T33" s="592"/>
      <c r="U33" s="592"/>
      <c r="V33" s="592"/>
      <c r="W33" s="592"/>
      <c r="X33" s="592"/>
      <c r="Y33" s="593"/>
      <c r="Z33" s="594">
        <v>14.9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12736492</v>
      </c>
      <c r="CS33" s="623"/>
      <c r="CT33" s="623"/>
      <c r="CU33" s="623"/>
      <c r="CV33" s="623"/>
      <c r="CW33" s="623"/>
      <c r="CX33" s="623"/>
      <c r="CY33" s="624"/>
      <c r="CZ33" s="625">
        <v>53.6</v>
      </c>
      <c r="DA33" s="626"/>
      <c r="DB33" s="626"/>
      <c r="DC33" s="627"/>
      <c r="DD33" s="600">
        <v>9975873</v>
      </c>
      <c r="DE33" s="623"/>
      <c r="DF33" s="623"/>
      <c r="DG33" s="623"/>
      <c r="DH33" s="623"/>
      <c r="DI33" s="623"/>
      <c r="DJ33" s="623"/>
      <c r="DK33" s="624"/>
      <c r="DL33" s="600">
        <v>6609973</v>
      </c>
      <c r="DM33" s="623"/>
      <c r="DN33" s="623"/>
      <c r="DO33" s="623"/>
      <c r="DP33" s="623"/>
      <c r="DQ33" s="623"/>
      <c r="DR33" s="623"/>
      <c r="DS33" s="623"/>
      <c r="DT33" s="623"/>
      <c r="DU33" s="623"/>
      <c r="DV33" s="624"/>
      <c r="DW33" s="596">
        <v>44.6</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2615332</v>
      </c>
      <c r="CS34" s="592"/>
      <c r="CT34" s="592"/>
      <c r="CU34" s="592"/>
      <c r="CV34" s="592"/>
      <c r="CW34" s="592"/>
      <c r="CX34" s="592"/>
      <c r="CY34" s="593"/>
      <c r="CZ34" s="625">
        <v>11</v>
      </c>
      <c r="DA34" s="626"/>
      <c r="DB34" s="626"/>
      <c r="DC34" s="627"/>
      <c r="DD34" s="600">
        <v>2179093</v>
      </c>
      <c r="DE34" s="592"/>
      <c r="DF34" s="592"/>
      <c r="DG34" s="592"/>
      <c r="DH34" s="592"/>
      <c r="DI34" s="592"/>
      <c r="DJ34" s="592"/>
      <c r="DK34" s="593"/>
      <c r="DL34" s="600">
        <v>1704293</v>
      </c>
      <c r="DM34" s="592"/>
      <c r="DN34" s="592"/>
      <c r="DO34" s="592"/>
      <c r="DP34" s="592"/>
      <c r="DQ34" s="592"/>
      <c r="DR34" s="592"/>
      <c r="DS34" s="592"/>
      <c r="DT34" s="592"/>
      <c r="DU34" s="592"/>
      <c r="DV34" s="593"/>
      <c r="DW34" s="596">
        <v>11.5</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1438800</v>
      </c>
      <c r="S35" s="592"/>
      <c r="T35" s="592"/>
      <c r="U35" s="592"/>
      <c r="V35" s="592"/>
      <c r="W35" s="592"/>
      <c r="X35" s="592"/>
      <c r="Y35" s="593"/>
      <c r="Z35" s="594">
        <v>5.8</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3782653</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265509</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175324</v>
      </c>
      <c r="CS35" s="623"/>
      <c r="CT35" s="623"/>
      <c r="CU35" s="623"/>
      <c r="CV35" s="623"/>
      <c r="CW35" s="623"/>
      <c r="CX35" s="623"/>
      <c r="CY35" s="624"/>
      <c r="CZ35" s="625">
        <v>0.7</v>
      </c>
      <c r="DA35" s="626"/>
      <c r="DB35" s="626"/>
      <c r="DC35" s="627"/>
      <c r="DD35" s="600">
        <v>148077</v>
      </c>
      <c r="DE35" s="623"/>
      <c r="DF35" s="623"/>
      <c r="DG35" s="623"/>
      <c r="DH35" s="623"/>
      <c r="DI35" s="623"/>
      <c r="DJ35" s="623"/>
      <c r="DK35" s="624"/>
      <c r="DL35" s="600">
        <v>148077</v>
      </c>
      <c r="DM35" s="623"/>
      <c r="DN35" s="623"/>
      <c r="DO35" s="623"/>
      <c r="DP35" s="623"/>
      <c r="DQ35" s="623"/>
      <c r="DR35" s="623"/>
      <c r="DS35" s="623"/>
      <c r="DT35" s="623"/>
      <c r="DU35" s="623"/>
      <c r="DV35" s="624"/>
      <c r="DW35" s="596">
        <v>1</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24646295</v>
      </c>
      <c r="S36" s="664"/>
      <c r="T36" s="664"/>
      <c r="U36" s="664"/>
      <c r="V36" s="664"/>
      <c r="W36" s="664"/>
      <c r="X36" s="664"/>
      <c r="Y36" s="665"/>
      <c r="Z36" s="666">
        <v>100</v>
      </c>
      <c r="AA36" s="666"/>
      <c r="AB36" s="666"/>
      <c r="AC36" s="666"/>
      <c r="AD36" s="667">
        <v>13366811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1200000</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157009</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4115363</v>
      </c>
      <c r="CS36" s="592"/>
      <c r="CT36" s="592"/>
      <c r="CU36" s="592"/>
      <c r="CV36" s="592"/>
      <c r="CW36" s="592"/>
      <c r="CX36" s="592"/>
      <c r="CY36" s="593"/>
      <c r="CZ36" s="625">
        <v>17.3</v>
      </c>
      <c r="DA36" s="626"/>
      <c r="DB36" s="626"/>
      <c r="DC36" s="627"/>
      <c r="DD36" s="600">
        <v>2931123</v>
      </c>
      <c r="DE36" s="592"/>
      <c r="DF36" s="592"/>
      <c r="DG36" s="592"/>
      <c r="DH36" s="592"/>
      <c r="DI36" s="592"/>
      <c r="DJ36" s="592"/>
      <c r="DK36" s="593"/>
      <c r="DL36" s="600">
        <v>2206519</v>
      </c>
      <c r="DM36" s="592"/>
      <c r="DN36" s="592"/>
      <c r="DO36" s="592"/>
      <c r="DP36" s="592"/>
      <c r="DQ36" s="592"/>
      <c r="DR36" s="592"/>
      <c r="DS36" s="592"/>
      <c r="DT36" s="592"/>
      <c r="DU36" s="592"/>
      <c r="DV36" s="593"/>
      <c r="DW36" s="596">
        <v>14.9</v>
      </c>
      <c r="DX36" s="621"/>
      <c r="DY36" s="621"/>
      <c r="DZ36" s="621"/>
      <c r="EA36" s="621"/>
      <c r="EB36" s="621"/>
      <c r="EC36" s="622"/>
    </row>
    <row r="37" spans="2:133" ht="11.25" customHeight="1">
      <c r="AQ37" s="670" t="s">
        <v>312</v>
      </c>
      <c r="AR37" s="671"/>
      <c r="AS37" s="671"/>
      <c r="AT37" s="671"/>
      <c r="AU37" s="671"/>
      <c r="AV37" s="671"/>
      <c r="AW37" s="671"/>
      <c r="AX37" s="671"/>
      <c r="AY37" s="672"/>
      <c r="AZ37" s="591">
        <v>682503</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8574</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1238683</v>
      </c>
      <c r="CS37" s="623"/>
      <c r="CT37" s="623"/>
      <c r="CU37" s="623"/>
      <c r="CV37" s="623"/>
      <c r="CW37" s="623"/>
      <c r="CX37" s="623"/>
      <c r="CY37" s="624"/>
      <c r="CZ37" s="625">
        <v>5.2</v>
      </c>
      <c r="DA37" s="626"/>
      <c r="DB37" s="626"/>
      <c r="DC37" s="627"/>
      <c r="DD37" s="600">
        <v>1238648</v>
      </c>
      <c r="DE37" s="623"/>
      <c r="DF37" s="623"/>
      <c r="DG37" s="623"/>
      <c r="DH37" s="623"/>
      <c r="DI37" s="623"/>
      <c r="DJ37" s="623"/>
      <c r="DK37" s="624"/>
      <c r="DL37" s="600">
        <v>1127540</v>
      </c>
      <c r="DM37" s="623"/>
      <c r="DN37" s="623"/>
      <c r="DO37" s="623"/>
      <c r="DP37" s="623"/>
      <c r="DQ37" s="623"/>
      <c r="DR37" s="623"/>
      <c r="DS37" s="623"/>
      <c r="DT37" s="623"/>
      <c r="DU37" s="623"/>
      <c r="DV37" s="624"/>
      <c r="DW37" s="596">
        <v>7.6</v>
      </c>
      <c r="DX37" s="621"/>
      <c r="DY37" s="621"/>
      <c r="DZ37" s="621"/>
      <c r="EA37" s="621"/>
      <c r="EB37" s="621"/>
      <c r="EC37" s="622"/>
    </row>
    <row r="38" spans="2:133" ht="11.25" customHeight="1">
      <c r="AQ38" s="670" t="s">
        <v>315</v>
      </c>
      <c r="AR38" s="671"/>
      <c r="AS38" s="671"/>
      <c r="AT38" s="671"/>
      <c r="AU38" s="671"/>
      <c r="AV38" s="671"/>
      <c r="AW38" s="671"/>
      <c r="AX38" s="671"/>
      <c r="AY38" s="672"/>
      <c r="AZ38" s="591">
        <v>199281</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14259</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2859409</v>
      </c>
      <c r="CS38" s="592"/>
      <c r="CT38" s="592"/>
      <c r="CU38" s="592"/>
      <c r="CV38" s="592"/>
      <c r="CW38" s="592"/>
      <c r="CX38" s="592"/>
      <c r="CY38" s="593"/>
      <c r="CZ38" s="625">
        <v>12</v>
      </c>
      <c r="DA38" s="626"/>
      <c r="DB38" s="626"/>
      <c r="DC38" s="627"/>
      <c r="DD38" s="600">
        <v>2615384</v>
      </c>
      <c r="DE38" s="592"/>
      <c r="DF38" s="592"/>
      <c r="DG38" s="592"/>
      <c r="DH38" s="592"/>
      <c r="DI38" s="592"/>
      <c r="DJ38" s="592"/>
      <c r="DK38" s="593"/>
      <c r="DL38" s="600">
        <v>2535523</v>
      </c>
      <c r="DM38" s="592"/>
      <c r="DN38" s="592"/>
      <c r="DO38" s="592"/>
      <c r="DP38" s="592"/>
      <c r="DQ38" s="592"/>
      <c r="DR38" s="592"/>
      <c r="DS38" s="592"/>
      <c r="DT38" s="592"/>
      <c r="DU38" s="592"/>
      <c r="DV38" s="593"/>
      <c r="DW38" s="596">
        <v>17.100000000000001</v>
      </c>
      <c r="DX38" s="621"/>
      <c r="DY38" s="621"/>
      <c r="DZ38" s="621"/>
      <c r="EA38" s="621"/>
      <c r="EB38" s="621"/>
      <c r="EC38" s="622"/>
    </row>
    <row r="39" spans="2:133" ht="11.25" customHeight="1">
      <c r="AQ39" s="670" t="s">
        <v>318</v>
      </c>
      <c r="AR39" s="671"/>
      <c r="AS39" s="671"/>
      <c r="AT39" s="671"/>
      <c r="AU39" s="671"/>
      <c r="AV39" s="671"/>
      <c r="AW39" s="671"/>
      <c r="AX39" s="671"/>
      <c r="AY39" s="672"/>
      <c r="AZ39" s="591">
        <v>41460</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105</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2541442</v>
      </c>
      <c r="CS39" s="623"/>
      <c r="CT39" s="623"/>
      <c r="CU39" s="623"/>
      <c r="CV39" s="623"/>
      <c r="CW39" s="623"/>
      <c r="CX39" s="623"/>
      <c r="CY39" s="624"/>
      <c r="CZ39" s="625">
        <v>10.7</v>
      </c>
      <c r="DA39" s="626"/>
      <c r="DB39" s="626"/>
      <c r="DC39" s="627"/>
      <c r="DD39" s="600">
        <v>2086511</v>
      </c>
      <c r="DE39" s="623"/>
      <c r="DF39" s="623"/>
      <c r="DG39" s="623"/>
      <c r="DH39" s="623"/>
      <c r="DI39" s="623"/>
      <c r="DJ39" s="623"/>
      <c r="DK39" s="624"/>
      <c r="DL39" s="600" t="s">
        <v>111</v>
      </c>
      <c r="DM39" s="623"/>
      <c r="DN39" s="623"/>
      <c r="DO39" s="623"/>
      <c r="DP39" s="623"/>
      <c r="DQ39" s="623"/>
      <c r="DR39" s="623"/>
      <c r="DS39" s="623"/>
      <c r="DT39" s="623"/>
      <c r="DU39" s="623"/>
      <c r="DV39" s="624"/>
      <c r="DW39" s="596" t="s">
        <v>111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345221</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75</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429622</v>
      </c>
      <c r="CS40" s="592"/>
      <c r="CT40" s="592"/>
      <c r="CU40" s="592"/>
      <c r="CV40" s="592"/>
      <c r="CW40" s="592"/>
      <c r="CX40" s="592"/>
      <c r="CY40" s="593"/>
      <c r="CZ40" s="625">
        <v>1.8</v>
      </c>
      <c r="DA40" s="626"/>
      <c r="DB40" s="626"/>
      <c r="DC40" s="627"/>
      <c r="DD40" s="600">
        <v>15685</v>
      </c>
      <c r="DE40" s="592"/>
      <c r="DF40" s="592"/>
      <c r="DG40" s="592"/>
      <c r="DH40" s="592"/>
      <c r="DI40" s="592"/>
      <c r="DJ40" s="592"/>
      <c r="DK40" s="593"/>
      <c r="DL40" s="600">
        <v>15561</v>
      </c>
      <c r="DM40" s="592"/>
      <c r="DN40" s="592"/>
      <c r="DO40" s="592"/>
      <c r="DP40" s="592"/>
      <c r="DQ40" s="592"/>
      <c r="DR40" s="592"/>
      <c r="DS40" s="592"/>
      <c r="DT40" s="592"/>
      <c r="DU40" s="592"/>
      <c r="DV40" s="593"/>
      <c r="DW40" s="596">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1314188</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331</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277</v>
      </c>
      <c r="CS41" s="623"/>
      <c r="CT41" s="623"/>
      <c r="CU41" s="623"/>
      <c r="CV41" s="623"/>
      <c r="CW41" s="623"/>
      <c r="CX41" s="623"/>
      <c r="CY41" s="624"/>
      <c r="CZ41" s="625" t="s">
        <v>277</v>
      </c>
      <c r="DA41" s="626"/>
      <c r="DB41" s="626"/>
      <c r="DC41" s="627"/>
      <c r="DD41" s="600" t="s">
        <v>277</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329</v>
      </c>
      <c r="CE42" s="589"/>
      <c r="CF42" s="589"/>
      <c r="CG42" s="589"/>
      <c r="CH42" s="589"/>
      <c r="CI42" s="589"/>
      <c r="CJ42" s="589"/>
      <c r="CK42" s="589"/>
      <c r="CL42" s="589"/>
      <c r="CM42" s="589"/>
      <c r="CN42" s="589"/>
      <c r="CO42" s="589"/>
      <c r="CP42" s="589"/>
      <c r="CQ42" s="590"/>
      <c r="CR42" s="591">
        <v>1987605</v>
      </c>
      <c r="CS42" s="592"/>
      <c r="CT42" s="592"/>
      <c r="CU42" s="592"/>
      <c r="CV42" s="592"/>
      <c r="CW42" s="592"/>
      <c r="CX42" s="592"/>
      <c r="CY42" s="593"/>
      <c r="CZ42" s="625">
        <v>8.4</v>
      </c>
      <c r="DA42" s="674"/>
      <c r="DB42" s="674"/>
      <c r="DC42" s="675"/>
      <c r="DD42" s="600">
        <v>455560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331</v>
      </c>
      <c r="CE43" s="589"/>
      <c r="CF43" s="589"/>
      <c r="CG43" s="589"/>
      <c r="CH43" s="589"/>
      <c r="CI43" s="589"/>
      <c r="CJ43" s="589"/>
      <c r="CK43" s="589"/>
      <c r="CL43" s="589"/>
      <c r="CM43" s="589"/>
      <c r="CN43" s="589"/>
      <c r="CO43" s="589"/>
      <c r="CP43" s="589"/>
      <c r="CQ43" s="590"/>
      <c r="CR43" s="591">
        <v>97984</v>
      </c>
      <c r="CS43" s="623"/>
      <c r="CT43" s="623"/>
      <c r="CU43" s="623"/>
      <c r="CV43" s="623"/>
      <c r="CW43" s="623"/>
      <c r="CX43" s="623"/>
      <c r="CY43" s="624"/>
      <c r="CZ43" s="625">
        <v>0.4</v>
      </c>
      <c r="DA43" s="626"/>
      <c r="DB43" s="626"/>
      <c r="DC43" s="627"/>
      <c r="DD43" s="600">
        <v>97984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332</v>
      </c>
      <c r="CD44" s="697" t="s">
        <v>286</v>
      </c>
      <c r="CE44" s="698"/>
      <c r="CF44" s="588" t="s">
        <v>333</v>
      </c>
      <c r="CG44" s="589"/>
      <c r="CH44" s="589"/>
      <c r="CI44" s="589"/>
      <c r="CJ44" s="589"/>
      <c r="CK44" s="589"/>
      <c r="CL44" s="589"/>
      <c r="CM44" s="589"/>
      <c r="CN44" s="589"/>
      <c r="CO44" s="589"/>
      <c r="CP44" s="589"/>
      <c r="CQ44" s="590"/>
      <c r="CR44" s="591">
        <v>1973629</v>
      </c>
      <c r="CS44" s="592"/>
      <c r="CT44" s="592"/>
      <c r="CU44" s="592"/>
      <c r="CV44" s="592"/>
      <c r="CW44" s="592"/>
      <c r="CX44" s="592"/>
      <c r="CY44" s="593"/>
      <c r="CZ44" s="625">
        <v>8.3000000000000007</v>
      </c>
      <c r="DA44" s="674"/>
      <c r="DB44" s="674"/>
      <c r="DC44" s="675"/>
      <c r="DD44" s="600">
        <v>442618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334</v>
      </c>
      <c r="CG45" s="589"/>
      <c r="CH45" s="589"/>
      <c r="CI45" s="589"/>
      <c r="CJ45" s="589"/>
      <c r="CK45" s="589"/>
      <c r="CL45" s="589"/>
      <c r="CM45" s="589"/>
      <c r="CN45" s="589"/>
      <c r="CO45" s="589"/>
      <c r="CP45" s="589"/>
      <c r="CQ45" s="590"/>
      <c r="CR45" s="591">
        <v>1050758</v>
      </c>
      <c r="CS45" s="623"/>
      <c r="CT45" s="623"/>
      <c r="CU45" s="623"/>
      <c r="CV45" s="623"/>
      <c r="CW45" s="623"/>
      <c r="CX45" s="623"/>
      <c r="CY45" s="624"/>
      <c r="CZ45" s="625">
        <v>4.4000000000000004</v>
      </c>
      <c r="DA45" s="626"/>
      <c r="DB45" s="626"/>
      <c r="DC45" s="627"/>
      <c r="DD45" s="600">
        <v>45882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335</v>
      </c>
      <c r="CG46" s="589"/>
      <c r="CH46" s="589"/>
      <c r="CI46" s="589"/>
      <c r="CJ46" s="589"/>
      <c r="CK46" s="589"/>
      <c r="CL46" s="589"/>
      <c r="CM46" s="589"/>
      <c r="CN46" s="589"/>
      <c r="CO46" s="589"/>
      <c r="CP46" s="589"/>
      <c r="CQ46" s="590"/>
      <c r="CR46" s="591">
        <v>868111</v>
      </c>
      <c r="CS46" s="592"/>
      <c r="CT46" s="592"/>
      <c r="CU46" s="592"/>
      <c r="CV46" s="592"/>
      <c r="CW46" s="592"/>
      <c r="CX46" s="592"/>
      <c r="CY46" s="593"/>
      <c r="CZ46" s="625">
        <v>3.7</v>
      </c>
      <c r="DA46" s="674"/>
      <c r="DB46" s="674"/>
      <c r="DC46" s="675"/>
      <c r="DD46" s="600">
        <v>376551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336</v>
      </c>
      <c r="CG47" s="589"/>
      <c r="CH47" s="589"/>
      <c r="CI47" s="589"/>
      <c r="CJ47" s="589"/>
      <c r="CK47" s="589"/>
      <c r="CL47" s="589"/>
      <c r="CM47" s="589"/>
      <c r="CN47" s="589"/>
      <c r="CO47" s="589"/>
      <c r="CP47" s="589"/>
      <c r="CQ47" s="590"/>
      <c r="CR47" s="591">
        <v>13976</v>
      </c>
      <c r="CS47" s="623"/>
      <c r="CT47" s="623"/>
      <c r="CU47" s="623"/>
      <c r="CV47" s="623"/>
      <c r="CW47" s="623"/>
      <c r="CX47" s="623"/>
      <c r="CY47" s="624"/>
      <c r="CZ47" s="625">
        <v>0.1</v>
      </c>
      <c r="DA47" s="626"/>
      <c r="DB47" s="626"/>
      <c r="DC47" s="627"/>
      <c r="DD47" s="600">
        <v>12942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337</v>
      </c>
      <c r="CG48" s="589"/>
      <c r="CH48" s="589"/>
      <c r="CI48" s="589"/>
      <c r="CJ48" s="589"/>
      <c r="CK48" s="589"/>
      <c r="CL48" s="589"/>
      <c r="CM48" s="589"/>
      <c r="CN48" s="589"/>
      <c r="CO48" s="589"/>
      <c r="CP48" s="589"/>
      <c r="CQ48" s="590"/>
      <c r="CR48" s="591" t="s">
        <v>338</v>
      </c>
      <c r="CS48" s="592"/>
      <c r="CT48" s="592"/>
      <c r="CU48" s="592"/>
      <c r="CV48" s="592"/>
      <c r="CW48" s="592"/>
      <c r="CX48" s="592"/>
      <c r="CY48" s="593"/>
      <c r="CZ48" s="625" t="s">
        <v>338</v>
      </c>
      <c r="DA48" s="674"/>
      <c r="DB48" s="674"/>
      <c r="DC48" s="675"/>
      <c r="DD48" s="600" t="s">
        <v>338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23781663</v>
      </c>
      <c r="CS49" s="659"/>
      <c r="CT49" s="659"/>
      <c r="CU49" s="659"/>
      <c r="CV49" s="659"/>
      <c r="CW49" s="659"/>
      <c r="CX49" s="659"/>
      <c r="CY49" s="686"/>
      <c r="CZ49" s="687">
        <v>100</v>
      </c>
      <c r="DA49" s="688"/>
      <c r="DB49" s="688"/>
      <c r="DC49" s="689"/>
      <c r="DD49" s="690">
        <v>16630609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55" zoomScaleNormal="55" zoomScaleSheetLayoutView="70" workbookViewId="0">
      <selection activeCell="BS7" sqref="BS7:CG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362</v>
      </c>
      <c r="C7" s="718"/>
      <c r="D7" s="718"/>
      <c r="E7" s="718"/>
      <c r="F7" s="718"/>
      <c r="G7" s="718"/>
      <c r="H7" s="718"/>
      <c r="I7" s="718"/>
      <c r="J7" s="718"/>
      <c r="K7" s="718"/>
      <c r="L7" s="718"/>
      <c r="M7" s="718"/>
      <c r="N7" s="718"/>
      <c r="O7" s="718"/>
      <c r="P7" s="719"/>
      <c r="Q7" s="720">
        <v>24651</v>
      </c>
      <c r="R7" s="721"/>
      <c r="S7" s="721"/>
      <c r="T7" s="721"/>
      <c r="U7" s="721"/>
      <c r="V7" s="721">
        <v>23784</v>
      </c>
      <c r="W7" s="721"/>
      <c r="X7" s="721"/>
      <c r="Y7" s="721"/>
      <c r="Z7" s="721"/>
      <c r="AA7" s="721">
        <v>867</v>
      </c>
      <c r="AB7" s="721"/>
      <c r="AC7" s="721"/>
      <c r="AD7" s="721"/>
      <c r="AE7" s="722"/>
      <c r="AF7" s="723">
        <v>724</v>
      </c>
      <c r="AG7" s="724"/>
      <c r="AH7" s="724"/>
      <c r="AI7" s="724"/>
      <c r="AJ7" s="725"/>
      <c r="AK7" s="760">
        <v>232</v>
      </c>
      <c r="AL7" s="761"/>
      <c r="AM7" s="761"/>
      <c r="AN7" s="761"/>
      <c r="AO7" s="761"/>
      <c r="AP7" s="761">
        <v>22980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537</v>
      </c>
      <c r="BS7" s="764" t="s">
        <v>538</v>
      </c>
      <c r="BT7" s="765"/>
      <c r="BU7" s="765"/>
      <c r="BV7" s="765"/>
      <c r="BW7" s="765"/>
      <c r="BX7" s="765"/>
      <c r="BY7" s="765"/>
      <c r="BZ7" s="765"/>
      <c r="CA7" s="765"/>
      <c r="CB7" s="765"/>
      <c r="CC7" s="765"/>
      <c r="CD7" s="765"/>
      <c r="CE7" s="765"/>
      <c r="CF7" s="765"/>
      <c r="CG7" s="766"/>
      <c r="CH7" s="757">
        <v>-53</v>
      </c>
      <c r="CI7" s="758"/>
      <c r="CJ7" s="758"/>
      <c r="CK7" s="758"/>
      <c r="CL7" s="759"/>
      <c r="CM7" s="757">
        <v>-28</v>
      </c>
      <c r="CN7" s="758"/>
      <c r="CO7" s="758"/>
      <c r="CP7" s="758"/>
      <c r="CQ7" s="759"/>
      <c r="CR7" s="757">
        <v>8</v>
      </c>
      <c r="CS7" s="758"/>
      <c r="CT7" s="758"/>
      <c r="CU7" s="758"/>
      <c r="CV7" s="759"/>
      <c r="CW7" s="757">
        <v>50</v>
      </c>
      <c r="CX7" s="758"/>
      <c r="CY7" s="758"/>
      <c r="CZ7" s="758"/>
      <c r="DA7" s="759"/>
      <c r="DB7" s="757" t="s">
        <v>536</v>
      </c>
      <c r="DC7" s="758"/>
      <c r="DD7" s="758"/>
      <c r="DE7" s="758"/>
      <c r="DF7" s="759"/>
      <c r="DG7" s="757" t="s">
        <v>536</v>
      </c>
      <c r="DH7" s="758"/>
      <c r="DI7" s="758"/>
      <c r="DJ7" s="758"/>
      <c r="DK7" s="759"/>
      <c r="DL7" s="757">
        <v>29</v>
      </c>
      <c r="DM7" s="758"/>
      <c r="DN7" s="758"/>
      <c r="DO7" s="758"/>
      <c r="DP7" s="759"/>
      <c r="DQ7" s="757">
        <v>26</v>
      </c>
      <c r="DR7" s="758"/>
      <c r="DS7" s="758"/>
      <c r="DT7" s="758"/>
      <c r="DU7" s="759"/>
      <c r="DV7" s="738"/>
      <c r="DW7" s="739"/>
      <c r="DX7" s="739"/>
      <c r="DY7" s="739"/>
      <c r="DZ7" s="740"/>
      <c r="EA7" s="205"/>
    </row>
    <row r="8" spans="1:131" s="206" customFormat="1" ht="26.25" customHeight="1">
      <c r="A8" s="212">
        <v>2</v>
      </c>
      <c r="B8" s="741" t="s">
        <v>363</v>
      </c>
      <c r="C8" s="742"/>
      <c r="D8" s="742"/>
      <c r="E8" s="742"/>
      <c r="F8" s="742"/>
      <c r="G8" s="742"/>
      <c r="H8" s="742"/>
      <c r="I8" s="742"/>
      <c r="J8" s="742"/>
      <c r="K8" s="742"/>
      <c r="L8" s="742"/>
      <c r="M8" s="742"/>
      <c r="N8" s="742"/>
      <c r="O8" s="742"/>
      <c r="P8" s="743"/>
      <c r="Q8" s="744">
        <v>7</v>
      </c>
      <c r="R8" s="745"/>
      <c r="S8" s="745"/>
      <c r="T8" s="745"/>
      <c r="U8" s="745"/>
      <c r="V8" s="745">
        <v>9</v>
      </c>
      <c r="W8" s="745"/>
      <c r="X8" s="745"/>
      <c r="Y8" s="745"/>
      <c r="Z8" s="745"/>
      <c r="AA8" s="745">
        <v>-2</v>
      </c>
      <c r="AB8" s="745"/>
      <c r="AC8" s="745"/>
      <c r="AD8" s="745"/>
      <c r="AE8" s="746"/>
      <c r="AF8" s="747">
        <v>-2</v>
      </c>
      <c r="AG8" s="748"/>
      <c r="AH8" s="748"/>
      <c r="AI8" s="748"/>
      <c r="AJ8" s="749"/>
      <c r="AK8" s="750" t="s">
        <v>536</v>
      </c>
      <c r="AL8" s="751"/>
      <c r="AM8" s="751"/>
      <c r="AN8" s="751"/>
      <c r="AO8" s="751"/>
      <c r="AP8" s="751" t="s">
        <v>536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537</v>
      </c>
      <c r="BS8" s="754" t="s">
        <v>539</v>
      </c>
      <c r="BT8" s="755"/>
      <c r="BU8" s="755"/>
      <c r="BV8" s="755"/>
      <c r="BW8" s="755"/>
      <c r="BX8" s="755"/>
      <c r="BY8" s="755"/>
      <c r="BZ8" s="755"/>
      <c r="CA8" s="755"/>
      <c r="CB8" s="755"/>
      <c r="CC8" s="755"/>
      <c r="CD8" s="755"/>
      <c r="CE8" s="755"/>
      <c r="CF8" s="755"/>
      <c r="CG8" s="756"/>
      <c r="CH8" s="767">
        <v>-5</v>
      </c>
      <c r="CI8" s="768"/>
      <c r="CJ8" s="768"/>
      <c r="CK8" s="768"/>
      <c r="CL8" s="769"/>
      <c r="CM8" s="767">
        <v>35</v>
      </c>
      <c r="CN8" s="768"/>
      <c r="CO8" s="768"/>
      <c r="CP8" s="768"/>
      <c r="CQ8" s="769"/>
      <c r="CR8" s="767">
        <v>10</v>
      </c>
      <c r="CS8" s="768"/>
      <c r="CT8" s="768"/>
      <c r="CU8" s="768"/>
      <c r="CV8" s="769"/>
      <c r="CW8" s="767">
        <v>3</v>
      </c>
      <c r="CX8" s="768"/>
      <c r="CY8" s="768"/>
      <c r="CZ8" s="768"/>
      <c r="DA8" s="769"/>
      <c r="DB8" s="767" t="s">
        <v>536</v>
      </c>
      <c r="DC8" s="768"/>
      <c r="DD8" s="768"/>
      <c r="DE8" s="768"/>
      <c r="DF8" s="769"/>
      <c r="DG8" s="767">
        <v>113</v>
      </c>
      <c r="DH8" s="768"/>
      <c r="DI8" s="768"/>
      <c r="DJ8" s="768"/>
      <c r="DK8" s="769"/>
      <c r="DL8" s="767" t="s">
        <v>536</v>
      </c>
      <c r="DM8" s="768"/>
      <c r="DN8" s="768"/>
      <c r="DO8" s="768"/>
      <c r="DP8" s="769"/>
      <c r="DQ8" s="767" t="s">
        <v>536</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540</v>
      </c>
      <c r="BT9" s="755"/>
      <c r="BU9" s="755"/>
      <c r="BV9" s="755"/>
      <c r="BW9" s="755"/>
      <c r="BX9" s="755"/>
      <c r="BY9" s="755"/>
      <c r="BZ9" s="755"/>
      <c r="CA9" s="755"/>
      <c r="CB9" s="755"/>
      <c r="CC9" s="755"/>
      <c r="CD9" s="755"/>
      <c r="CE9" s="755"/>
      <c r="CF9" s="755"/>
      <c r="CG9" s="756"/>
      <c r="CH9" s="767">
        <v>-1</v>
      </c>
      <c r="CI9" s="768"/>
      <c r="CJ9" s="768"/>
      <c r="CK9" s="768"/>
      <c r="CL9" s="769"/>
      <c r="CM9" s="767">
        <v>20</v>
      </c>
      <c r="CN9" s="768"/>
      <c r="CO9" s="768"/>
      <c r="CP9" s="768"/>
      <c r="CQ9" s="769"/>
      <c r="CR9" s="767">
        <v>10</v>
      </c>
      <c r="CS9" s="768"/>
      <c r="CT9" s="768"/>
      <c r="CU9" s="768"/>
      <c r="CV9" s="769"/>
      <c r="CW9" s="767" t="s">
        <v>536</v>
      </c>
      <c r="CX9" s="768"/>
      <c r="CY9" s="768"/>
      <c r="CZ9" s="768"/>
      <c r="DA9" s="769"/>
      <c r="DB9" s="767" t="s">
        <v>536</v>
      </c>
      <c r="DC9" s="768"/>
      <c r="DD9" s="768"/>
      <c r="DE9" s="768"/>
      <c r="DF9" s="769"/>
      <c r="DG9" s="767" t="s">
        <v>536</v>
      </c>
      <c r="DH9" s="768"/>
      <c r="DI9" s="768"/>
      <c r="DJ9" s="768"/>
      <c r="DK9" s="769"/>
      <c r="DL9" s="767" t="s">
        <v>536</v>
      </c>
      <c r="DM9" s="768"/>
      <c r="DN9" s="768"/>
      <c r="DO9" s="768"/>
      <c r="DP9" s="769"/>
      <c r="DQ9" s="767" t="s">
        <v>536</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544</v>
      </c>
      <c r="BT10" s="755"/>
      <c r="BU10" s="755"/>
      <c r="BV10" s="755"/>
      <c r="BW10" s="755"/>
      <c r="BX10" s="755"/>
      <c r="BY10" s="755"/>
      <c r="BZ10" s="755"/>
      <c r="CA10" s="755"/>
      <c r="CB10" s="755"/>
      <c r="CC10" s="755"/>
      <c r="CD10" s="755"/>
      <c r="CE10" s="755"/>
      <c r="CF10" s="755"/>
      <c r="CG10" s="756"/>
      <c r="CH10" s="767">
        <v>-1</v>
      </c>
      <c r="CI10" s="768"/>
      <c r="CJ10" s="768"/>
      <c r="CK10" s="768"/>
      <c r="CL10" s="769"/>
      <c r="CM10" s="767">
        <v>142</v>
      </c>
      <c r="CN10" s="768"/>
      <c r="CO10" s="768"/>
      <c r="CP10" s="768"/>
      <c r="CQ10" s="769"/>
      <c r="CR10" s="767">
        <v>10</v>
      </c>
      <c r="CS10" s="768"/>
      <c r="CT10" s="768"/>
      <c r="CU10" s="768"/>
      <c r="CV10" s="769"/>
      <c r="CW10" s="767" t="s">
        <v>536</v>
      </c>
      <c r="CX10" s="768"/>
      <c r="CY10" s="768"/>
      <c r="CZ10" s="768"/>
      <c r="DA10" s="769"/>
      <c r="DB10" s="767" t="s">
        <v>536</v>
      </c>
      <c r="DC10" s="768"/>
      <c r="DD10" s="768"/>
      <c r="DE10" s="768"/>
      <c r="DF10" s="769"/>
      <c r="DG10" s="767" t="s">
        <v>536</v>
      </c>
      <c r="DH10" s="768"/>
      <c r="DI10" s="768"/>
      <c r="DJ10" s="768"/>
      <c r="DK10" s="769"/>
      <c r="DL10" s="767" t="s">
        <v>536</v>
      </c>
      <c r="DM10" s="768"/>
      <c r="DN10" s="768"/>
      <c r="DO10" s="768"/>
      <c r="DP10" s="769"/>
      <c r="DQ10" s="767" t="s">
        <v>536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541</v>
      </c>
      <c r="BT11" s="755"/>
      <c r="BU11" s="755"/>
      <c r="BV11" s="755"/>
      <c r="BW11" s="755"/>
      <c r="BX11" s="755"/>
      <c r="BY11" s="755"/>
      <c r="BZ11" s="755"/>
      <c r="CA11" s="755"/>
      <c r="CB11" s="755"/>
      <c r="CC11" s="755"/>
      <c r="CD11" s="755"/>
      <c r="CE11" s="755"/>
      <c r="CF11" s="755"/>
      <c r="CG11" s="756"/>
      <c r="CH11" s="767">
        <v>-2</v>
      </c>
      <c r="CI11" s="768"/>
      <c r="CJ11" s="768"/>
      <c r="CK11" s="768"/>
      <c r="CL11" s="769"/>
      <c r="CM11" s="767">
        <v>12088</v>
      </c>
      <c r="CN11" s="768"/>
      <c r="CO11" s="768"/>
      <c r="CP11" s="768"/>
      <c r="CQ11" s="769"/>
      <c r="CR11" s="767">
        <v>2</v>
      </c>
      <c r="CS11" s="768"/>
      <c r="CT11" s="768"/>
      <c r="CU11" s="768"/>
      <c r="CV11" s="769"/>
      <c r="CW11" s="767" t="s">
        <v>536</v>
      </c>
      <c r="CX11" s="768"/>
      <c r="CY11" s="768"/>
      <c r="CZ11" s="768"/>
      <c r="DA11" s="769"/>
      <c r="DB11" s="767" t="s">
        <v>536</v>
      </c>
      <c r="DC11" s="768"/>
      <c r="DD11" s="768"/>
      <c r="DE11" s="768"/>
      <c r="DF11" s="769"/>
      <c r="DG11" s="767" t="s">
        <v>536</v>
      </c>
      <c r="DH11" s="768"/>
      <c r="DI11" s="768"/>
      <c r="DJ11" s="768"/>
      <c r="DK11" s="769"/>
      <c r="DL11" s="767" t="s">
        <v>536</v>
      </c>
      <c r="DM11" s="768"/>
      <c r="DN11" s="768"/>
      <c r="DO11" s="768"/>
      <c r="DP11" s="769"/>
      <c r="DQ11" s="767" t="s">
        <v>536</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542</v>
      </c>
      <c r="BT12" s="755"/>
      <c r="BU12" s="755"/>
      <c r="BV12" s="755"/>
      <c r="BW12" s="755"/>
      <c r="BX12" s="755"/>
      <c r="BY12" s="755"/>
      <c r="BZ12" s="755"/>
      <c r="CA12" s="755"/>
      <c r="CB12" s="755"/>
      <c r="CC12" s="755"/>
      <c r="CD12" s="755"/>
      <c r="CE12" s="755"/>
      <c r="CF12" s="755"/>
      <c r="CG12" s="756"/>
      <c r="CH12" s="767">
        <v>-1</v>
      </c>
      <c r="CI12" s="768"/>
      <c r="CJ12" s="768"/>
      <c r="CK12" s="768"/>
      <c r="CL12" s="769"/>
      <c r="CM12" s="767">
        <v>759</v>
      </c>
      <c r="CN12" s="768"/>
      <c r="CO12" s="768"/>
      <c r="CP12" s="768"/>
      <c r="CQ12" s="769"/>
      <c r="CR12" s="767">
        <v>7</v>
      </c>
      <c r="CS12" s="768"/>
      <c r="CT12" s="768"/>
      <c r="CU12" s="768"/>
      <c r="CV12" s="769"/>
      <c r="CW12" s="767" t="s">
        <v>536</v>
      </c>
      <c r="CX12" s="768"/>
      <c r="CY12" s="768"/>
      <c r="CZ12" s="768"/>
      <c r="DA12" s="769"/>
      <c r="DB12" s="767" t="s">
        <v>536</v>
      </c>
      <c r="DC12" s="768"/>
      <c r="DD12" s="768"/>
      <c r="DE12" s="768"/>
      <c r="DF12" s="769"/>
      <c r="DG12" s="767" t="s">
        <v>536</v>
      </c>
      <c r="DH12" s="768"/>
      <c r="DI12" s="768"/>
      <c r="DJ12" s="768"/>
      <c r="DK12" s="769"/>
      <c r="DL12" s="767" t="s">
        <v>543</v>
      </c>
      <c r="DM12" s="768"/>
      <c r="DN12" s="768"/>
      <c r="DO12" s="768"/>
      <c r="DP12" s="769"/>
      <c r="DQ12" s="767" t="s">
        <v>536</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24655</v>
      </c>
      <c r="R23" s="780"/>
      <c r="S23" s="780"/>
      <c r="T23" s="780"/>
      <c r="U23" s="780"/>
      <c r="V23" s="780">
        <v>23790</v>
      </c>
      <c r="W23" s="780"/>
      <c r="X23" s="780"/>
      <c r="Y23" s="780"/>
      <c r="Z23" s="780"/>
      <c r="AA23" s="780">
        <v>865</v>
      </c>
      <c r="AB23" s="780"/>
      <c r="AC23" s="780"/>
      <c r="AD23" s="780"/>
      <c r="AE23" s="781"/>
      <c r="AF23" s="782">
        <v>721</v>
      </c>
      <c r="AG23" s="780"/>
      <c r="AH23" s="780"/>
      <c r="AI23" s="780"/>
      <c r="AJ23" s="783"/>
      <c r="AK23" s="784"/>
      <c r="AL23" s="785"/>
      <c r="AM23" s="785"/>
      <c r="AN23" s="785"/>
      <c r="AO23" s="785"/>
      <c r="AP23" s="780">
        <v>22980</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7032</v>
      </c>
      <c r="R28" s="809"/>
      <c r="S28" s="809"/>
      <c r="T28" s="809"/>
      <c r="U28" s="809"/>
      <c r="V28" s="809">
        <v>6767</v>
      </c>
      <c r="W28" s="809"/>
      <c r="X28" s="809"/>
      <c r="Y28" s="809"/>
      <c r="Z28" s="809"/>
      <c r="AA28" s="809">
        <v>266</v>
      </c>
      <c r="AB28" s="809"/>
      <c r="AC28" s="809"/>
      <c r="AD28" s="809"/>
      <c r="AE28" s="810"/>
      <c r="AF28" s="811">
        <v>266</v>
      </c>
      <c r="AG28" s="809"/>
      <c r="AH28" s="809"/>
      <c r="AI28" s="809"/>
      <c r="AJ28" s="812"/>
      <c r="AK28" s="813">
        <v>346</v>
      </c>
      <c r="AL28" s="804"/>
      <c r="AM28" s="804"/>
      <c r="AN28" s="804"/>
      <c r="AO28" s="804"/>
      <c r="AP28" s="804" t="s">
        <v>536</v>
      </c>
      <c r="AQ28" s="804"/>
      <c r="AR28" s="804"/>
      <c r="AS28" s="804"/>
      <c r="AT28" s="804"/>
      <c r="AU28" s="804" t="s">
        <v>536</v>
      </c>
      <c r="AV28" s="804"/>
      <c r="AW28" s="804"/>
      <c r="AX28" s="804"/>
      <c r="AY28" s="804"/>
      <c r="AZ28" s="805" t="s">
        <v>536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4315</v>
      </c>
      <c r="R29" s="745"/>
      <c r="S29" s="745"/>
      <c r="T29" s="745"/>
      <c r="U29" s="745"/>
      <c r="V29" s="745">
        <v>4204</v>
      </c>
      <c r="W29" s="745"/>
      <c r="X29" s="745"/>
      <c r="Y29" s="745"/>
      <c r="Z29" s="745"/>
      <c r="AA29" s="745">
        <v>111</v>
      </c>
      <c r="AB29" s="745"/>
      <c r="AC29" s="745"/>
      <c r="AD29" s="745"/>
      <c r="AE29" s="746"/>
      <c r="AF29" s="747">
        <v>103</v>
      </c>
      <c r="AG29" s="748"/>
      <c r="AH29" s="748"/>
      <c r="AI29" s="748"/>
      <c r="AJ29" s="749"/>
      <c r="AK29" s="816">
        <v>679</v>
      </c>
      <c r="AL29" s="817"/>
      <c r="AM29" s="817"/>
      <c r="AN29" s="817"/>
      <c r="AO29" s="817"/>
      <c r="AP29" s="817" t="s">
        <v>536</v>
      </c>
      <c r="AQ29" s="817"/>
      <c r="AR29" s="817"/>
      <c r="AS29" s="817"/>
      <c r="AT29" s="817"/>
      <c r="AU29" s="817" t="s">
        <v>536</v>
      </c>
      <c r="AV29" s="817"/>
      <c r="AW29" s="817"/>
      <c r="AX29" s="817"/>
      <c r="AY29" s="817"/>
      <c r="AZ29" s="818" t="s">
        <v>536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683</v>
      </c>
      <c r="R30" s="745"/>
      <c r="S30" s="745"/>
      <c r="T30" s="745"/>
      <c r="U30" s="745"/>
      <c r="V30" s="745">
        <v>682</v>
      </c>
      <c r="W30" s="745"/>
      <c r="X30" s="745"/>
      <c r="Y30" s="745"/>
      <c r="Z30" s="745"/>
      <c r="AA30" s="745">
        <v>1</v>
      </c>
      <c r="AB30" s="745"/>
      <c r="AC30" s="745"/>
      <c r="AD30" s="745"/>
      <c r="AE30" s="746"/>
      <c r="AF30" s="747">
        <v>1</v>
      </c>
      <c r="AG30" s="748"/>
      <c r="AH30" s="748"/>
      <c r="AI30" s="748"/>
      <c r="AJ30" s="749"/>
      <c r="AK30" s="816">
        <v>143</v>
      </c>
      <c r="AL30" s="817"/>
      <c r="AM30" s="817"/>
      <c r="AN30" s="817"/>
      <c r="AO30" s="817"/>
      <c r="AP30" s="817" t="s">
        <v>536</v>
      </c>
      <c r="AQ30" s="817"/>
      <c r="AR30" s="817"/>
      <c r="AS30" s="817"/>
      <c r="AT30" s="817"/>
      <c r="AU30" s="817" t="s">
        <v>536</v>
      </c>
      <c r="AV30" s="817"/>
      <c r="AW30" s="817"/>
      <c r="AX30" s="817"/>
      <c r="AY30" s="817"/>
      <c r="AZ30" s="818" t="s">
        <v>536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1506</v>
      </c>
      <c r="R31" s="745"/>
      <c r="S31" s="745"/>
      <c r="T31" s="745"/>
      <c r="U31" s="745"/>
      <c r="V31" s="745">
        <v>1436</v>
      </c>
      <c r="W31" s="745"/>
      <c r="X31" s="745"/>
      <c r="Y31" s="745"/>
      <c r="Z31" s="745"/>
      <c r="AA31" s="745">
        <v>71</v>
      </c>
      <c r="AB31" s="745"/>
      <c r="AC31" s="745"/>
      <c r="AD31" s="745"/>
      <c r="AE31" s="746"/>
      <c r="AF31" s="747">
        <v>811</v>
      </c>
      <c r="AG31" s="748"/>
      <c r="AH31" s="748"/>
      <c r="AI31" s="748"/>
      <c r="AJ31" s="749"/>
      <c r="AK31" s="816">
        <v>98</v>
      </c>
      <c r="AL31" s="817"/>
      <c r="AM31" s="817"/>
      <c r="AN31" s="817"/>
      <c r="AO31" s="817"/>
      <c r="AP31" s="817">
        <v>5995</v>
      </c>
      <c r="AQ31" s="817"/>
      <c r="AR31" s="817"/>
      <c r="AS31" s="817"/>
      <c r="AT31" s="817"/>
      <c r="AU31" s="817">
        <v>222</v>
      </c>
      <c r="AV31" s="817"/>
      <c r="AW31" s="817"/>
      <c r="AX31" s="817"/>
      <c r="AY31" s="817"/>
      <c r="AZ31" s="818" t="s">
        <v>536</v>
      </c>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5638</v>
      </c>
      <c r="R32" s="745"/>
      <c r="S32" s="745"/>
      <c r="T32" s="745"/>
      <c r="U32" s="745"/>
      <c r="V32" s="745">
        <v>5502</v>
      </c>
      <c r="W32" s="745"/>
      <c r="X32" s="745"/>
      <c r="Y32" s="745"/>
      <c r="Z32" s="745"/>
      <c r="AA32" s="745">
        <v>136</v>
      </c>
      <c r="AB32" s="745"/>
      <c r="AC32" s="745"/>
      <c r="AD32" s="745"/>
      <c r="AE32" s="746"/>
      <c r="AF32" s="747">
        <v>4421</v>
      </c>
      <c r="AG32" s="748"/>
      <c r="AH32" s="748"/>
      <c r="AI32" s="748"/>
      <c r="AJ32" s="749"/>
      <c r="AK32" s="816">
        <v>683</v>
      </c>
      <c r="AL32" s="817"/>
      <c r="AM32" s="817"/>
      <c r="AN32" s="817"/>
      <c r="AO32" s="817"/>
      <c r="AP32" s="817">
        <v>3341</v>
      </c>
      <c r="AQ32" s="817"/>
      <c r="AR32" s="817"/>
      <c r="AS32" s="817"/>
      <c r="AT32" s="817"/>
      <c r="AU32" s="817">
        <v>2128</v>
      </c>
      <c r="AV32" s="817"/>
      <c r="AW32" s="817"/>
      <c r="AX32" s="817"/>
      <c r="AY32" s="817"/>
      <c r="AZ32" s="818" t="s">
        <v>536</v>
      </c>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355</v>
      </c>
      <c r="R33" s="745"/>
      <c r="S33" s="745"/>
      <c r="T33" s="745"/>
      <c r="U33" s="745"/>
      <c r="V33" s="745">
        <v>377</v>
      </c>
      <c r="W33" s="745"/>
      <c r="X33" s="745"/>
      <c r="Y33" s="745"/>
      <c r="Z33" s="745"/>
      <c r="AA33" s="745">
        <v>-22</v>
      </c>
      <c r="AB33" s="745"/>
      <c r="AC33" s="745"/>
      <c r="AD33" s="745"/>
      <c r="AE33" s="746"/>
      <c r="AF33" s="747">
        <v>434</v>
      </c>
      <c r="AG33" s="748"/>
      <c r="AH33" s="748"/>
      <c r="AI33" s="748"/>
      <c r="AJ33" s="749"/>
      <c r="AK33" s="816">
        <v>41</v>
      </c>
      <c r="AL33" s="817"/>
      <c r="AM33" s="817"/>
      <c r="AN33" s="817"/>
      <c r="AO33" s="817"/>
      <c r="AP33" s="817">
        <v>738</v>
      </c>
      <c r="AQ33" s="817"/>
      <c r="AR33" s="817"/>
      <c r="AS33" s="817"/>
      <c r="AT33" s="817"/>
      <c r="AU33" s="817">
        <v>524</v>
      </c>
      <c r="AV33" s="817"/>
      <c r="AW33" s="817"/>
      <c r="AX33" s="817"/>
      <c r="AY33" s="817"/>
      <c r="AZ33" s="818" t="s">
        <v>536</v>
      </c>
      <c r="BA33" s="818"/>
      <c r="BB33" s="818"/>
      <c r="BC33" s="818"/>
      <c r="BD33" s="818"/>
      <c r="BE33" s="814" t="s">
        <v>381</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744">
        <v>19</v>
      </c>
      <c r="R34" s="745"/>
      <c r="S34" s="745"/>
      <c r="T34" s="745"/>
      <c r="U34" s="745"/>
      <c r="V34" s="745">
        <v>15</v>
      </c>
      <c r="W34" s="745"/>
      <c r="X34" s="745"/>
      <c r="Y34" s="745"/>
      <c r="Z34" s="745"/>
      <c r="AA34" s="745">
        <v>4</v>
      </c>
      <c r="AB34" s="745"/>
      <c r="AC34" s="745"/>
      <c r="AD34" s="745"/>
      <c r="AE34" s="746"/>
      <c r="AF34" s="747">
        <v>4</v>
      </c>
      <c r="AG34" s="748"/>
      <c r="AH34" s="748"/>
      <c r="AI34" s="748"/>
      <c r="AJ34" s="749"/>
      <c r="AK34" s="816">
        <v>7</v>
      </c>
      <c r="AL34" s="817"/>
      <c r="AM34" s="817"/>
      <c r="AN34" s="817"/>
      <c r="AO34" s="817"/>
      <c r="AP34" s="817">
        <v>71</v>
      </c>
      <c r="AQ34" s="817"/>
      <c r="AR34" s="817"/>
      <c r="AS34" s="817"/>
      <c r="AT34" s="817"/>
      <c r="AU34" s="817">
        <v>71</v>
      </c>
      <c r="AV34" s="817"/>
      <c r="AW34" s="817"/>
      <c r="AX34" s="817"/>
      <c r="AY34" s="817"/>
      <c r="AZ34" s="818" t="s">
        <v>536</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386</v>
      </c>
      <c r="C35" s="742"/>
      <c r="D35" s="742"/>
      <c r="E35" s="742"/>
      <c r="F35" s="742"/>
      <c r="G35" s="742"/>
      <c r="H35" s="742"/>
      <c r="I35" s="742"/>
      <c r="J35" s="742"/>
      <c r="K35" s="742"/>
      <c r="L35" s="742"/>
      <c r="M35" s="742"/>
      <c r="N35" s="742"/>
      <c r="O35" s="742"/>
      <c r="P35" s="743"/>
      <c r="Q35" s="744">
        <v>2171</v>
      </c>
      <c r="R35" s="745"/>
      <c r="S35" s="745"/>
      <c r="T35" s="745"/>
      <c r="U35" s="745"/>
      <c r="V35" s="745">
        <v>4213</v>
      </c>
      <c r="W35" s="745"/>
      <c r="X35" s="745"/>
      <c r="Y35" s="745"/>
      <c r="Z35" s="745"/>
      <c r="AA35" s="745">
        <v>-2042</v>
      </c>
      <c r="AB35" s="745"/>
      <c r="AC35" s="745"/>
      <c r="AD35" s="745"/>
      <c r="AE35" s="746"/>
      <c r="AF35" s="747" t="s">
        <v>111</v>
      </c>
      <c r="AG35" s="748"/>
      <c r="AH35" s="748"/>
      <c r="AI35" s="748"/>
      <c r="AJ35" s="749"/>
      <c r="AK35" s="816">
        <v>1200</v>
      </c>
      <c r="AL35" s="817"/>
      <c r="AM35" s="817"/>
      <c r="AN35" s="817"/>
      <c r="AO35" s="817"/>
      <c r="AP35" s="817">
        <v>9422</v>
      </c>
      <c r="AQ35" s="817"/>
      <c r="AR35" s="817"/>
      <c r="AS35" s="817"/>
      <c r="AT35" s="817"/>
      <c r="AU35" s="817">
        <v>8037</v>
      </c>
      <c r="AV35" s="817"/>
      <c r="AW35" s="817"/>
      <c r="AX35" s="817"/>
      <c r="AY35" s="817"/>
      <c r="AZ35" s="818" t="s">
        <v>536</v>
      </c>
      <c r="BA35" s="818"/>
      <c r="BB35" s="818"/>
      <c r="BC35" s="818"/>
      <c r="BD35" s="818"/>
      <c r="BE35" s="814" t="s">
        <v>385</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6039</v>
      </c>
      <c r="AG63" s="828"/>
      <c r="AH63" s="828"/>
      <c r="AI63" s="828"/>
      <c r="AJ63" s="829"/>
      <c r="AK63" s="830"/>
      <c r="AL63" s="825"/>
      <c r="AM63" s="825"/>
      <c r="AN63" s="825"/>
      <c r="AO63" s="825"/>
      <c r="AP63" s="828">
        <v>19568</v>
      </c>
      <c r="AQ63" s="828"/>
      <c r="AR63" s="828"/>
      <c r="AS63" s="828"/>
      <c r="AT63" s="828"/>
      <c r="AU63" s="828">
        <v>10982</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391</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545</v>
      </c>
      <c r="C68" s="856"/>
      <c r="D68" s="856"/>
      <c r="E68" s="856"/>
      <c r="F68" s="856"/>
      <c r="G68" s="856"/>
      <c r="H68" s="856"/>
      <c r="I68" s="856"/>
      <c r="J68" s="856"/>
      <c r="K68" s="856"/>
      <c r="L68" s="856"/>
      <c r="M68" s="856"/>
      <c r="N68" s="856"/>
      <c r="O68" s="856"/>
      <c r="P68" s="857"/>
      <c r="Q68" s="858">
        <v>2756</v>
      </c>
      <c r="R68" s="852"/>
      <c r="S68" s="852"/>
      <c r="T68" s="852"/>
      <c r="U68" s="852"/>
      <c r="V68" s="852">
        <v>2297</v>
      </c>
      <c r="W68" s="852"/>
      <c r="X68" s="852"/>
      <c r="Y68" s="852"/>
      <c r="Z68" s="852"/>
      <c r="AA68" s="852">
        <v>459</v>
      </c>
      <c r="AB68" s="852"/>
      <c r="AC68" s="852"/>
      <c r="AD68" s="852"/>
      <c r="AE68" s="852"/>
      <c r="AF68" s="852">
        <v>459</v>
      </c>
      <c r="AG68" s="852"/>
      <c r="AH68" s="852"/>
      <c r="AI68" s="852"/>
      <c r="AJ68" s="852"/>
      <c r="AK68" s="852">
        <v>283</v>
      </c>
      <c r="AL68" s="852"/>
      <c r="AM68" s="852"/>
      <c r="AN68" s="852"/>
      <c r="AO68" s="852"/>
      <c r="AP68" s="852">
        <v>248</v>
      </c>
      <c r="AQ68" s="852"/>
      <c r="AR68" s="852"/>
      <c r="AS68" s="852"/>
      <c r="AT68" s="852"/>
      <c r="AU68" s="852">
        <v>51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546</v>
      </c>
      <c r="C69" s="860"/>
      <c r="D69" s="860"/>
      <c r="E69" s="860"/>
      <c r="F69" s="860"/>
      <c r="G69" s="860"/>
      <c r="H69" s="860"/>
      <c r="I69" s="860"/>
      <c r="J69" s="860"/>
      <c r="K69" s="860"/>
      <c r="L69" s="860"/>
      <c r="M69" s="860"/>
      <c r="N69" s="860"/>
      <c r="O69" s="860"/>
      <c r="P69" s="861"/>
      <c r="Q69" s="862">
        <v>1246</v>
      </c>
      <c r="R69" s="817"/>
      <c r="S69" s="817"/>
      <c r="T69" s="817"/>
      <c r="U69" s="817"/>
      <c r="V69" s="817">
        <v>1237</v>
      </c>
      <c r="W69" s="817"/>
      <c r="X69" s="817"/>
      <c r="Y69" s="817"/>
      <c r="Z69" s="817"/>
      <c r="AA69" s="817">
        <v>9</v>
      </c>
      <c r="AB69" s="817"/>
      <c r="AC69" s="817"/>
      <c r="AD69" s="817"/>
      <c r="AE69" s="817"/>
      <c r="AF69" s="817">
        <v>9</v>
      </c>
      <c r="AG69" s="817"/>
      <c r="AH69" s="817"/>
      <c r="AI69" s="817"/>
      <c r="AJ69" s="817"/>
      <c r="AK69" s="817">
        <v>1</v>
      </c>
      <c r="AL69" s="817"/>
      <c r="AM69" s="817"/>
      <c r="AN69" s="817"/>
      <c r="AO69" s="817"/>
      <c r="AP69" s="817">
        <v>727</v>
      </c>
      <c r="AQ69" s="817"/>
      <c r="AR69" s="817"/>
      <c r="AS69" s="817"/>
      <c r="AT69" s="817"/>
      <c r="AU69" s="817">
        <v>423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547</v>
      </c>
      <c r="C70" s="860"/>
      <c r="D70" s="860"/>
      <c r="E70" s="860"/>
      <c r="F70" s="860"/>
      <c r="G70" s="860"/>
      <c r="H70" s="860"/>
      <c r="I70" s="860"/>
      <c r="J70" s="860"/>
      <c r="K70" s="860"/>
      <c r="L70" s="860"/>
      <c r="M70" s="860"/>
      <c r="N70" s="860"/>
      <c r="O70" s="860"/>
      <c r="P70" s="861"/>
      <c r="Q70" s="862">
        <v>9</v>
      </c>
      <c r="R70" s="817"/>
      <c r="S70" s="817"/>
      <c r="T70" s="817"/>
      <c r="U70" s="817"/>
      <c r="V70" s="817">
        <v>4</v>
      </c>
      <c r="W70" s="817"/>
      <c r="X70" s="817"/>
      <c r="Y70" s="817"/>
      <c r="Z70" s="817"/>
      <c r="AA70" s="817">
        <v>5</v>
      </c>
      <c r="AB70" s="817"/>
      <c r="AC70" s="817"/>
      <c r="AD70" s="817"/>
      <c r="AE70" s="817"/>
      <c r="AF70" s="817">
        <v>5</v>
      </c>
      <c r="AG70" s="817"/>
      <c r="AH70" s="817"/>
      <c r="AI70" s="817"/>
      <c r="AJ70" s="817"/>
      <c r="AK70" s="817" t="s">
        <v>536</v>
      </c>
      <c r="AL70" s="817"/>
      <c r="AM70" s="817"/>
      <c r="AN70" s="817"/>
      <c r="AO70" s="817"/>
      <c r="AP70" s="817" t="s">
        <v>536</v>
      </c>
      <c r="AQ70" s="817"/>
      <c r="AR70" s="817"/>
      <c r="AS70" s="817"/>
      <c r="AT70" s="817"/>
      <c r="AU70" s="817" t="s">
        <v>536</v>
      </c>
      <c r="AV70" s="817"/>
      <c r="AW70" s="817"/>
      <c r="AX70" s="817"/>
      <c r="AY70" s="817"/>
      <c r="AZ70" s="814" t="s">
        <v>385</v>
      </c>
      <c r="BA70" s="814"/>
      <c r="BB70" s="814"/>
      <c r="BC70" s="814"/>
      <c r="BD70" s="815"/>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548</v>
      </c>
      <c r="C71" s="860"/>
      <c r="D71" s="860"/>
      <c r="E71" s="860"/>
      <c r="F71" s="860"/>
      <c r="G71" s="860"/>
      <c r="H71" s="860"/>
      <c r="I71" s="860"/>
      <c r="J71" s="860"/>
      <c r="K71" s="860"/>
      <c r="L71" s="860"/>
      <c r="M71" s="860"/>
      <c r="N71" s="860"/>
      <c r="O71" s="860"/>
      <c r="P71" s="861"/>
      <c r="Q71" s="862">
        <v>549</v>
      </c>
      <c r="R71" s="817"/>
      <c r="S71" s="817"/>
      <c r="T71" s="817"/>
      <c r="U71" s="817"/>
      <c r="V71" s="817">
        <v>506</v>
      </c>
      <c r="W71" s="817"/>
      <c r="X71" s="817"/>
      <c r="Y71" s="817"/>
      <c r="Z71" s="817"/>
      <c r="AA71" s="817">
        <v>43</v>
      </c>
      <c r="AB71" s="817"/>
      <c r="AC71" s="817"/>
      <c r="AD71" s="817"/>
      <c r="AE71" s="817"/>
      <c r="AF71" s="817">
        <v>43</v>
      </c>
      <c r="AG71" s="817"/>
      <c r="AH71" s="817"/>
      <c r="AI71" s="817"/>
      <c r="AJ71" s="817"/>
      <c r="AK71" s="817">
        <v>5</v>
      </c>
      <c r="AL71" s="817"/>
      <c r="AM71" s="817"/>
      <c r="AN71" s="817"/>
      <c r="AO71" s="817"/>
      <c r="AP71" s="817">
        <v>1125</v>
      </c>
      <c r="AQ71" s="817"/>
      <c r="AR71" s="817"/>
      <c r="AS71" s="817"/>
      <c r="AT71" s="817"/>
      <c r="AU71" s="817">
        <v>548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549</v>
      </c>
      <c r="C72" s="860"/>
      <c r="D72" s="860"/>
      <c r="E72" s="860"/>
      <c r="F72" s="860"/>
      <c r="G72" s="860"/>
      <c r="H72" s="860"/>
      <c r="I72" s="860"/>
      <c r="J72" s="860"/>
      <c r="K72" s="860"/>
      <c r="L72" s="860"/>
      <c r="M72" s="860"/>
      <c r="N72" s="860"/>
      <c r="O72" s="860"/>
      <c r="P72" s="861"/>
      <c r="Q72" s="862">
        <v>731</v>
      </c>
      <c r="R72" s="817"/>
      <c r="S72" s="817"/>
      <c r="T72" s="817"/>
      <c r="U72" s="817"/>
      <c r="V72" s="817">
        <v>712</v>
      </c>
      <c r="W72" s="817"/>
      <c r="X72" s="817"/>
      <c r="Y72" s="817"/>
      <c r="Z72" s="817"/>
      <c r="AA72" s="817">
        <v>20</v>
      </c>
      <c r="AB72" s="817"/>
      <c r="AC72" s="817"/>
      <c r="AD72" s="817"/>
      <c r="AE72" s="817"/>
      <c r="AF72" s="817">
        <v>20</v>
      </c>
      <c r="AG72" s="817"/>
      <c r="AH72" s="817"/>
      <c r="AI72" s="817"/>
      <c r="AJ72" s="817"/>
      <c r="AK72" s="817">
        <v>525</v>
      </c>
      <c r="AL72" s="817"/>
      <c r="AM72" s="817"/>
      <c r="AN72" s="817"/>
      <c r="AO72" s="817"/>
      <c r="AP72" s="817" t="s">
        <v>536</v>
      </c>
      <c r="AQ72" s="817"/>
      <c r="AR72" s="817"/>
      <c r="AS72" s="817"/>
      <c r="AT72" s="817"/>
      <c r="AU72" s="817" t="s">
        <v>536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550</v>
      </c>
      <c r="C73" s="860"/>
      <c r="D73" s="860"/>
      <c r="E73" s="860"/>
      <c r="F73" s="860"/>
      <c r="G73" s="860"/>
      <c r="H73" s="860"/>
      <c r="I73" s="860"/>
      <c r="J73" s="860"/>
      <c r="K73" s="860"/>
      <c r="L73" s="860"/>
      <c r="M73" s="860"/>
      <c r="N73" s="860"/>
      <c r="O73" s="860"/>
      <c r="P73" s="861"/>
      <c r="Q73" s="862">
        <v>16</v>
      </c>
      <c r="R73" s="817"/>
      <c r="S73" s="817"/>
      <c r="T73" s="817"/>
      <c r="U73" s="817"/>
      <c r="V73" s="817">
        <v>12</v>
      </c>
      <c r="W73" s="817"/>
      <c r="X73" s="817"/>
      <c r="Y73" s="817"/>
      <c r="Z73" s="817"/>
      <c r="AA73" s="817">
        <v>4</v>
      </c>
      <c r="AB73" s="817"/>
      <c r="AC73" s="817"/>
      <c r="AD73" s="817"/>
      <c r="AE73" s="817"/>
      <c r="AF73" s="817">
        <v>4</v>
      </c>
      <c r="AG73" s="817"/>
      <c r="AH73" s="817"/>
      <c r="AI73" s="817"/>
      <c r="AJ73" s="817"/>
      <c r="AK73" s="817" t="s">
        <v>536</v>
      </c>
      <c r="AL73" s="817"/>
      <c r="AM73" s="817"/>
      <c r="AN73" s="817"/>
      <c r="AO73" s="817"/>
      <c r="AP73" s="817" t="s">
        <v>536</v>
      </c>
      <c r="AQ73" s="817"/>
      <c r="AR73" s="817"/>
      <c r="AS73" s="817"/>
      <c r="AT73" s="817"/>
      <c r="AU73" s="817" t="s">
        <v>536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551</v>
      </c>
      <c r="C74" s="860"/>
      <c r="D74" s="860"/>
      <c r="E74" s="860"/>
      <c r="F74" s="860"/>
      <c r="G74" s="860"/>
      <c r="H74" s="860"/>
      <c r="I74" s="860"/>
      <c r="J74" s="860"/>
      <c r="K74" s="860"/>
      <c r="L74" s="860"/>
      <c r="M74" s="860"/>
      <c r="N74" s="860"/>
      <c r="O74" s="860"/>
      <c r="P74" s="861"/>
      <c r="Q74" s="862">
        <v>58</v>
      </c>
      <c r="R74" s="817"/>
      <c r="S74" s="817"/>
      <c r="T74" s="817"/>
      <c r="U74" s="817"/>
      <c r="V74" s="817">
        <v>55</v>
      </c>
      <c r="W74" s="817"/>
      <c r="X74" s="817"/>
      <c r="Y74" s="817"/>
      <c r="Z74" s="817"/>
      <c r="AA74" s="817">
        <v>4</v>
      </c>
      <c r="AB74" s="817"/>
      <c r="AC74" s="817"/>
      <c r="AD74" s="817"/>
      <c r="AE74" s="817"/>
      <c r="AF74" s="817">
        <v>4</v>
      </c>
      <c r="AG74" s="817"/>
      <c r="AH74" s="817"/>
      <c r="AI74" s="817"/>
      <c r="AJ74" s="817"/>
      <c r="AK74" s="817">
        <v>7</v>
      </c>
      <c r="AL74" s="817"/>
      <c r="AM74" s="817"/>
      <c r="AN74" s="817"/>
      <c r="AO74" s="817"/>
      <c r="AP74" s="817" t="s">
        <v>536</v>
      </c>
      <c r="AQ74" s="817"/>
      <c r="AR74" s="817"/>
      <c r="AS74" s="817"/>
      <c r="AT74" s="817"/>
      <c r="AU74" s="817" t="s">
        <v>536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552</v>
      </c>
      <c r="C75" s="860"/>
      <c r="D75" s="860"/>
      <c r="E75" s="860"/>
      <c r="F75" s="860"/>
      <c r="G75" s="860"/>
      <c r="H75" s="860"/>
      <c r="I75" s="860"/>
      <c r="J75" s="860"/>
      <c r="K75" s="860"/>
      <c r="L75" s="860"/>
      <c r="M75" s="860"/>
      <c r="N75" s="860"/>
      <c r="O75" s="860"/>
      <c r="P75" s="861"/>
      <c r="Q75" s="865">
        <v>35</v>
      </c>
      <c r="R75" s="866"/>
      <c r="S75" s="866"/>
      <c r="T75" s="866"/>
      <c r="U75" s="816"/>
      <c r="V75" s="867">
        <v>32</v>
      </c>
      <c r="W75" s="866"/>
      <c r="X75" s="866"/>
      <c r="Y75" s="866"/>
      <c r="Z75" s="816"/>
      <c r="AA75" s="867">
        <v>3</v>
      </c>
      <c r="AB75" s="866"/>
      <c r="AC75" s="866"/>
      <c r="AD75" s="866"/>
      <c r="AE75" s="816"/>
      <c r="AF75" s="867">
        <v>3</v>
      </c>
      <c r="AG75" s="866"/>
      <c r="AH75" s="866"/>
      <c r="AI75" s="866"/>
      <c r="AJ75" s="816"/>
      <c r="AK75" s="867" t="s">
        <v>536</v>
      </c>
      <c r="AL75" s="866"/>
      <c r="AM75" s="866"/>
      <c r="AN75" s="866"/>
      <c r="AO75" s="816"/>
      <c r="AP75" s="817" t="s">
        <v>536</v>
      </c>
      <c r="AQ75" s="817"/>
      <c r="AR75" s="817"/>
      <c r="AS75" s="817"/>
      <c r="AT75" s="817"/>
      <c r="AU75" s="817" t="s">
        <v>536</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553</v>
      </c>
      <c r="C76" s="860"/>
      <c r="D76" s="860"/>
      <c r="E76" s="860"/>
      <c r="F76" s="860"/>
      <c r="G76" s="860"/>
      <c r="H76" s="860"/>
      <c r="I76" s="860"/>
      <c r="J76" s="860"/>
      <c r="K76" s="860"/>
      <c r="L76" s="860"/>
      <c r="M76" s="860"/>
      <c r="N76" s="860"/>
      <c r="O76" s="860"/>
      <c r="P76" s="861"/>
      <c r="Q76" s="865">
        <v>79</v>
      </c>
      <c r="R76" s="866"/>
      <c r="S76" s="866"/>
      <c r="T76" s="866"/>
      <c r="U76" s="816"/>
      <c r="V76" s="867">
        <v>76</v>
      </c>
      <c r="W76" s="866"/>
      <c r="X76" s="866"/>
      <c r="Y76" s="866"/>
      <c r="Z76" s="816"/>
      <c r="AA76" s="867">
        <v>3</v>
      </c>
      <c r="AB76" s="866"/>
      <c r="AC76" s="866"/>
      <c r="AD76" s="866"/>
      <c r="AE76" s="816"/>
      <c r="AF76" s="867">
        <v>3</v>
      </c>
      <c r="AG76" s="866"/>
      <c r="AH76" s="866"/>
      <c r="AI76" s="866"/>
      <c r="AJ76" s="816"/>
      <c r="AK76" s="867">
        <v>1</v>
      </c>
      <c r="AL76" s="866"/>
      <c r="AM76" s="866"/>
      <c r="AN76" s="866"/>
      <c r="AO76" s="816"/>
      <c r="AP76" s="817" t="s">
        <v>536</v>
      </c>
      <c r="AQ76" s="817"/>
      <c r="AR76" s="817"/>
      <c r="AS76" s="817"/>
      <c r="AT76" s="817"/>
      <c r="AU76" s="817" t="s">
        <v>536</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554</v>
      </c>
      <c r="C77" s="860"/>
      <c r="D77" s="860"/>
      <c r="E77" s="860"/>
      <c r="F77" s="860"/>
      <c r="G77" s="860"/>
      <c r="H77" s="860"/>
      <c r="I77" s="860"/>
      <c r="J77" s="860"/>
      <c r="K77" s="860"/>
      <c r="L77" s="860"/>
      <c r="M77" s="860"/>
      <c r="N77" s="860"/>
      <c r="O77" s="860"/>
      <c r="P77" s="861"/>
      <c r="Q77" s="865">
        <v>220669</v>
      </c>
      <c r="R77" s="866"/>
      <c r="S77" s="866"/>
      <c r="T77" s="866"/>
      <c r="U77" s="816"/>
      <c r="V77" s="867">
        <v>215980</v>
      </c>
      <c r="W77" s="866"/>
      <c r="X77" s="866"/>
      <c r="Y77" s="866"/>
      <c r="Z77" s="816"/>
      <c r="AA77" s="867">
        <v>4689</v>
      </c>
      <c r="AB77" s="866"/>
      <c r="AC77" s="866"/>
      <c r="AD77" s="866"/>
      <c r="AE77" s="816"/>
      <c r="AF77" s="867">
        <v>4689</v>
      </c>
      <c r="AG77" s="866"/>
      <c r="AH77" s="866"/>
      <c r="AI77" s="866"/>
      <c r="AJ77" s="816"/>
      <c r="AK77" s="867">
        <v>1346</v>
      </c>
      <c r="AL77" s="866"/>
      <c r="AM77" s="866"/>
      <c r="AN77" s="866"/>
      <c r="AO77" s="816"/>
      <c r="AP77" s="817" t="s">
        <v>536</v>
      </c>
      <c r="AQ77" s="817"/>
      <c r="AR77" s="817"/>
      <c r="AS77" s="817"/>
      <c r="AT77" s="817"/>
      <c r="AU77" s="817" t="s">
        <v>536</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5238</v>
      </c>
      <c r="AG88" s="828"/>
      <c r="AH88" s="828"/>
      <c r="AI88" s="828"/>
      <c r="AJ88" s="828"/>
      <c r="AK88" s="825"/>
      <c r="AL88" s="825"/>
      <c r="AM88" s="825"/>
      <c r="AN88" s="825"/>
      <c r="AO88" s="825"/>
      <c r="AP88" s="828">
        <v>2100</v>
      </c>
      <c r="AQ88" s="828"/>
      <c r="AR88" s="828"/>
      <c r="AS88" s="828"/>
      <c r="AT88" s="828"/>
      <c r="AU88" s="828">
        <v>1022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47</v>
      </c>
      <c r="CS102" s="836"/>
      <c r="CT102" s="836"/>
      <c r="CU102" s="836"/>
      <c r="CV102" s="879"/>
      <c r="CW102" s="878">
        <v>53</v>
      </c>
      <c r="CX102" s="836"/>
      <c r="CY102" s="836"/>
      <c r="CZ102" s="836"/>
      <c r="DA102" s="879"/>
      <c r="DB102" s="878" t="s">
        <v>536</v>
      </c>
      <c r="DC102" s="836"/>
      <c r="DD102" s="836"/>
      <c r="DE102" s="836"/>
      <c r="DF102" s="879"/>
      <c r="DG102" s="878">
        <v>113</v>
      </c>
      <c r="DH102" s="836"/>
      <c r="DI102" s="836"/>
      <c r="DJ102" s="836"/>
      <c r="DK102" s="879"/>
      <c r="DL102" s="878">
        <v>29</v>
      </c>
      <c r="DM102" s="836"/>
      <c r="DN102" s="836"/>
      <c r="DO102" s="836"/>
      <c r="DP102" s="879"/>
      <c r="DQ102" s="878">
        <v>26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2027428</v>
      </c>
      <c r="AB110" s="888"/>
      <c r="AC110" s="888"/>
      <c r="AD110" s="888"/>
      <c r="AE110" s="889"/>
      <c r="AF110" s="890">
        <v>2066856</v>
      </c>
      <c r="AG110" s="888"/>
      <c r="AH110" s="888"/>
      <c r="AI110" s="888"/>
      <c r="AJ110" s="889"/>
      <c r="AK110" s="890">
        <v>2022381</v>
      </c>
      <c r="AL110" s="888"/>
      <c r="AM110" s="888"/>
      <c r="AN110" s="888"/>
      <c r="AO110" s="889"/>
      <c r="AP110" s="891">
        <v>18.8</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19409223</v>
      </c>
      <c r="BR110" s="925"/>
      <c r="BS110" s="925"/>
      <c r="BT110" s="925"/>
      <c r="BU110" s="925"/>
      <c r="BV110" s="925">
        <v>21032593</v>
      </c>
      <c r="BW110" s="925"/>
      <c r="BX110" s="925"/>
      <c r="BY110" s="925"/>
      <c r="BZ110" s="925"/>
      <c r="CA110" s="925">
        <v>22979820</v>
      </c>
      <c r="CB110" s="925"/>
      <c r="CC110" s="925"/>
      <c r="CD110" s="925"/>
      <c r="CE110" s="925"/>
      <c r="CF110" s="939">
        <v>213.9</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124682</v>
      </c>
      <c r="BR111" s="918"/>
      <c r="BS111" s="918"/>
      <c r="BT111" s="918"/>
      <c r="BU111" s="918"/>
      <c r="BV111" s="918">
        <v>102436</v>
      </c>
      <c r="BW111" s="918"/>
      <c r="BX111" s="918"/>
      <c r="BY111" s="918"/>
      <c r="BZ111" s="918"/>
      <c r="CA111" s="918">
        <v>80607</v>
      </c>
      <c r="CB111" s="918"/>
      <c r="CC111" s="918"/>
      <c r="CD111" s="918"/>
      <c r="CE111" s="918"/>
      <c r="CF111" s="912">
        <v>0.8</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12025481</v>
      </c>
      <c r="BR112" s="918"/>
      <c r="BS112" s="918"/>
      <c r="BT112" s="918"/>
      <c r="BU112" s="918"/>
      <c r="BV112" s="918">
        <v>11409855</v>
      </c>
      <c r="BW112" s="918"/>
      <c r="BX112" s="918"/>
      <c r="BY112" s="918"/>
      <c r="BZ112" s="918"/>
      <c r="CA112" s="918">
        <v>10982272</v>
      </c>
      <c r="CB112" s="918"/>
      <c r="CC112" s="918"/>
      <c r="CD112" s="918"/>
      <c r="CE112" s="918"/>
      <c r="CF112" s="912">
        <v>102.2</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1476718</v>
      </c>
      <c r="AB113" s="932"/>
      <c r="AC113" s="932"/>
      <c r="AD113" s="932"/>
      <c r="AE113" s="933"/>
      <c r="AF113" s="934">
        <v>1397085</v>
      </c>
      <c r="AG113" s="932"/>
      <c r="AH113" s="932"/>
      <c r="AI113" s="932"/>
      <c r="AJ113" s="933"/>
      <c r="AK113" s="934">
        <v>1303159</v>
      </c>
      <c r="AL113" s="932"/>
      <c r="AM113" s="932"/>
      <c r="AN113" s="932"/>
      <c r="AO113" s="933"/>
      <c r="AP113" s="935">
        <v>12.1</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1921983</v>
      </c>
      <c r="BR113" s="918"/>
      <c r="BS113" s="918"/>
      <c r="BT113" s="918"/>
      <c r="BU113" s="918"/>
      <c r="BV113" s="918">
        <v>1091600</v>
      </c>
      <c r="BW113" s="918"/>
      <c r="BX113" s="918"/>
      <c r="BY113" s="918"/>
      <c r="BZ113" s="918"/>
      <c r="CA113" s="918">
        <v>1022142</v>
      </c>
      <c r="CB113" s="918"/>
      <c r="CC113" s="918"/>
      <c r="CD113" s="918"/>
      <c r="CE113" s="918"/>
      <c r="CF113" s="912">
        <v>9.5</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262464</v>
      </c>
      <c r="AB114" s="957"/>
      <c r="AC114" s="957"/>
      <c r="AD114" s="957"/>
      <c r="AE114" s="958"/>
      <c r="AF114" s="959">
        <v>180402</v>
      </c>
      <c r="AG114" s="957"/>
      <c r="AH114" s="957"/>
      <c r="AI114" s="957"/>
      <c r="AJ114" s="958"/>
      <c r="AK114" s="959">
        <v>155217</v>
      </c>
      <c r="AL114" s="957"/>
      <c r="AM114" s="957"/>
      <c r="AN114" s="957"/>
      <c r="AO114" s="958"/>
      <c r="AP114" s="960">
        <v>1.4</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3828783</v>
      </c>
      <c r="BR114" s="918"/>
      <c r="BS114" s="918"/>
      <c r="BT114" s="918"/>
      <c r="BU114" s="918"/>
      <c r="BV114" s="918">
        <v>3679094</v>
      </c>
      <c r="BW114" s="918"/>
      <c r="BX114" s="918"/>
      <c r="BY114" s="918"/>
      <c r="BZ114" s="918"/>
      <c r="CA114" s="918">
        <v>3486502</v>
      </c>
      <c r="CB114" s="918"/>
      <c r="CC114" s="918"/>
      <c r="CD114" s="918"/>
      <c r="CE114" s="918"/>
      <c r="CF114" s="912">
        <v>32.5</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27009</v>
      </c>
      <c r="AB115" s="932"/>
      <c r="AC115" s="932"/>
      <c r="AD115" s="932"/>
      <c r="AE115" s="933"/>
      <c r="AF115" s="934">
        <v>26639</v>
      </c>
      <c r="AG115" s="932"/>
      <c r="AH115" s="932"/>
      <c r="AI115" s="932"/>
      <c r="AJ115" s="933"/>
      <c r="AK115" s="934">
        <v>25385</v>
      </c>
      <c r="AL115" s="932"/>
      <c r="AM115" s="932"/>
      <c r="AN115" s="932"/>
      <c r="AO115" s="933"/>
      <c r="AP115" s="935">
        <v>0.2</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610884</v>
      </c>
      <c r="BR115" s="918"/>
      <c r="BS115" s="918"/>
      <c r="BT115" s="918"/>
      <c r="BU115" s="918"/>
      <c r="BV115" s="918">
        <v>692645</v>
      </c>
      <c r="BW115" s="918"/>
      <c r="BX115" s="918"/>
      <c r="BY115" s="918"/>
      <c r="BZ115" s="918"/>
      <c r="CA115" s="918">
        <v>26100</v>
      </c>
      <c r="CB115" s="918"/>
      <c r="CC115" s="918"/>
      <c r="CD115" s="918"/>
      <c r="CE115" s="918"/>
      <c r="CF115" s="912">
        <v>0.2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17</v>
      </c>
      <c r="AB116" s="957"/>
      <c r="AC116" s="957"/>
      <c r="AD116" s="957"/>
      <c r="AE116" s="958"/>
      <c r="AF116" s="959">
        <v>191</v>
      </c>
      <c r="AG116" s="957"/>
      <c r="AH116" s="957"/>
      <c r="AI116" s="957"/>
      <c r="AJ116" s="958"/>
      <c r="AK116" s="959">
        <v>28</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34093</v>
      </c>
      <c r="DH116" s="957"/>
      <c r="DI116" s="957"/>
      <c r="DJ116" s="957"/>
      <c r="DK116" s="958"/>
      <c r="DL116" s="959">
        <v>29985</v>
      </c>
      <c r="DM116" s="957"/>
      <c r="DN116" s="957"/>
      <c r="DO116" s="957"/>
      <c r="DP116" s="958"/>
      <c r="DQ116" s="959">
        <v>25835</v>
      </c>
      <c r="DR116" s="957"/>
      <c r="DS116" s="957"/>
      <c r="DT116" s="957"/>
      <c r="DU116" s="958"/>
      <c r="DV116" s="960">
        <v>0.2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3793636</v>
      </c>
      <c r="AB117" s="964"/>
      <c r="AC117" s="964"/>
      <c r="AD117" s="964"/>
      <c r="AE117" s="965"/>
      <c r="AF117" s="963">
        <v>3671173</v>
      </c>
      <c r="AG117" s="964"/>
      <c r="AH117" s="964"/>
      <c r="AI117" s="964"/>
      <c r="AJ117" s="965"/>
      <c r="AK117" s="963">
        <v>3506170</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37921036</v>
      </c>
      <c r="BR118" s="984"/>
      <c r="BS118" s="984"/>
      <c r="BT118" s="984"/>
      <c r="BU118" s="984"/>
      <c r="BV118" s="984">
        <v>38008223</v>
      </c>
      <c r="BW118" s="984"/>
      <c r="BX118" s="984"/>
      <c r="BY118" s="984"/>
      <c r="BZ118" s="984"/>
      <c r="CA118" s="984">
        <v>38577443</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4755440</v>
      </c>
      <c r="BR119" s="925"/>
      <c r="BS119" s="925"/>
      <c r="BT119" s="925"/>
      <c r="BU119" s="925"/>
      <c r="BV119" s="925">
        <v>4351846</v>
      </c>
      <c r="BW119" s="925"/>
      <c r="BX119" s="925"/>
      <c r="BY119" s="925"/>
      <c r="BZ119" s="925"/>
      <c r="CA119" s="925">
        <v>6134710</v>
      </c>
      <c r="CB119" s="925"/>
      <c r="CC119" s="925"/>
      <c r="CD119" s="925"/>
      <c r="CE119" s="925"/>
      <c r="CF119" s="939">
        <v>57.1</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90589</v>
      </c>
      <c r="DH119" s="996"/>
      <c r="DI119" s="996"/>
      <c r="DJ119" s="996"/>
      <c r="DK119" s="997"/>
      <c r="DL119" s="998">
        <v>72451</v>
      </c>
      <c r="DM119" s="996"/>
      <c r="DN119" s="996"/>
      <c r="DO119" s="996"/>
      <c r="DP119" s="997"/>
      <c r="DQ119" s="998">
        <v>54772</v>
      </c>
      <c r="DR119" s="996"/>
      <c r="DS119" s="996"/>
      <c r="DT119" s="996"/>
      <c r="DU119" s="997"/>
      <c r="DV119" s="999">
        <v>0.5</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4366909</v>
      </c>
      <c r="BR120" s="918"/>
      <c r="BS120" s="918"/>
      <c r="BT120" s="918"/>
      <c r="BU120" s="918"/>
      <c r="BV120" s="918">
        <v>4277791</v>
      </c>
      <c r="BW120" s="918"/>
      <c r="BX120" s="918"/>
      <c r="BY120" s="918"/>
      <c r="BZ120" s="918"/>
      <c r="CA120" s="918">
        <v>3979913</v>
      </c>
      <c r="CB120" s="918"/>
      <c r="CC120" s="918"/>
      <c r="CD120" s="918"/>
      <c r="CE120" s="918"/>
      <c r="CF120" s="912">
        <v>37.1</v>
      </c>
      <c r="CG120" s="913"/>
      <c r="CH120" s="913"/>
      <c r="CI120" s="913"/>
      <c r="CJ120" s="913"/>
      <c r="CK120" s="1011" t="s">
        <v>436</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8859800</v>
      </c>
      <c r="DH120" s="925"/>
      <c r="DI120" s="925"/>
      <c r="DJ120" s="925"/>
      <c r="DK120" s="925"/>
      <c r="DL120" s="925">
        <v>8539439</v>
      </c>
      <c r="DM120" s="925"/>
      <c r="DN120" s="925"/>
      <c r="DO120" s="925"/>
      <c r="DP120" s="925"/>
      <c r="DQ120" s="925">
        <v>8037301</v>
      </c>
      <c r="DR120" s="925"/>
      <c r="DS120" s="925"/>
      <c r="DT120" s="925"/>
      <c r="DU120" s="925"/>
      <c r="DV120" s="926">
        <v>74.8</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20771349</v>
      </c>
      <c r="BR121" s="984"/>
      <c r="BS121" s="984"/>
      <c r="BT121" s="984"/>
      <c r="BU121" s="984"/>
      <c r="BV121" s="984">
        <v>21717186</v>
      </c>
      <c r="BW121" s="984"/>
      <c r="BX121" s="984"/>
      <c r="BY121" s="984"/>
      <c r="BZ121" s="984"/>
      <c r="CA121" s="984">
        <v>22228991</v>
      </c>
      <c r="CB121" s="984"/>
      <c r="CC121" s="984"/>
      <c r="CD121" s="984"/>
      <c r="CE121" s="984"/>
      <c r="CF121" s="1022">
        <v>207</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2261101</v>
      </c>
      <c r="DH121" s="918"/>
      <c r="DI121" s="918"/>
      <c r="DJ121" s="918"/>
      <c r="DK121" s="918"/>
      <c r="DL121" s="918">
        <v>2004117</v>
      </c>
      <c r="DM121" s="918"/>
      <c r="DN121" s="918"/>
      <c r="DO121" s="918"/>
      <c r="DP121" s="918"/>
      <c r="DQ121" s="918">
        <v>2128284</v>
      </c>
      <c r="DR121" s="918"/>
      <c r="DS121" s="918"/>
      <c r="DT121" s="918"/>
      <c r="DU121" s="918"/>
      <c r="DV121" s="919">
        <v>19.8</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29893698</v>
      </c>
      <c r="BR122" s="1033"/>
      <c r="BS122" s="1033"/>
      <c r="BT122" s="1033"/>
      <c r="BU122" s="1033"/>
      <c r="BV122" s="1033">
        <v>30346823</v>
      </c>
      <c r="BW122" s="1033"/>
      <c r="BX122" s="1033"/>
      <c r="BY122" s="1033"/>
      <c r="BZ122" s="1033"/>
      <c r="CA122" s="1033">
        <v>32343614</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568317</v>
      </c>
      <c r="DH122" s="918"/>
      <c r="DI122" s="918"/>
      <c r="DJ122" s="918"/>
      <c r="DK122" s="918"/>
      <c r="DL122" s="918">
        <v>546415</v>
      </c>
      <c r="DM122" s="918"/>
      <c r="DN122" s="918"/>
      <c r="DO122" s="918"/>
      <c r="DP122" s="918"/>
      <c r="DQ122" s="918">
        <v>523994</v>
      </c>
      <c r="DR122" s="918"/>
      <c r="DS122" s="918"/>
      <c r="DT122" s="918"/>
      <c r="DU122" s="918"/>
      <c r="DV122" s="919">
        <v>4.9000000000000004</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4914</v>
      </c>
      <c r="AB123" s="957"/>
      <c r="AC123" s="957"/>
      <c r="AD123" s="957"/>
      <c r="AE123" s="958"/>
      <c r="AF123" s="959">
        <v>4863</v>
      </c>
      <c r="AG123" s="957"/>
      <c r="AH123" s="957"/>
      <c r="AI123" s="957"/>
      <c r="AJ123" s="958"/>
      <c r="AK123" s="959">
        <v>4813</v>
      </c>
      <c r="AL123" s="957"/>
      <c r="AM123" s="957"/>
      <c r="AN123" s="957"/>
      <c r="AO123" s="958"/>
      <c r="AP123" s="960">
        <v>0</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74.3</v>
      </c>
      <c r="BR123" s="1025"/>
      <c r="BS123" s="1025"/>
      <c r="BT123" s="1025"/>
      <c r="BU123" s="1025"/>
      <c r="BV123" s="1025">
        <v>70.400000000000006</v>
      </c>
      <c r="BW123" s="1025"/>
      <c r="BX123" s="1025"/>
      <c r="BY123" s="1025"/>
      <c r="BZ123" s="1025"/>
      <c r="CA123" s="1025">
        <v>58</v>
      </c>
      <c r="CB123" s="1025"/>
      <c r="CC123" s="1025"/>
      <c r="CD123" s="1025"/>
      <c r="CE123" s="1025"/>
      <c r="CF123" s="1026"/>
      <c r="CG123" s="1027"/>
      <c r="CH123" s="1027"/>
      <c r="CI123" s="1027"/>
      <c r="CJ123" s="1028"/>
      <c r="CK123" s="1014"/>
      <c r="CL123" s="1015"/>
      <c r="CM123" s="1015"/>
      <c r="CN123" s="1015"/>
      <c r="CO123" s="1016"/>
      <c r="CP123" s="1005" t="s">
        <v>380</v>
      </c>
      <c r="CQ123" s="1006"/>
      <c r="CR123" s="1006"/>
      <c r="CS123" s="1006"/>
      <c r="CT123" s="1006"/>
      <c r="CU123" s="1006"/>
      <c r="CV123" s="1006"/>
      <c r="CW123" s="1006"/>
      <c r="CX123" s="1006"/>
      <c r="CY123" s="1006"/>
      <c r="CZ123" s="1006"/>
      <c r="DA123" s="1006"/>
      <c r="DB123" s="1006"/>
      <c r="DC123" s="1006"/>
      <c r="DD123" s="1006"/>
      <c r="DE123" s="1006"/>
      <c r="DF123" s="1007"/>
      <c r="DG123" s="956">
        <v>257866</v>
      </c>
      <c r="DH123" s="957"/>
      <c r="DI123" s="957"/>
      <c r="DJ123" s="957"/>
      <c r="DK123" s="958"/>
      <c r="DL123" s="959">
        <v>245048</v>
      </c>
      <c r="DM123" s="957"/>
      <c r="DN123" s="957"/>
      <c r="DO123" s="957"/>
      <c r="DP123" s="958"/>
      <c r="DQ123" s="959">
        <v>221822</v>
      </c>
      <c r="DR123" s="957"/>
      <c r="DS123" s="957"/>
      <c r="DT123" s="957"/>
      <c r="DU123" s="958"/>
      <c r="DV123" s="960">
        <v>2.1</v>
      </c>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v>78397</v>
      </c>
      <c r="DH124" s="996"/>
      <c r="DI124" s="996"/>
      <c r="DJ124" s="996"/>
      <c r="DK124" s="997"/>
      <c r="DL124" s="998">
        <v>74836</v>
      </c>
      <c r="DM124" s="996"/>
      <c r="DN124" s="996"/>
      <c r="DO124" s="996"/>
      <c r="DP124" s="997"/>
      <c r="DQ124" s="998">
        <v>70871</v>
      </c>
      <c r="DR124" s="996"/>
      <c r="DS124" s="996"/>
      <c r="DT124" s="996"/>
      <c r="DU124" s="997"/>
      <c r="DV124" s="999">
        <v>0.7</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22095</v>
      </c>
      <c r="AB126" s="957"/>
      <c r="AC126" s="957"/>
      <c r="AD126" s="957"/>
      <c r="AE126" s="958"/>
      <c r="AF126" s="959">
        <v>21776</v>
      </c>
      <c r="AG126" s="957"/>
      <c r="AH126" s="957"/>
      <c r="AI126" s="957"/>
      <c r="AJ126" s="958"/>
      <c r="AK126" s="959">
        <v>20572</v>
      </c>
      <c r="AL126" s="957"/>
      <c r="AM126" s="957"/>
      <c r="AN126" s="957"/>
      <c r="AO126" s="958"/>
      <c r="AP126" s="960">
        <v>0.2</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v>587484</v>
      </c>
      <c r="DH126" s="918"/>
      <c r="DI126" s="918"/>
      <c r="DJ126" s="918"/>
      <c r="DK126" s="918"/>
      <c r="DL126" s="918">
        <v>668345</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12.98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v>23400</v>
      </c>
      <c r="DH127" s="1046"/>
      <c r="DI127" s="1046"/>
      <c r="DJ127" s="1046"/>
      <c r="DK127" s="1046"/>
      <c r="DL127" s="1046">
        <v>24300</v>
      </c>
      <c r="DM127" s="1046"/>
      <c r="DN127" s="1046"/>
      <c r="DO127" s="1046"/>
      <c r="DP127" s="1046"/>
      <c r="DQ127" s="1046">
        <v>26100</v>
      </c>
      <c r="DR127" s="1046"/>
      <c r="DS127" s="1046"/>
      <c r="DT127" s="1046"/>
      <c r="DU127" s="1046"/>
      <c r="DV127" s="1047">
        <v>0.2</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570320</v>
      </c>
      <c r="AB128" s="1088"/>
      <c r="AC128" s="1088"/>
      <c r="AD128" s="1088"/>
      <c r="AE128" s="1089"/>
      <c r="AF128" s="1090">
        <v>538927</v>
      </c>
      <c r="AG128" s="1088"/>
      <c r="AH128" s="1088"/>
      <c r="AI128" s="1088"/>
      <c r="AJ128" s="1089"/>
      <c r="AK128" s="1090">
        <v>515940</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17.98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12760318</v>
      </c>
      <c r="AB129" s="957"/>
      <c r="AC129" s="957"/>
      <c r="AD129" s="957"/>
      <c r="AE129" s="958"/>
      <c r="AF129" s="959">
        <v>12822068</v>
      </c>
      <c r="AG129" s="957"/>
      <c r="AH129" s="957"/>
      <c r="AI129" s="957"/>
      <c r="AJ129" s="958"/>
      <c r="AK129" s="959">
        <v>12695322</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1956523</v>
      </c>
      <c r="AB130" s="957"/>
      <c r="AC130" s="957"/>
      <c r="AD130" s="957"/>
      <c r="AE130" s="958"/>
      <c r="AF130" s="959">
        <v>1952882</v>
      </c>
      <c r="AG130" s="957"/>
      <c r="AH130" s="957"/>
      <c r="AI130" s="957"/>
      <c r="AJ130" s="958"/>
      <c r="AK130" s="959">
        <v>1954351</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58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10803795</v>
      </c>
      <c r="AB131" s="996"/>
      <c r="AC131" s="996"/>
      <c r="AD131" s="996"/>
      <c r="AE131" s="997"/>
      <c r="AF131" s="998">
        <v>10869186</v>
      </c>
      <c r="AG131" s="996"/>
      <c r="AH131" s="996"/>
      <c r="AI131" s="996"/>
      <c r="AJ131" s="997"/>
      <c r="AK131" s="998">
        <v>10740971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11.725444619999999</v>
      </c>
      <c r="AB132" s="1102"/>
      <c r="AC132" s="1102"/>
      <c r="AD132" s="1102"/>
      <c r="AE132" s="1103"/>
      <c r="AF132" s="1104">
        <v>10.85052735</v>
      </c>
      <c r="AG132" s="1102"/>
      <c r="AH132" s="1102"/>
      <c r="AI132" s="1102"/>
      <c r="AJ132" s="1103"/>
      <c r="AK132" s="1104">
        <v>9.6441839379999994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13.3</v>
      </c>
      <c r="AB133" s="1109"/>
      <c r="AC133" s="1109"/>
      <c r="AD133" s="1109"/>
      <c r="AE133" s="1110"/>
      <c r="AF133" s="1108">
        <v>11.9</v>
      </c>
      <c r="AG133" s="1109"/>
      <c r="AH133" s="1109"/>
      <c r="AI133" s="1109"/>
      <c r="AJ133" s="1110"/>
      <c r="AK133" s="1108">
        <v>10.7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16" zoomScale="85" zoomScaleNormal="85" zoomScaleSheetLayoutView="85" workbookViewId="0">
      <selection activeCell="R77" sqref="R7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0" zoomScale="85" zoomScaleNormal="85" zoomScaleSheetLayoutView="55" workbookViewId="0">
      <selection activeCell="CQ37" sqref="CQ37"/>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46" workbookViewId="0">
      <selection activeCell="CQ37" sqref="CQ37:DE3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3284067</v>
      </c>
      <c r="L9" s="264">
        <v>61367</v>
      </c>
      <c r="M9" s="265">
        <v>59577</v>
      </c>
      <c r="N9" s="266">
        <v>3</v>
      </c>
    </row>
    <row r="10" spans="1:16">
      <c r="A10" s="248"/>
      <c r="B10" s="244"/>
      <c r="C10" s="244"/>
      <c r="D10" s="244"/>
      <c r="E10" s="244"/>
      <c r="F10" s="244"/>
      <c r="G10" s="1117" t="s">
        <v>472</v>
      </c>
      <c r="H10" s="1118"/>
      <c r="I10" s="1118"/>
      <c r="J10" s="1119"/>
      <c r="K10" s="267">
        <v>311046</v>
      </c>
      <c r="L10" s="268">
        <v>5812</v>
      </c>
      <c r="M10" s="269">
        <v>6072</v>
      </c>
      <c r="N10" s="270">
        <v>-4.3</v>
      </c>
    </row>
    <row r="11" spans="1:16" ht="13.5" customHeight="1">
      <c r="A11" s="248"/>
      <c r="B11" s="244"/>
      <c r="C11" s="244"/>
      <c r="D11" s="244"/>
      <c r="E11" s="244"/>
      <c r="F11" s="244"/>
      <c r="G11" s="1117" t="s">
        <v>473</v>
      </c>
      <c r="H11" s="1118"/>
      <c r="I11" s="1118"/>
      <c r="J11" s="1119"/>
      <c r="K11" s="267">
        <v>610811</v>
      </c>
      <c r="L11" s="268">
        <v>11414</v>
      </c>
      <c r="M11" s="269">
        <v>6337</v>
      </c>
      <c r="N11" s="270">
        <v>80.099999999999994</v>
      </c>
    </row>
    <row r="12" spans="1:16" ht="13.5" customHeight="1">
      <c r="A12" s="248"/>
      <c r="B12" s="244"/>
      <c r="C12" s="244"/>
      <c r="D12" s="244"/>
      <c r="E12" s="244"/>
      <c r="F12" s="244"/>
      <c r="G12" s="1117" t="s">
        <v>474</v>
      </c>
      <c r="H12" s="1118"/>
      <c r="I12" s="1118"/>
      <c r="J12" s="1119"/>
      <c r="K12" s="267">
        <v>190395</v>
      </c>
      <c r="L12" s="268">
        <v>3558</v>
      </c>
      <c r="M12" s="269">
        <v>1374</v>
      </c>
      <c r="N12" s="270">
        <v>159</v>
      </c>
    </row>
    <row r="13" spans="1:16" ht="13.5" customHeight="1">
      <c r="A13" s="248"/>
      <c r="B13" s="244"/>
      <c r="C13" s="244"/>
      <c r="D13" s="244"/>
      <c r="E13" s="244"/>
      <c r="F13" s="244"/>
      <c r="G13" s="1117" t="s">
        <v>475</v>
      </c>
      <c r="H13" s="1118"/>
      <c r="I13" s="1118"/>
      <c r="J13" s="1119"/>
      <c r="K13" s="267" t="s">
        <v>476</v>
      </c>
      <c r="L13" s="268" t="s">
        <v>476</v>
      </c>
      <c r="M13" s="269" t="s">
        <v>476</v>
      </c>
      <c r="N13" s="270" t="s">
        <v>476</v>
      </c>
    </row>
    <row r="14" spans="1:16" ht="13.5" customHeight="1">
      <c r="A14" s="248"/>
      <c r="B14" s="244"/>
      <c r="C14" s="244"/>
      <c r="D14" s="244"/>
      <c r="E14" s="244"/>
      <c r="F14" s="244"/>
      <c r="G14" s="1117" t="s">
        <v>477</v>
      </c>
      <c r="H14" s="1118"/>
      <c r="I14" s="1118"/>
      <c r="J14" s="1119"/>
      <c r="K14" s="267">
        <v>146632</v>
      </c>
      <c r="L14" s="268">
        <v>2740</v>
      </c>
      <c r="M14" s="269">
        <v>2292</v>
      </c>
      <c r="N14" s="270">
        <v>19.5</v>
      </c>
    </row>
    <row r="15" spans="1:16" ht="13.5" customHeight="1">
      <c r="A15" s="248"/>
      <c r="B15" s="244"/>
      <c r="C15" s="244"/>
      <c r="D15" s="244"/>
      <c r="E15" s="244"/>
      <c r="F15" s="244"/>
      <c r="G15" s="1117" t="s">
        <v>478</v>
      </c>
      <c r="H15" s="1118"/>
      <c r="I15" s="1118"/>
      <c r="J15" s="1119"/>
      <c r="K15" s="267">
        <v>97984</v>
      </c>
      <c r="L15" s="268">
        <v>1831</v>
      </c>
      <c r="M15" s="269">
        <v>1457</v>
      </c>
      <c r="N15" s="270">
        <v>25.7</v>
      </c>
    </row>
    <row r="16" spans="1:16">
      <c r="A16" s="248"/>
      <c r="B16" s="244"/>
      <c r="C16" s="244"/>
      <c r="D16" s="244"/>
      <c r="E16" s="244"/>
      <c r="F16" s="244"/>
      <c r="G16" s="1120" t="s">
        <v>479</v>
      </c>
      <c r="H16" s="1121"/>
      <c r="I16" s="1121"/>
      <c r="J16" s="1122"/>
      <c r="K16" s="268">
        <v>-407350</v>
      </c>
      <c r="L16" s="268">
        <v>-7612</v>
      </c>
      <c r="M16" s="269">
        <v>-7201</v>
      </c>
      <c r="N16" s="270">
        <v>5.7</v>
      </c>
    </row>
    <row r="17" spans="1:16">
      <c r="A17" s="248"/>
      <c r="B17" s="244"/>
      <c r="C17" s="244"/>
      <c r="D17" s="244"/>
      <c r="E17" s="244"/>
      <c r="F17" s="244"/>
      <c r="G17" s="1120" t="s">
        <v>169</v>
      </c>
      <c r="H17" s="1121"/>
      <c r="I17" s="1121"/>
      <c r="J17" s="1122"/>
      <c r="K17" s="268">
        <v>4233585</v>
      </c>
      <c r="L17" s="268">
        <v>79110</v>
      </c>
      <c r="M17" s="269">
        <v>69907</v>
      </c>
      <c r="N17" s="270">
        <v>13.2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6.52</v>
      </c>
      <c r="L21" s="281">
        <v>6.96</v>
      </c>
      <c r="M21" s="282">
        <v>-0.44</v>
      </c>
      <c r="N21" s="249"/>
      <c r="O21" s="283"/>
      <c r="P21" s="279"/>
    </row>
    <row r="22" spans="1:16" s="284" customFormat="1">
      <c r="A22" s="279"/>
      <c r="B22" s="249"/>
      <c r="C22" s="249"/>
      <c r="D22" s="249"/>
      <c r="E22" s="249"/>
      <c r="F22" s="249"/>
      <c r="G22" s="1112" t="s">
        <v>485</v>
      </c>
      <c r="H22" s="1113"/>
      <c r="I22" s="1113"/>
      <c r="J22" s="1114"/>
      <c r="K22" s="285">
        <v>101.1</v>
      </c>
      <c r="L22" s="286">
        <v>98.3</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2022381</v>
      </c>
      <c r="L32" s="294">
        <v>37791</v>
      </c>
      <c r="M32" s="295">
        <v>42301</v>
      </c>
      <c r="N32" s="296">
        <v>-10.7</v>
      </c>
    </row>
    <row r="33" spans="1:16" ht="13.5" customHeight="1">
      <c r="A33" s="248"/>
      <c r="B33" s="244"/>
      <c r="C33" s="244"/>
      <c r="D33" s="244"/>
      <c r="E33" s="244"/>
      <c r="F33" s="244"/>
      <c r="G33" s="1128" t="s">
        <v>490</v>
      </c>
      <c r="H33" s="1129"/>
      <c r="I33" s="1129"/>
      <c r="J33" s="1130"/>
      <c r="K33" s="294" t="s">
        <v>476</v>
      </c>
      <c r="L33" s="294" t="s">
        <v>476</v>
      </c>
      <c r="M33" s="295" t="s">
        <v>476</v>
      </c>
      <c r="N33" s="296" t="s">
        <v>476</v>
      </c>
    </row>
    <row r="34" spans="1:16" ht="27" customHeight="1">
      <c r="A34" s="248"/>
      <c r="B34" s="244"/>
      <c r="C34" s="244"/>
      <c r="D34" s="244"/>
      <c r="E34" s="244"/>
      <c r="F34" s="244"/>
      <c r="G34" s="1128" t="s">
        <v>491</v>
      </c>
      <c r="H34" s="1129"/>
      <c r="I34" s="1129"/>
      <c r="J34" s="1130"/>
      <c r="K34" s="294" t="s">
        <v>476</v>
      </c>
      <c r="L34" s="294" t="s">
        <v>476</v>
      </c>
      <c r="M34" s="295">
        <v>37</v>
      </c>
      <c r="N34" s="296" t="s">
        <v>476</v>
      </c>
    </row>
    <row r="35" spans="1:16" ht="27" customHeight="1">
      <c r="A35" s="248"/>
      <c r="B35" s="244"/>
      <c r="C35" s="244"/>
      <c r="D35" s="244"/>
      <c r="E35" s="244"/>
      <c r="F35" s="244"/>
      <c r="G35" s="1128" t="s">
        <v>492</v>
      </c>
      <c r="H35" s="1129"/>
      <c r="I35" s="1129"/>
      <c r="J35" s="1130"/>
      <c r="K35" s="294">
        <v>1303159</v>
      </c>
      <c r="L35" s="294">
        <v>24351</v>
      </c>
      <c r="M35" s="295">
        <v>17965</v>
      </c>
      <c r="N35" s="296">
        <v>35.5</v>
      </c>
    </row>
    <row r="36" spans="1:16" ht="27" customHeight="1">
      <c r="A36" s="248"/>
      <c r="B36" s="244"/>
      <c r="C36" s="244"/>
      <c r="D36" s="244"/>
      <c r="E36" s="244"/>
      <c r="F36" s="244"/>
      <c r="G36" s="1128" t="s">
        <v>493</v>
      </c>
      <c r="H36" s="1129"/>
      <c r="I36" s="1129"/>
      <c r="J36" s="1130"/>
      <c r="K36" s="294">
        <v>155217</v>
      </c>
      <c r="L36" s="294">
        <v>2900</v>
      </c>
      <c r="M36" s="295">
        <v>1746</v>
      </c>
      <c r="N36" s="296">
        <v>66.099999999999994</v>
      </c>
    </row>
    <row r="37" spans="1:16" ht="13.5" customHeight="1">
      <c r="A37" s="248"/>
      <c r="B37" s="244"/>
      <c r="C37" s="244"/>
      <c r="D37" s="244"/>
      <c r="E37" s="244"/>
      <c r="F37" s="244"/>
      <c r="G37" s="1128" t="s">
        <v>494</v>
      </c>
      <c r="H37" s="1129"/>
      <c r="I37" s="1129"/>
      <c r="J37" s="1130"/>
      <c r="K37" s="294">
        <v>25385</v>
      </c>
      <c r="L37" s="294">
        <v>474</v>
      </c>
      <c r="M37" s="295">
        <v>1139</v>
      </c>
      <c r="N37" s="296">
        <v>-58.4</v>
      </c>
    </row>
    <row r="38" spans="1:16" ht="27" customHeight="1">
      <c r="A38" s="248"/>
      <c r="B38" s="244"/>
      <c r="C38" s="244"/>
      <c r="D38" s="244"/>
      <c r="E38" s="244"/>
      <c r="F38" s="244"/>
      <c r="G38" s="1131" t="s">
        <v>495</v>
      </c>
      <c r="H38" s="1132"/>
      <c r="I38" s="1132"/>
      <c r="J38" s="1133"/>
      <c r="K38" s="297">
        <v>28</v>
      </c>
      <c r="L38" s="297">
        <v>1</v>
      </c>
      <c r="M38" s="298">
        <v>1</v>
      </c>
      <c r="N38" s="299">
        <v>0</v>
      </c>
      <c r="O38" s="293"/>
    </row>
    <row r="39" spans="1:16">
      <c r="A39" s="248"/>
      <c r="B39" s="244"/>
      <c r="C39" s="244"/>
      <c r="D39" s="244"/>
      <c r="E39" s="244"/>
      <c r="F39" s="244"/>
      <c r="G39" s="1131" t="s">
        <v>496</v>
      </c>
      <c r="H39" s="1132"/>
      <c r="I39" s="1132"/>
      <c r="J39" s="1133"/>
      <c r="K39" s="300">
        <v>-515940</v>
      </c>
      <c r="L39" s="300">
        <v>-9641</v>
      </c>
      <c r="M39" s="301">
        <v>-6957</v>
      </c>
      <c r="N39" s="302">
        <v>38.6</v>
      </c>
      <c r="O39" s="293"/>
    </row>
    <row r="40" spans="1:16" ht="27" customHeight="1">
      <c r="A40" s="248"/>
      <c r="B40" s="244"/>
      <c r="C40" s="244"/>
      <c r="D40" s="244"/>
      <c r="E40" s="244"/>
      <c r="F40" s="244"/>
      <c r="G40" s="1128" t="s">
        <v>497</v>
      </c>
      <c r="H40" s="1129"/>
      <c r="I40" s="1129"/>
      <c r="J40" s="1130"/>
      <c r="K40" s="300">
        <v>-1954351</v>
      </c>
      <c r="L40" s="300">
        <v>-36520</v>
      </c>
      <c r="M40" s="301">
        <v>-37780</v>
      </c>
      <c r="N40" s="302">
        <v>-3.3</v>
      </c>
      <c r="O40" s="293"/>
    </row>
    <row r="41" spans="1:16">
      <c r="A41" s="248"/>
      <c r="B41" s="244"/>
      <c r="C41" s="244"/>
      <c r="D41" s="244"/>
      <c r="E41" s="244"/>
      <c r="F41" s="244"/>
      <c r="G41" s="1134" t="s">
        <v>279</v>
      </c>
      <c r="H41" s="1135"/>
      <c r="I41" s="1135"/>
      <c r="J41" s="1136"/>
      <c r="K41" s="294">
        <v>1035879</v>
      </c>
      <c r="L41" s="300">
        <v>19357</v>
      </c>
      <c r="M41" s="301">
        <v>18452</v>
      </c>
      <c r="N41" s="302">
        <v>4.9000000000000004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2062162</v>
      </c>
      <c r="J51" s="320">
        <v>37974</v>
      </c>
      <c r="K51" s="321">
        <v>44.9</v>
      </c>
      <c r="L51" s="322">
        <v>47847</v>
      </c>
      <c r="M51" s="323">
        <v>16.600000000000001</v>
      </c>
      <c r="N51" s="324">
        <v>28.3</v>
      </c>
    </row>
    <row r="52" spans="1:14">
      <c r="A52" s="248"/>
      <c r="B52" s="244"/>
      <c r="C52" s="244"/>
      <c r="D52" s="244"/>
      <c r="E52" s="244"/>
      <c r="F52" s="244"/>
      <c r="G52" s="325"/>
      <c r="H52" s="326" t="s">
        <v>508</v>
      </c>
      <c r="I52" s="327">
        <v>1025111</v>
      </c>
      <c r="J52" s="328">
        <v>18877</v>
      </c>
      <c r="K52" s="329">
        <v>19.8</v>
      </c>
      <c r="L52" s="330">
        <v>27406</v>
      </c>
      <c r="M52" s="331">
        <v>7.2</v>
      </c>
      <c r="N52" s="332">
        <v>12.6</v>
      </c>
    </row>
    <row r="53" spans="1:14">
      <c r="A53" s="248"/>
      <c r="B53" s="244"/>
      <c r="C53" s="244"/>
      <c r="D53" s="244"/>
      <c r="E53" s="244"/>
      <c r="F53" s="244"/>
      <c r="G53" s="310" t="s">
        <v>509</v>
      </c>
      <c r="H53" s="311"/>
      <c r="I53" s="319">
        <v>2136300</v>
      </c>
      <c r="J53" s="320">
        <v>39590</v>
      </c>
      <c r="K53" s="321">
        <v>4.3</v>
      </c>
      <c r="L53" s="322">
        <v>44162</v>
      </c>
      <c r="M53" s="323">
        <v>-7.7</v>
      </c>
      <c r="N53" s="324">
        <v>12</v>
      </c>
    </row>
    <row r="54" spans="1:14">
      <c r="A54" s="248"/>
      <c r="B54" s="244"/>
      <c r="C54" s="244"/>
      <c r="D54" s="244"/>
      <c r="E54" s="244"/>
      <c r="F54" s="244"/>
      <c r="G54" s="325"/>
      <c r="H54" s="326" t="s">
        <v>508</v>
      </c>
      <c r="I54" s="327">
        <v>933894</v>
      </c>
      <c r="J54" s="328">
        <v>17307</v>
      </c>
      <c r="K54" s="329">
        <v>-8.3000000000000007</v>
      </c>
      <c r="L54" s="330">
        <v>24931</v>
      </c>
      <c r="M54" s="331">
        <v>-9</v>
      </c>
      <c r="N54" s="332">
        <v>0.7</v>
      </c>
    </row>
    <row r="55" spans="1:14">
      <c r="A55" s="248"/>
      <c r="B55" s="244"/>
      <c r="C55" s="244"/>
      <c r="D55" s="244"/>
      <c r="E55" s="244"/>
      <c r="F55" s="244"/>
      <c r="G55" s="310" t="s">
        <v>510</v>
      </c>
      <c r="H55" s="311"/>
      <c r="I55" s="319">
        <v>2186675</v>
      </c>
      <c r="J55" s="320">
        <v>40785</v>
      </c>
      <c r="K55" s="321">
        <v>3</v>
      </c>
      <c r="L55" s="322">
        <v>48103</v>
      </c>
      <c r="M55" s="323">
        <v>8.9</v>
      </c>
      <c r="N55" s="324">
        <v>-5.9</v>
      </c>
    </row>
    <row r="56" spans="1:14">
      <c r="A56" s="248"/>
      <c r="B56" s="244"/>
      <c r="C56" s="244"/>
      <c r="D56" s="244"/>
      <c r="E56" s="244"/>
      <c r="F56" s="244"/>
      <c r="G56" s="325"/>
      <c r="H56" s="326" t="s">
        <v>508</v>
      </c>
      <c r="I56" s="327">
        <v>1027242</v>
      </c>
      <c r="J56" s="328">
        <v>19160</v>
      </c>
      <c r="K56" s="329">
        <v>10.7</v>
      </c>
      <c r="L56" s="330">
        <v>22640</v>
      </c>
      <c r="M56" s="331">
        <v>-9.1999999999999993</v>
      </c>
      <c r="N56" s="332">
        <v>19.899999999999999</v>
      </c>
    </row>
    <row r="57" spans="1:14">
      <c r="A57" s="248"/>
      <c r="B57" s="244"/>
      <c r="C57" s="244"/>
      <c r="D57" s="244"/>
      <c r="E57" s="244"/>
      <c r="F57" s="244"/>
      <c r="G57" s="310" t="s">
        <v>511</v>
      </c>
      <c r="H57" s="311"/>
      <c r="I57" s="319">
        <v>1731488</v>
      </c>
      <c r="J57" s="320">
        <v>32349</v>
      </c>
      <c r="K57" s="321">
        <v>-20.7</v>
      </c>
      <c r="L57" s="322">
        <v>45761</v>
      </c>
      <c r="M57" s="323">
        <v>-4.9000000000000004</v>
      </c>
      <c r="N57" s="324">
        <v>-15.8</v>
      </c>
    </row>
    <row r="58" spans="1:14">
      <c r="A58" s="248"/>
      <c r="B58" s="244"/>
      <c r="C58" s="244"/>
      <c r="D58" s="244"/>
      <c r="E58" s="244"/>
      <c r="F58" s="244"/>
      <c r="G58" s="325"/>
      <c r="H58" s="326" t="s">
        <v>508</v>
      </c>
      <c r="I58" s="327">
        <v>965448</v>
      </c>
      <c r="J58" s="328">
        <v>18037</v>
      </c>
      <c r="K58" s="329">
        <v>-5.9</v>
      </c>
      <c r="L58" s="330">
        <v>24777</v>
      </c>
      <c r="M58" s="331">
        <v>9.4</v>
      </c>
      <c r="N58" s="332">
        <v>-15.3</v>
      </c>
    </row>
    <row r="59" spans="1:14">
      <c r="A59" s="248"/>
      <c r="B59" s="244"/>
      <c r="C59" s="244"/>
      <c r="D59" s="244"/>
      <c r="E59" s="244"/>
      <c r="F59" s="244"/>
      <c r="G59" s="310" t="s">
        <v>512</v>
      </c>
      <c r="H59" s="311"/>
      <c r="I59" s="319">
        <v>1973629</v>
      </c>
      <c r="J59" s="320">
        <v>36880</v>
      </c>
      <c r="K59" s="321">
        <v>14</v>
      </c>
      <c r="L59" s="322">
        <v>56255</v>
      </c>
      <c r="M59" s="323">
        <v>22.9</v>
      </c>
      <c r="N59" s="324">
        <v>-8.9</v>
      </c>
    </row>
    <row r="60" spans="1:14">
      <c r="A60" s="248"/>
      <c r="B60" s="244"/>
      <c r="C60" s="244"/>
      <c r="D60" s="244"/>
      <c r="E60" s="244"/>
      <c r="F60" s="244"/>
      <c r="G60" s="325"/>
      <c r="H60" s="326" t="s">
        <v>508</v>
      </c>
      <c r="I60" s="333">
        <v>868111</v>
      </c>
      <c r="J60" s="328">
        <v>16222</v>
      </c>
      <c r="K60" s="329">
        <v>-10.1</v>
      </c>
      <c r="L60" s="330">
        <v>26957</v>
      </c>
      <c r="M60" s="331">
        <v>8.8000000000000007</v>
      </c>
      <c r="N60" s="332">
        <v>-18.899999999999999</v>
      </c>
    </row>
    <row r="61" spans="1:14">
      <c r="A61" s="248"/>
      <c r="B61" s="244"/>
      <c r="C61" s="244"/>
      <c r="D61" s="244"/>
      <c r="E61" s="244"/>
      <c r="F61" s="244"/>
      <c r="G61" s="310" t="s">
        <v>513</v>
      </c>
      <c r="H61" s="334"/>
      <c r="I61" s="335">
        <v>2018051</v>
      </c>
      <c r="J61" s="336">
        <v>37516</v>
      </c>
      <c r="K61" s="337">
        <v>9.1</v>
      </c>
      <c r="L61" s="338">
        <v>48426</v>
      </c>
      <c r="M61" s="339">
        <v>7.2</v>
      </c>
      <c r="N61" s="324">
        <v>1.9</v>
      </c>
    </row>
    <row r="62" spans="1:14">
      <c r="A62" s="248"/>
      <c r="B62" s="244"/>
      <c r="C62" s="244"/>
      <c r="D62" s="244"/>
      <c r="E62" s="244"/>
      <c r="F62" s="244"/>
      <c r="G62" s="325"/>
      <c r="H62" s="326" t="s">
        <v>508</v>
      </c>
      <c r="I62" s="327">
        <v>963961</v>
      </c>
      <c r="J62" s="328">
        <v>17921</v>
      </c>
      <c r="K62" s="329">
        <v>1.2</v>
      </c>
      <c r="L62" s="330">
        <v>25342</v>
      </c>
      <c r="M62" s="331">
        <v>1.4</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0" zoomScale="70" zoomScaleNormal="70" zoomScaleSheetLayoutView="100" workbookViewId="0">
      <selection activeCell="CQ37" sqref="CQ37:DE3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10.98</v>
      </c>
      <c r="G47" s="12">
        <v>16.100000000000001</v>
      </c>
      <c r="H47" s="12">
        <v>17.48</v>
      </c>
      <c r="I47" s="12">
        <v>15.77</v>
      </c>
      <c r="J47" s="13">
        <v>28.2</v>
      </c>
    </row>
    <row r="48" spans="2:10" ht="57.75" customHeight="1">
      <c r="B48" s="14"/>
      <c r="C48" s="1139" t="s">
        <v>4</v>
      </c>
      <c r="D48" s="1139"/>
      <c r="E48" s="1140"/>
      <c r="F48" s="15">
        <v>3.86</v>
      </c>
      <c r="G48" s="16">
        <v>5.67</v>
      </c>
      <c r="H48" s="16">
        <v>9.25</v>
      </c>
      <c r="I48" s="16">
        <v>5.55</v>
      </c>
      <c r="J48" s="17">
        <v>5.68</v>
      </c>
    </row>
    <row r="49" spans="2:10" ht="57.75" customHeight="1" thickBot="1">
      <c r="B49" s="18"/>
      <c r="C49" s="1141" t="s">
        <v>5</v>
      </c>
      <c r="D49" s="1141"/>
      <c r="E49" s="1142"/>
      <c r="F49" s="19" t="s">
        <v>520</v>
      </c>
      <c r="G49" s="20">
        <v>6.75</v>
      </c>
      <c r="H49" s="20">
        <v>4.37</v>
      </c>
      <c r="I49" s="20" t="s">
        <v>521</v>
      </c>
      <c r="J49" s="21">
        <v>12.35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CQ37" sqref="CQ37:DE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t="s">
        <v>523</v>
      </c>
      <c r="G34" s="33" t="s">
        <v>523</v>
      </c>
      <c r="H34" s="33" t="s">
        <v>524</v>
      </c>
      <c r="I34" s="33" t="s">
        <v>525</v>
      </c>
      <c r="J34" s="34" t="s">
        <v>525</v>
      </c>
      <c r="K34" s="22"/>
      <c r="L34" s="22"/>
      <c r="M34" s="22"/>
      <c r="N34" s="22"/>
      <c r="O34" s="22"/>
      <c r="P34" s="22"/>
    </row>
    <row r="35" spans="1:16" ht="39" customHeight="1">
      <c r="A35" s="22"/>
      <c r="B35" s="35"/>
      <c r="C35" s="1143" t="s">
        <v>526</v>
      </c>
      <c r="D35" s="1144"/>
      <c r="E35" s="1145"/>
      <c r="F35" s="36">
        <v>32.28</v>
      </c>
      <c r="G35" s="37">
        <v>29.86</v>
      </c>
      <c r="H35" s="37">
        <v>29.36</v>
      </c>
      <c r="I35" s="37">
        <v>32.090000000000003</v>
      </c>
      <c r="J35" s="38">
        <v>34.82</v>
      </c>
      <c r="K35" s="22"/>
      <c r="L35" s="22"/>
      <c r="M35" s="22"/>
      <c r="N35" s="22"/>
      <c r="O35" s="22"/>
      <c r="P35" s="22"/>
    </row>
    <row r="36" spans="1:16" ht="39" customHeight="1">
      <c r="A36" s="22"/>
      <c r="B36" s="35"/>
      <c r="C36" s="1143" t="s">
        <v>527</v>
      </c>
      <c r="D36" s="1144"/>
      <c r="E36" s="1145"/>
      <c r="F36" s="36">
        <v>3.06</v>
      </c>
      <c r="G36" s="37">
        <v>3.56</v>
      </c>
      <c r="H36" s="37">
        <v>4.82</v>
      </c>
      <c r="I36" s="37">
        <v>4.8899999999999997</v>
      </c>
      <c r="J36" s="38">
        <v>6.38</v>
      </c>
      <c r="K36" s="22"/>
      <c r="L36" s="22"/>
      <c r="M36" s="22"/>
      <c r="N36" s="22"/>
      <c r="O36" s="22"/>
      <c r="P36" s="22"/>
    </row>
    <row r="37" spans="1:16" ht="39" customHeight="1">
      <c r="A37" s="22"/>
      <c r="B37" s="35"/>
      <c r="C37" s="1143" t="s">
        <v>528</v>
      </c>
      <c r="D37" s="1144"/>
      <c r="E37" s="1145"/>
      <c r="F37" s="36">
        <v>3.99</v>
      </c>
      <c r="G37" s="37">
        <v>5.79</v>
      </c>
      <c r="H37" s="37">
        <v>9.26</v>
      </c>
      <c r="I37" s="37">
        <v>5.57</v>
      </c>
      <c r="J37" s="38">
        <v>5.7</v>
      </c>
      <c r="K37" s="22"/>
      <c r="L37" s="22"/>
      <c r="M37" s="22"/>
      <c r="N37" s="22"/>
      <c r="O37" s="22"/>
      <c r="P37" s="22"/>
    </row>
    <row r="38" spans="1:16" ht="39" customHeight="1">
      <c r="A38" s="22"/>
      <c r="B38" s="35"/>
      <c r="C38" s="1143" t="s">
        <v>529</v>
      </c>
      <c r="D38" s="1144"/>
      <c r="E38" s="1145"/>
      <c r="F38" s="36">
        <v>2.71</v>
      </c>
      <c r="G38" s="37">
        <v>3.09</v>
      </c>
      <c r="H38" s="37">
        <v>3.36</v>
      </c>
      <c r="I38" s="37">
        <v>3.43</v>
      </c>
      <c r="J38" s="38">
        <v>3.42</v>
      </c>
      <c r="K38" s="22"/>
      <c r="L38" s="22"/>
      <c r="M38" s="22"/>
      <c r="N38" s="22"/>
      <c r="O38" s="22"/>
      <c r="P38" s="22"/>
    </row>
    <row r="39" spans="1:16" ht="39" customHeight="1">
      <c r="A39" s="22"/>
      <c r="B39" s="35"/>
      <c r="C39" s="1143" t="s">
        <v>530</v>
      </c>
      <c r="D39" s="1144"/>
      <c r="E39" s="1145"/>
      <c r="F39" s="36">
        <v>1.42</v>
      </c>
      <c r="G39" s="37">
        <v>0.96</v>
      </c>
      <c r="H39" s="37">
        <v>0.6</v>
      </c>
      <c r="I39" s="37">
        <v>1.82</v>
      </c>
      <c r="J39" s="38">
        <v>2.09</v>
      </c>
      <c r="K39" s="22"/>
      <c r="L39" s="22"/>
      <c r="M39" s="22"/>
      <c r="N39" s="22"/>
      <c r="O39" s="22"/>
      <c r="P39" s="22"/>
    </row>
    <row r="40" spans="1:16" ht="39" customHeight="1">
      <c r="A40" s="22"/>
      <c r="B40" s="35"/>
      <c r="C40" s="1143" t="s">
        <v>531</v>
      </c>
      <c r="D40" s="1144"/>
      <c r="E40" s="1145"/>
      <c r="F40" s="36">
        <v>0.79</v>
      </c>
      <c r="G40" s="37">
        <v>0.96</v>
      </c>
      <c r="H40" s="37">
        <v>0.64</v>
      </c>
      <c r="I40" s="37">
        <v>0.65</v>
      </c>
      <c r="J40" s="38">
        <v>0.81</v>
      </c>
      <c r="K40" s="22"/>
      <c r="L40" s="22"/>
      <c r="M40" s="22"/>
      <c r="N40" s="22"/>
      <c r="O40" s="22"/>
      <c r="P40" s="22"/>
    </row>
    <row r="41" spans="1:16" ht="39" customHeight="1">
      <c r="A41" s="22"/>
      <c r="B41" s="35"/>
      <c r="C41" s="1143" t="s">
        <v>532</v>
      </c>
      <c r="D41" s="1144"/>
      <c r="E41" s="1145"/>
      <c r="F41" s="36">
        <v>0.03</v>
      </c>
      <c r="G41" s="37">
        <v>0.04</v>
      </c>
      <c r="H41" s="37">
        <v>7.0000000000000007E-2</v>
      </c>
      <c r="I41" s="37">
        <v>0.09</v>
      </c>
      <c r="J41" s="38">
        <v>0.03</v>
      </c>
      <c r="K41" s="22"/>
      <c r="L41" s="22"/>
      <c r="M41" s="22"/>
      <c r="N41" s="22"/>
      <c r="O41" s="22"/>
      <c r="P41" s="22"/>
    </row>
    <row r="42" spans="1:16" ht="39" customHeight="1">
      <c r="A42" s="22"/>
      <c r="B42" s="39"/>
      <c r="C42" s="1143" t="s">
        <v>533</v>
      </c>
      <c r="D42" s="1144"/>
      <c r="E42" s="1145"/>
      <c r="F42" s="36" t="s">
        <v>534</v>
      </c>
      <c r="G42" s="37" t="s">
        <v>476</v>
      </c>
      <c r="H42" s="37" t="s">
        <v>476</v>
      </c>
      <c r="I42" s="37" t="s">
        <v>476</v>
      </c>
      <c r="J42" s="38" t="s">
        <v>476</v>
      </c>
      <c r="K42" s="22"/>
      <c r="L42" s="22"/>
      <c r="M42" s="22"/>
      <c r="N42" s="22"/>
      <c r="O42" s="22"/>
      <c r="P42" s="22"/>
    </row>
    <row r="43" spans="1:16" ht="39" customHeight="1" thickBot="1">
      <c r="A43" s="22"/>
      <c r="B43" s="40"/>
      <c r="C43" s="1146" t="s">
        <v>535</v>
      </c>
      <c r="D43" s="1147"/>
      <c r="E43" s="1148"/>
      <c r="F43" s="41">
        <v>0.03</v>
      </c>
      <c r="G43" s="42">
        <v>0</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55" zoomScaleNormal="55" zoomScaleSheetLayoutView="55" workbookViewId="0">
      <selection activeCell="CQ37" sqref="CQ37:DE3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2273</v>
      </c>
      <c r="L45" s="60">
        <v>2162</v>
      </c>
      <c r="M45" s="60">
        <v>2027</v>
      </c>
      <c r="N45" s="60">
        <v>2067</v>
      </c>
      <c r="O45" s="61">
        <v>2022</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1652</v>
      </c>
      <c r="L48" s="64">
        <v>1553</v>
      </c>
      <c r="M48" s="64">
        <v>1477</v>
      </c>
      <c r="N48" s="64">
        <v>1397</v>
      </c>
      <c r="O48" s="65">
        <v>1303</v>
      </c>
      <c r="P48" s="48"/>
      <c r="Q48" s="48"/>
      <c r="R48" s="48"/>
      <c r="S48" s="48"/>
      <c r="T48" s="48"/>
      <c r="U48" s="48"/>
    </row>
    <row r="49" spans="1:21" ht="30.75" customHeight="1">
      <c r="A49" s="48"/>
      <c r="B49" s="1161"/>
      <c r="C49" s="1162"/>
      <c r="D49" s="62"/>
      <c r="E49" s="1153" t="s">
        <v>16</v>
      </c>
      <c r="F49" s="1153"/>
      <c r="G49" s="1153"/>
      <c r="H49" s="1153"/>
      <c r="I49" s="1153"/>
      <c r="J49" s="1154"/>
      <c r="K49" s="63">
        <v>341</v>
      </c>
      <c r="L49" s="64">
        <v>267</v>
      </c>
      <c r="M49" s="64">
        <v>262</v>
      </c>
      <c r="N49" s="64">
        <v>180</v>
      </c>
      <c r="O49" s="65">
        <v>155</v>
      </c>
      <c r="P49" s="48"/>
      <c r="Q49" s="48"/>
      <c r="R49" s="48"/>
      <c r="S49" s="48"/>
      <c r="T49" s="48"/>
      <c r="U49" s="48"/>
    </row>
    <row r="50" spans="1:21" ht="30.75" customHeight="1">
      <c r="A50" s="48"/>
      <c r="B50" s="1161"/>
      <c r="C50" s="1162"/>
      <c r="D50" s="62"/>
      <c r="E50" s="1153" t="s">
        <v>17</v>
      </c>
      <c r="F50" s="1153"/>
      <c r="G50" s="1153"/>
      <c r="H50" s="1153"/>
      <c r="I50" s="1153"/>
      <c r="J50" s="1154"/>
      <c r="K50" s="63">
        <v>28</v>
      </c>
      <c r="L50" s="64">
        <v>28</v>
      </c>
      <c r="M50" s="64">
        <v>27</v>
      </c>
      <c r="N50" s="64">
        <v>27</v>
      </c>
      <c r="O50" s="65">
        <v>25</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v>3</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2585</v>
      </c>
      <c r="L52" s="64">
        <v>2546</v>
      </c>
      <c r="M52" s="64">
        <v>2527</v>
      </c>
      <c r="N52" s="64">
        <v>2492</v>
      </c>
      <c r="O52" s="65">
        <v>2471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1709</v>
      </c>
      <c r="L53" s="69">
        <v>1467</v>
      </c>
      <c r="M53" s="69">
        <v>1266</v>
      </c>
      <c r="N53" s="69">
        <v>1179</v>
      </c>
      <c r="O53" s="70">
        <v>1034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久保　光一</cp:lastModifiedBy>
  <cp:lastPrinted>2015-05-07T02:58:30Z</cp:lastPrinted>
  <dcterms:created xsi:type="dcterms:W3CDTF">2015-02-17T07:30:19Z</dcterms:created>
  <dcterms:modified xsi:type="dcterms:W3CDTF">2015-05-07T03:05:02Z</dcterms:modified>
  <cp:category/>
</cp:coreProperties>
</file>