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lPXBUmkW1QxxyNSk60tOB9HoaIQ4XXyUHyJAEtNby/QgjYZtjspdJQFNSXeqWEoV42Rfq12sToa6wMGgy8RUmA==" workbookSaltValue="EvAGl6TgB2qdeBpkqMPIQ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<sst xmlns="http://schemas.openxmlformats.org/spreadsheetml/2006/main" count="235" uniqueCount="123">
  <si>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</si>
  <si>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</si>
  <si>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</si>
  <si>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</si>
  <si>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</si>
  <si>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</si>
  <si>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</si>
  <si>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</si>
  <si>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</si>
  <si>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</si>
  <si>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</si>
  <si>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</si>
  <si>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</si>
  <si>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</si>
  <si>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</si>
  <si>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</si>
  <si>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</si>
  <si>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</si>
  <si>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</si>
  <si>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</si>
  <si>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</si>
  <si>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</si>
  <si>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</si>
  <si>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</si>
  <si>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</si>
  <si>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</si>
  <si>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</si>
  <si>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</si>
  <si>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</si>
  <si>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</si>
  <si>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</si>
  <si>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</si>
  <si>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</si>
  <si>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</si>
  <si>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</si>
  <si>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</si>
  <si>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</si>
  <si>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</si>
  <si>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</si>
  <si>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</si>
  <si>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</si>
  <si>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</si>
  <si>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</si>
  <si>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</si>
  <si>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</si>
  <si>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</si>
  <si>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</si>
  <si>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</si>
  <si>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</si>
  <si>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</si>
  <si>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</si>
  <si>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</si>
  <si>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</si>
  <si>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</si>
  <si>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</si>
  <si>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</si>
  <si>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</si>
  <si>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</si>
  <si>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</si>
  <si>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</si>
  <si>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</si>
  <si>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</si>
  <si>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</si>
  <si>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</si>
  <si>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</si>
  <si>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</si>
  <si>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</si>
  <si>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</si>
  <si>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</si>
  <si>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</si>
  <si>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</si>
  <si>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</si>
  <si>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</si>
  <si>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</si>
  <si>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</si>
  <si>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</si>
  <si>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</si>
  <si>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</si>
  <si>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</si>
  <si>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</si>
  <si>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</si>
  <si>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</si>
  <si>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</si>
  <si>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</si>
  <si>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</si>
  <si>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</si>
  <si>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</si>
  <si>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</si>
  <si>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</si>
  <si>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</si>
  <si>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</si>
  <si>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</si>
  <si>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</si>
  <si>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</si>
  <si>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</si>
  <si>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</si>
  <si>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</si>
  <si>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</si>
  <si>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</si>
  <si>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</si>
  <si>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</si>
  <si>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</si>
  <si>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</si>
  <si>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</si>
  <si>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</si>
  <si>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</si>
  <si>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</si>
  <si>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</si>
  <si>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山口市</t>
  </si>
  <si>
    <t>法適用</t>
  </si>
  <si>
    <t>下水道事業</t>
  </si>
  <si>
    <t>特定環境保全公共下水道</t>
  </si>
  <si>
    <t>D3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</si>
  <si>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</si>
  <si>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</si>
  <si>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</si>
  <si>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</si>
  <si>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</si>
  <si>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</si>
  <si>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</si>
  <si>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特定環境保全公共下水道事業は公共下水道事業と同一の会計で、一体的に経営を行なっており、平成28年度に策定した経営戦略の取り組みを着実に推進し、経営基盤の強化に努めていく。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23" eb="24">
      <t>オナ</t>
    </rPh>
    <rPh sb="24" eb="25">
      <t>イチ</t>
    </rPh>
    <rPh sb="26" eb="28">
      <t>カイケイ</t>
    </rPh>
    <rPh sb="30" eb="32">
      <t>イッタイ</t>
    </rPh>
    <rPh sb="32" eb="33">
      <t>テキ</t>
    </rPh>
    <rPh sb="34" eb="36">
      <t>ケイエイ</t>
    </rPh>
    <rPh sb="37" eb="38">
      <t>オコ</t>
    </rPh>
    <phoneticPr fontId="4"/>
  </si>
  <si>
    <t>①②経常収支比率は赤字で推移し、累積欠損金は年々増加している。
③流動比率は一般的に望ましいといわれる100％を下回っており、短期的な債務に対する支払能力が不十分な状態である。
④企業債残高対事業規模比率は、類似団体平均値より高く、類似団体よりも企業債残高の規模が大きくなっている。
⑤⑥算定方法の変更により経費回収率は増加し、汚水処理原価は低下した。
⑦施設利用率は類似団体平均値より低くなっているが、未普及地域の整備途中であり、処理場を先行投資していることが原因と考えている。
⑧水洗化率は、増加傾向にあり、類似団体よりも下水道への接続が進んでいる。</t>
    <rPh sb="108" eb="111">
      <t>ヘイキンチ</t>
    </rPh>
    <rPh sb="160" eb="162">
      <t>ゾウカ</t>
    </rPh>
    <rPh sb="171" eb="173">
      <t>テイカ</t>
    </rPh>
    <rPh sb="190" eb="191">
      <t>アタイ</t>
    </rPh>
    <rPh sb="216" eb="218">
      <t>ショリ</t>
    </rPh>
    <rPh sb="218" eb="219">
      <t>ジョウ</t>
    </rPh>
    <rPh sb="234" eb="235">
      <t>カンガ</t>
    </rPh>
    <phoneticPr fontId="4"/>
  </si>
  <si>
    <t>①②③有形固定資産減価償却率、管渠老朽化率及び管渠改善率は、類似団体より低い数値となっている。これは、平成15年に着手、平成21年に供用開始された事業であり、施設の老朽化が進んでいないためである。</t>
    <rPh sb="15" eb="17">
      <t>カンキョ</t>
    </rPh>
    <rPh sb="17" eb="20">
      <t>ロウキュウカ</t>
    </rPh>
    <rPh sb="20" eb="21">
      <t>リツ</t>
    </rPh>
    <rPh sb="23" eb="25">
      <t>カンキョ</t>
    </rPh>
    <rPh sb="25" eb="27">
      <t>カイゼン</t>
    </rPh>
    <rPh sb="27" eb="28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</si>
</sst>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C4-4084-8321-D2B0550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8528"/>
        <c:axId val="4116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C4-4084-8321-D2B0550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8528"/>
        <c:axId val="41164800"/>
      </c:lineChart>
      <c:dateAx>
        <c:axId val="411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64800"/>
        <c:crosses val="autoZero"/>
        <c:auto val="1"/>
        <c:lblOffset val="100"/>
        <c:baseTimeUnit val="years"/>
      </c:dateAx>
      <c:valAx>
        <c:axId val="4116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5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7.68</c:v>
                </c:pt>
                <c:pt idx="1">
                  <c:v>9.9600000000000009</c:v>
                </c:pt>
                <c:pt idx="2">
                  <c:v>12</c:v>
                </c:pt>
                <c:pt idx="3">
                  <c:v>13.89</c:v>
                </c:pt>
                <c:pt idx="4">
                  <c:v>15.72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A-476C-90C2-532A9C7A8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84480"/>
        <c:axId val="8648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9A-476C-90C2-532A9C7A8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84480"/>
        <c:axId val="86486400"/>
      </c:lineChart>
      <c:dateAx>
        <c:axId val="8648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86400"/>
        <c:crosses val="autoZero"/>
        <c:auto val="1"/>
        <c:lblOffset val="100"/>
        <c:baseTimeUnit val="years"/>
      </c:dateAx>
      <c:valAx>
        <c:axId val="8648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8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67.78</c:v>
                </c:pt>
                <c:pt idx="1">
                  <c:v>75.819999999999993</c:v>
                </c:pt>
                <c:pt idx="2">
                  <c:v>80.959999999999994</c:v>
                </c:pt>
                <c:pt idx="3">
                  <c:v>82.58</c:v>
                </c:pt>
                <c:pt idx="4">
                  <c:v>80.77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7F-4372-9398-E1228E5F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77376"/>
        <c:axId val="8667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7F-4372-9398-E1228E5F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77376"/>
        <c:axId val="86679552"/>
      </c:lineChart>
      <c:dateAx>
        <c:axId val="8667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79552"/>
        <c:crosses val="autoZero"/>
        <c:auto val="1"/>
        <c:lblOffset val="100"/>
        <c:baseTimeUnit val="years"/>
      </c:dateAx>
      <c:valAx>
        <c:axId val="8667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7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76.430000000000007</c:v>
                </c:pt>
                <c:pt idx="1">
                  <c:v>84.68</c:v>
                </c:pt>
                <c:pt idx="2">
                  <c:v>82</c:v>
                </c:pt>
                <c:pt idx="3">
                  <c:v>80.83</c:v>
                </c:pt>
                <c:pt idx="4">
                  <c:v>81.069999999999993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CF-4673-BA4C-E0D888322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28800"/>
        <c:axId val="8203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95.59</c:v>
                </c:pt>
                <c:pt idx="1">
                  <c:v>96.83</c:v>
                </c:pt>
                <c:pt idx="2">
                  <c:v>98.32</c:v>
                </c:pt>
                <c:pt idx="3">
                  <c:v>98.04</c:v>
                </c:pt>
                <c:pt idx="4">
                  <c:v>99.91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CF-4673-BA4C-E0D888322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8800"/>
        <c:axId val="82035072"/>
      </c:lineChart>
      <c:dateAx>
        <c:axId val="8202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35072"/>
        <c:crosses val="autoZero"/>
        <c:auto val="1"/>
        <c:lblOffset val="100"/>
        <c:baseTimeUnit val="years"/>
      </c:dateAx>
      <c:valAx>
        <c:axId val="8203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2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4.75</c:v>
                </c:pt>
                <c:pt idx="1">
                  <c:v>10.49</c:v>
                </c:pt>
                <c:pt idx="2">
                  <c:v>11.8</c:v>
                </c:pt>
                <c:pt idx="3">
                  <c:v>13.37</c:v>
                </c:pt>
                <c:pt idx="4">
                  <c:v>15.09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6F-4F58-8801-E7348ADA4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43872"/>
        <c:axId val="8215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6.66</c:v>
                </c:pt>
                <c:pt idx="1">
                  <c:v>14.53</c:v>
                </c:pt>
                <c:pt idx="2">
                  <c:v>17.72</c:v>
                </c:pt>
                <c:pt idx="3">
                  <c:v>18.920000000000002</c:v>
                </c:pt>
                <c:pt idx="4">
                  <c:v>14.76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6F-4F58-8801-E7348ADA4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43872"/>
        <c:axId val="82150144"/>
      </c:lineChart>
      <c:dateAx>
        <c:axId val="8214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50144"/>
        <c:crosses val="autoZero"/>
        <c:auto val="1"/>
        <c:lblOffset val="100"/>
        <c:baseTimeUnit val="years"/>
      </c:dateAx>
      <c:valAx>
        <c:axId val="8215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4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60-4B5B-A97E-98E49C2C5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64736"/>
        <c:axId val="8652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60-4B5B-A97E-98E49C2C5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4736"/>
        <c:axId val="86520960"/>
      </c:lineChart>
      <c:dateAx>
        <c:axId val="8216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20960"/>
        <c:crosses val="autoZero"/>
        <c:auto val="1"/>
        <c:lblOffset val="100"/>
        <c:baseTimeUnit val="years"/>
      </c:dateAx>
      <c:valAx>
        <c:axId val="8652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6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350.36</c:v>
                </c:pt>
                <c:pt idx="1">
                  <c:v>424.77</c:v>
                </c:pt>
                <c:pt idx="2">
                  <c:v>432.02</c:v>
                </c:pt>
                <c:pt idx="3">
                  <c:v>505.15</c:v>
                </c:pt>
                <c:pt idx="4">
                  <c:v>540.73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F-4ED6-9FBD-1F89B595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64864"/>
        <c:axId val="8656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137.81</c:v>
                </c:pt>
                <c:pt idx="1">
                  <c:v>172.52</c:v>
                </c:pt>
                <c:pt idx="2">
                  <c:v>201.29</c:v>
                </c:pt>
                <c:pt idx="3">
                  <c:v>208.1</c:v>
                </c:pt>
                <c:pt idx="4">
                  <c:v>148.76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AF-4ED6-9FBD-1F89B595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4864"/>
        <c:axId val="86566784"/>
      </c:lineChart>
      <c:dateAx>
        <c:axId val="8656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66784"/>
        <c:crosses val="autoZero"/>
        <c:auto val="1"/>
        <c:lblOffset val="100"/>
        <c:baseTimeUnit val="years"/>
      </c:dateAx>
      <c:valAx>
        <c:axId val="8656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6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336.88</c:v>
                </c:pt>
                <c:pt idx="1">
                  <c:v>147.29</c:v>
                </c:pt>
                <c:pt idx="2">
                  <c:v>121.99</c:v>
                </c:pt>
                <c:pt idx="3">
                  <c:v>88.51</c:v>
                </c:pt>
                <c:pt idx="4">
                  <c:v>57.69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6-4E3C-B7B0-2339687C9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63680"/>
        <c:axId val="8627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189.4</c:v>
                </c:pt>
                <c:pt idx="1">
                  <c:v>69.430000000000007</c:v>
                </c:pt>
                <c:pt idx="2">
                  <c:v>81.19</c:v>
                </c:pt>
                <c:pt idx="3">
                  <c:v>75.290000000000006</c:v>
                </c:pt>
                <c:pt idx="4">
                  <c:v>129.05000000000001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66-4E3C-B7B0-2339687C9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63680"/>
        <c:axId val="86278144"/>
      </c:lineChart>
      <c:dateAx>
        <c:axId val="8626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78144"/>
        <c:crosses val="autoZero"/>
        <c:auto val="1"/>
        <c:lblOffset val="100"/>
        <c:baseTimeUnit val="years"/>
      </c:dateAx>
      <c:valAx>
        <c:axId val="8627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6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2346.46</c:v>
                </c:pt>
                <c:pt idx="1">
                  <c:v>2535.9299999999998</c:v>
                </c:pt>
                <c:pt idx="2">
                  <c:v>2261.6</c:v>
                </c:pt>
                <c:pt idx="3">
                  <c:v>2276.4899999999998</c:v>
                </c:pt>
                <c:pt idx="4">
                  <c:v>2209.4899999999998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C4-4885-B48A-F503E4682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1408"/>
        <c:axId val="8632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1223.96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C4-4885-B48A-F503E4682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1408"/>
        <c:axId val="86327680"/>
      </c:lineChart>
      <c:dateAx>
        <c:axId val="8632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27680"/>
        <c:crosses val="autoZero"/>
        <c:auto val="1"/>
        <c:lblOffset val="100"/>
        <c:baseTimeUnit val="years"/>
      </c:dateAx>
      <c:valAx>
        <c:axId val="8632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2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12.21</c:v>
                </c:pt>
                <c:pt idx="1">
                  <c:v>17.440000000000001</c:v>
                </c:pt>
                <c:pt idx="2">
                  <c:v>19.78</c:v>
                </c:pt>
                <c:pt idx="3">
                  <c:v>24.21</c:v>
                </c:pt>
                <c:pt idx="4">
                  <c:v>48.26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6-4CCB-98A4-98CFBC48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53024"/>
        <c:axId val="8635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06-4CCB-98A4-98CFBC48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3024"/>
        <c:axId val="86354944"/>
      </c:lineChart>
      <c:dateAx>
        <c:axId val="8635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54944"/>
        <c:crosses val="autoZero"/>
        <c:auto val="1"/>
        <c:lblOffset val="100"/>
        <c:baseTimeUnit val="years"/>
      </c:dateAx>
      <c:valAx>
        <c:axId val="8635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5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1146.54</c:v>
                </c:pt>
                <c:pt idx="1">
                  <c:v>798.88</c:v>
                </c:pt>
                <c:pt idx="2">
                  <c:v>725.21</c:v>
                </c:pt>
                <c:pt idx="3">
                  <c:v>628</c:v>
                </c:pt>
                <c:pt idx="4">
                  <c:v>315.95999999999998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2-45C3-9A50-BCAF172CD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47232"/>
        <c:axId val="8644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F2-45C3-9A50-BCAF172CD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47232"/>
        <c:axId val="86449152"/>
      </c:lineChart>
      <c:dateAx>
        <c:axId val="8644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49152"/>
        <c:crosses val="autoZero"/>
        <c:auto val="1"/>
        <c:lblOffset val="100"/>
        <c:baseTimeUnit val="years"/>
      </c:dateAx>
      <c:valAx>
        <c:axId val="8644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4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F7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山口県　山口市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193137</v>
      </c>
      <c r="AM8" s="50"/>
      <c r="AN8" s="50"/>
      <c r="AO8" s="50"/>
      <c r="AP8" s="50"/>
      <c r="AQ8" s="50"/>
      <c r="AR8" s="50"/>
      <c r="AS8" s="50"/>
      <c r="AT8" s="45">
        <f>データ!T6</f>
        <v>1023.23</v>
      </c>
      <c r="AU8" s="45"/>
      <c r="AV8" s="45"/>
      <c r="AW8" s="45"/>
      <c r="AX8" s="45"/>
      <c r="AY8" s="45"/>
      <c r="AZ8" s="45"/>
      <c r="BA8" s="45"/>
      <c r="BB8" s="45">
        <f>データ!U6</f>
        <v>188.75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43.91</v>
      </c>
      <c r="J10" s="45"/>
      <c r="K10" s="45"/>
      <c r="L10" s="45"/>
      <c r="M10" s="45"/>
      <c r="N10" s="45"/>
      <c r="O10" s="45"/>
      <c r="P10" s="45">
        <f>データ!P6</f>
        <v>1.19</v>
      </c>
      <c r="Q10" s="45"/>
      <c r="R10" s="45"/>
      <c r="S10" s="45"/>
      <c r="T10" s="45"/>
      <c r="U10" s="45"/>
      <c r="V10" s="45"/>
      <c r="W10" s="45">
        <f>データ!Q6</f>
        <v>93.95</v>
      </c>
      <c r="X10" s="45"/>
      <c r="Y10" s="45"/>
      <c r="Z10" s="45"/>
      <c r="AA10" s="45"/>
      <c r="AB10" s="45"/>
      <c r="AC10" s="45"/>
      <c r="AD10" s="50">
        <f>データ!R6</f>
        <v>3024</v>
      </c>
      <c r="AE10" s="50"/>
      <c r="AF10" s="50"/>
      <c r="AG10" s="50"/>
      <c r="AH10" s="50"/>
      <c r="AI10" s="50"/>
      <c r="AJ10" s="50"/>
      <c r="AK10" s="2"/>
      <c r="AL10" s="50">
        <f>データ!V6</f>
        <v>2278</v>
      </c>
      <c r="AM10" s="50"/>
      <c r="AN10" s="50"/>
      <c r="AO10" s="50"/>
      <c r="AP10" s="50"/>
      <c r="AQ10" s="50"/>
      <c r="AR10" s="50"/>
      <c r="AS10" s="50"/>
      <c r="AT10" s="45">
        <f>データ!W6</f>
        <v>0.61</v>
      </c>
      <c r="AU10" s="45"/>
      <c r="AV10" s="45"/>
      <c r="AW10" s="45"/>
      <c r="AX10" s="45"/>
      <c r="AY10" s="45"/>
      <c r="AZ10" s="45"/>
      <c r="BA10" s="45"/>
      <c r="BB10" s="45">
        <f>データ!X6</f>
        <v>3734.43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【102.38】</v>
      </c>
      <c r="F86" s="26" t="str">
        <f>データ!AT6</f>
        <v>【102.97】</v>
      </c>
      <c r="G86" s="26" t="str">
        <f>データ!BE6</f>
        <v>【54.73】</v>
      </c>
      <c r="H86" s="26" t="str">
        <f>データ!BP6</f>
        <v>【1,225.44】</v>
      </c>
      <c r="I86" s="26" t="str">
        <f>データ!CA6</f>
        <v>【75.58】</v>
      </c>
      <c r="J86" s="26" t="str">
        <f>データ!CL6</f>
        <v>【215.23】</v>
      </c>
      <c r="K86" s="26" t="str">
        <f>データ!CW6</f>
        <v>【42.66】</v>
      </c>
      <c r="L86" s="26" t="str">
        <f>データ!DH6</f>
        <v>【82.67】</v>
      </c>
      <c r="M86" s="26" t="str">
        <f>データ!DS6</f>
        <v>【24.65】</v>
      </c>
      <c r="N86" s="26" t="str">
        <f>データ!ED6</f>
        <v>【0.00】</v>
      </c>
      <c r="O86" s="26" t="str">
        <f>データ!EO6</f>
        <v>【0.10】</v>
      </c>
    </row>
  </sheetData>
  <sheetProtection algorithmName="SHA-512" hashValue="+1JHU+T1Jf7wyl2schQcXbqrdHMZXjvEictDV86FToCdj2qkWaxJcAxT54tqsq8UArJFrmTw0t2PYCBDZsC9BQ==" saltValue="fbbq1BVDIq48x8l9dE/+2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352039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山口県　山口市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自治体職員</v>
      </c>
      <c r="N6" s="34" t="str">
        <f t="shared" si="3"/>
        <v>-</v>
      </c>
      <c r="O6" s="34">
        <f t="shared" si="3"/>
        <v>43.91</v>
      </c>
      <c r="P6" s="34">
        <f t="shared" si="3"/>
        <v>1.19</v>
      </c>
      <c r="Q6" s="34">
        <f t="shared" si="3"/>
        <v>93.95</v>
      </c>
      <c r="R6" s="34">
        <f t="shared" si="3"/>
        <v>3024</v>
      </c>
      <c r="S6" s="34">
        <f t="shared" si="3"/>
        <v>193137</v>
      </c>
      <c r="T6" s="34">
        <f t="shared" si="3"/>
        <v>1023.23</v>
      </c>
      <c r="U6" s="34">
        <f t="shared" si="3"/>
        <v>188.75</v>
      </c>
      <c r="V6" s="34">
        <f t="shared" si="3"/>
        <v>2278</v>
      </c>
      <c r="W6" s="34">
        <f t="shared" si="3"/>
        <v>0.61</v>
      </c>
      <c r="X6" s="34">
        <f t="shared" si="3"/>
        <v>3734.43</v>
      </c>
      <c r="Y6" s="35">
        <f>IF(Y7="",NA(),Y7)</f>
        <v>76.430000000000007</v>
      </c>
      <c r="Z6" s="35">
        <f t="shared" ref="Z6:AH6" si="4">IF(Z7="",NA(),Z7)</f>
        <v>84.68</v>
      </c>
      <c r="AA6" s="35">
        <f t="shared" si="4"/>
        <v>82</v>
      </c>
      <c r="AB6" s="35">
        <f t="shared" si="4"/>
        <v>80.83</v>
      </c>
      <c r="AC6" s="35">
        <f t="shared" si="4"/>
        <v>81.069999999999993</v>
      </c>
      <c r="AD6" s="35">
        <f t="shared" si="4"/>
        <v>95.59</v>
      </c>
      <c r="AE6" s="35">
        <f t="shared" si="4"/>
        <v>96.83</v>
      </c>
      <c r="AF6" s="35">
        <f t="shared" si="4"/>
        <v>98.32</v>
      </c>
      <c r="AG6" s="35">
        <f t="shared" si="4"/>
        <v>98.04</v>
      </c>
      <c r="AH6" s="35">
        <f t="shared" si="4"/>
        <v>99.91</v>
      </c>
      <c r="AI6" s="34" t="str">
        <f>IF(AI7="","",IF(AI7="-","【-】","【"&amp;SUBSTITUTE(TEXT(AI7,"#,##0.00"),"-","△")&amp;"】"))</f>
        <v>【102.38】</v>
      </c>
      <c r="AJ6" s="35">
        <f>IF(AJ7="",NA(),AJ7)</f>
        <v>350.36</v>
      </c>
      <c r="AK6" s="35">
        <f t="shared" ref="AK6:AS6" si="5">IF(AK7="",NA(),AK7)</f>
        <v>424.77</v>
      </c>
      <c r="AL6" s="35">
        <f t="shared" si="5"/>
        <v>432.02</v>
      </c>
      <c r="AM6" s="35">
        <f t="shared" si="5"/>
        <v>505.15</v>
      </c>
      <c r="AN6" s="35">
        <f t="shared" si="5"/>
        <v>540.73</v>
      </c>
      <c r="AO6" s="35">
        <f t="shared" si="5"/>
        <v>137.81</v>
      </c>
      <c r="AP6" s="35">
        <f t="shared" si="5"/>
        <v>172.52</v>
      </c>
      <c r="AQ6" s="35">
        <f t="shared" si="5"/>
        <v>201.29</v>
      </c>
      <c r="AR6" s="35">
        <f t="shared" si="5"/>
        <v>208.1</v>
      </c>
      <c r="AS6" s="35">
        <f t="shared" si="5"/>
        <v>148.76</v>
      </c>
      <c r="AT6" s="34" t="str">
        <f>IF(AT7="","",IF(AT7="-","【-】","【"&amp;SUBSTITUTE(TEXT(AT7,"#,##0.00"),"-","△")&amp;"】"))</f>
        <v>【102.97】</v>
      </c>
      <c r="AU6" s="35">
        <f>IF(AU7="",NA(),AU7)</f>
        <v>336.88</v>
      </c>
      <c r="AV6" s="35">
        <f t="shared" ref="AV6:BD6" si="6">IF(AV7="",NA(),AV7)</f>
        <v>147.29</v>
      </c>
      <c r="AW6" s="35">
        <f t="shared" si="6"/>
        <v>121.99</v>
      </c>
      <c r="AX6" s="35">
        <f t="shared" si="6"/>
        <v>88.51</v>
      </c>
      <c r="AY6" s="35">
        <f t="shared" si="6"/>
        <v>57.69</v>
      </c>
      <c r="AZ6" s="35">
        <f t="shared" si="6"/>
        <v>189.4</v>
      </c>
      <c r="BA6" s="35">
        <f t="shared" si="6"/>
        <v>69.430000000000007</v>
      </c>
      <c r="BB6" s="35">
        <f t="shared" si="6"/>
        <v>81.19</v>
      </c>
      <c r="BC6" s="35">
        <f t="shared" si="6"/>
        <v>75.290000000000006</v>
      </c>
      <c r="BD6" s="35">
        <f t="shared" si="6"/>
        <v>129.05000000000001</v>
      </c>
      <c r="BE6" s="34" t="str">
        <f>IF(BE7="","",IF(BE7="-","【-】","【"&amp;SUBSTITUTE(TEXT(BE7,"#,##0.00"),"-","△")&amp;"】"))</f>
        <v>【54.73】</v>
      </c>
      <c r="BF6" s="35">
        <f>IF(BF7="",NA(),BF7)</f>
        <v>2346.46</v>
      </c>
      <c r="BG6" s="35">
        <f t="shared" ref="BG6:BO6" si="7">IF(BG7="",NA(),BG7)</f>
        <v>2535.9299999999998</v>
      </c>
      <c r="BH6" s="35">
        <f t="shared" si="7"/>
        <v>2261.6</v>
      </c>
      <c r="BI6" s="35">
        <f t="shared" si="7"/>
        <v>2276.4899999999998</v>
      </c>
      <c r="BJ6" s="35">
        <f t="shared" si="7"/>
        <v>2209.4899999999998</v>
      </c>
      <c r="BK6" s="35">
        <f t="shared" si="7"/>
        <v>1554.05</v>
      </c>
      <c r="BL6" s="35">
        <f t="shared" si="7"/>
        <v>1671.86</v>
      </c>
      <c r="BM6" s="35">
        <f t="shared" si="7"/>
        <v>1673.47</v>
      </c>
      <c r="BN6" s="35">
        <f t="shared" si="7"/>
        <v>1592.72</v>
      </c>
      <c r="BO6" s="35">
        <f t="shared" si="7"/>
        <v>1223.96</v>
      </c>
      <c r="BP6" s="34" t="str">
        <f>IF(BP7="","",IF(BP7="-","【-】","【"&amp;SUBSTITUTE(TEXT(BP7,"#,##0.00"),"-","△")&amp;"】"))</f>
        <v>【1,225.44】</v>
      </c>
      <c r="BQ6" s="35">
        <f>IF(BQ7="",NA(),BQ7)</f>
        <v>12.21</v>
      </c>
      <c r="BR6" s="35">
        <f t="shared" ref="BR6:BZ6" si="8">IF(BR7="",NA(),BR7)</f>
        <v>17.440000000000001</v>
      </c>
      <c r="BS6" s="35">
        <f t="shared" si="8"/>
        <v>19.78</v>
      </c>
      <c r="BT6" s="35">
        <f t="shared" si="8"/>
        <v>24.21</v>
      </c>
      <c r="BU6" s="35">
        <f t="shared" si="8"/>
        <v>48.26</v>
      </c>
      <c r="BV6" s="35">
        <f t="shared" si="8"/>
        <v>53.01</v>
      </c>
      <c r="BW6" s="35">
        <f t="shared" si="8"/>
        <v>50.54</v>
      </c>
      <c r="BX6" s="35">
        <f t="shared" si="8"/>
        <v>49.22</v>
      </c>
      <c r="BY6" s="35">
        <f t="shared" si="8"/>
        <v>53.7</v>
      </c>
      <c r="BZ6" s="35">
        <f t="shared" si="8"/>
        <v>61.54</v>
      </c>
      <c r="CA6" s="34" t="str">
        <f>IF(CA7="","",IF(CA7="-","【-】","【"&amp;SUBSTITUTE(TEXT(CA7,"#,##0.00"),"-","△")&amp;"】"))</f>
        <v>【75.58】</v>
      </c>
      <c r="CB6" s="35">
        <f>IF(CB7="",NA(),CB7)</f>
        <v>1146.54</v>
      </c>
      <c r="CC6" s="35">
        <f t="shared" ref="CC6:CK6" si="9">IF(CC7="",NA(),CC7)</f>
        <v>798.88</v>
      </c>
      <c r="CD6" s="35">
        <f t="shared" si="9"/>
        <v>725.21</v>
      </c>
      <c r="CE6" s="35">
        <f t="shared" si="9"/>
        <v>628</v>
      </c>
      <c r="CF6" s="35">
        <f t="shared" si="9"/>
        <v>315.95999999999998</v>
      </c>
      <c r="CG6" s="35">
        <f t="shared" si="9"/>
        <v>299.39</v>
      </c>
      <c r="CH6" s="35">
        <f t="shared" si="9"/>
        <v>320.36</v>
      </c>
      <c r="CI6" s="35">
        <f t="shared" si="9"/>
        <v>332.02</v>
      </c>
      <c r="CJ6" s="35">
        <f t="shared" si="9"/>
        <v>300.35000000000002</v>
      </c>
      <c r="CK6" s="35">
        <f t="shared" si="9"/>
        <v>267.86</v>
      </c>
      <c r="CL6" s="34" t="str">
        <f>IF(CL7="","",IF(CL7="-","【-】","【"&amp;SUBSTITUTE(TEXT(CL7,"#,##0.00"),"-","△")&amp;"】"))</f>
        <v>【215.23】</v>
      </c>
      <c r="CM6" s="35">
        <f>IF(CM7="",NA(),CM7)</f>
        <v>7.68</v>
      </c>
      <c r="CN6" s="35">
        <f t="shared" ref="CN6:CV6" si="10">IF(CN7="",NA(),CN7)</f>
        <v>9.9600000000000009</v>
      </c>
      <c r="CO6" s="35">
        <f t="shared" si="10"/>
        <v>12</v>
      </c>
      <c r="CP6" s="35">
        <f t="shared" si="10"/>
        <v>13.89</v>
      </c>
      <c r="CQ6" s="35">
        <f t="shared" si="10"/>
        <v>15.72</v>
      </c>
      <c r="CR6" s="35">
        <f t="shared" si="10"/>
        <v>36.200000000000003</v>
      </c>
      <c r="CS6" s="35">
        <f t="shared" si="10"/>
        <v>34.74</v>
      </c>
      <c r="CT6" s="35">
        <f t="shared" si="10"/>
        <v>36.65</v>
      </c>
      <c r="CU6" s="35">
        <f t="shared" si="10"/>
        <v>37.72</v>
      </c>
      <c r="CV6" s="35">
        <f t="shared" si="10"/>
        <v>37.08</v>
      </c>
      <c r="CW6" s="34" t="str">
        <f>IF(CW7="","",IF(CW7="-","【-】","【"&amp;SUBSTITUTE(TEXT(CW7,"#,##0.00"),"-","△")&amp;"】"))</f>
        <v>【42.66】</v>
      </c>
      <c r="CX6" s="35">
        <f>IF(CX7="",NA(),CX7)</f>
        <v>67.78</v>
      </c>
      <c r="CY6" s="35">
        <f t="shared" ref="CY6:DG6" si="11">IF(CY7="",NA(),CY7)</f>
        <v>75.819999999999993</v>
      </c>
      <c r="CZ6" s="35">
        <f t="shared" si="11"/>
        <v>80.959999999999994</v>
      </c>
      <c r="DA6" s="35">
        <f t="shared" si="11"/>
        <v>82.58</v>
      </c>
      <c r="DB6" s="35">
        <f t="shared" si="11"/>
        <v>80.77</v>
      </c>
      <c r="DC6" s="35">
        <f t="shared" si="11"/>
        <v>71.069999999999993</v>
      </c>
      <c r="DD6" s="35">
        <f t="shared" si="11"/>
        <v>70.14</v>
      </c>
      <c r="DE6" s="35">
        <f t="shared" si="11"/>
        <v>68.83</v>
      </c>
      <c r="DF6" s="35">
        <f t="shared" si="11"/>
        <v>68.459999999999994</v>
      </c>
      <c r="DG6" s="35">
        <f t="shared" si="11"/>
        <v>67.22</v>
      </c>
      <c r="DH6" s="34" t="str">
        <f>IF(DH7="","",IF(DH7="-","【-】","【"&amp;SUBSTITUTE(TEXT(DH7,"#,##0.00"),"-","△")&amp;"】"))</f>
        <v>【82.67】</v>
      </c>
      <c r="DI6" s="35">
        <f>IF(DI7="",NA(),DI7)</f>
        <v>4.75</v>
      </c>
      <c r="DJ6" s="35">
        <f t="shared" ref="DJ6:DR6" si="12">IF(DJ7="",NA(),DJ7)</f>
        <v>10.49</v>
      </c>
      <c r="DK6" s="35">
        <f t="shared" si="12"/>
        <v>11.8</v>
      </c>
      <c r="DL6" s="35">
        <f t="shared" si="12"/>
        <v>13.37</v>
      </c>
      <c r="DM6" s="35">
        <f t="shared" si="12"/>
        <v>15.09</v>
      </c>
      <c r="DN6" s="35">
        <f t="shared" si="12"/>
        <v>6.66</v>
      </c>
      <c r="DO6" s="35">
        <f t="shared" si="12"/>
        <v>14.53</v>
      </c>
      <c r="DP6" s="35">
        <f t="shared" si="12"/>
        <v>17.72</v>
      </c>
      <c r="DQ6" s="35">
        <f t="shared" si="12"/>
        <v>18.920000000000002</v>
      </c>
      <c r="DR6" s="35">
        <f t="shared" si="12"/>
        <v>14.76</v>
      </c>
      <c r="DS6" s="34" t="str">
        <f>IF(DS7="","",IF(DS7="-","【-】","【"&amp;SUBSTITUTE(TEXT(DS7,"#,##0.00"),"-","△")&amp;"】"))</f>
        <v>【24.65】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0.08</v>
      </c>
      <c r="EL6" s="35">
        <f t="shared" si="14"/>
        <v>0.26</v>
      </c>
      <c r="EM6" s="35">
        <f t="shared" si="14"/>
        <v>0.13</v>
      </c>
      <c r="EN6" s="35">
        <f t="shared" si="14"/>
        <v>0.13</v>
      </c>
      <c r="EO6" s="34" t="str">
        <f>IF(EO7="","",IF(EO7="-","【-】","【"&amp;SUBSTITUTE(TEXT(EO7,"#,##0.00"),"-","△")&amp;"】"))</f>
        <v>【0.10】</v>
      </c>
    </row>
    <row r="7" spans="1:148" s="36" customFormat="1" x14ac:dyDescent="0.15">
      <c r="A7" s="28"/>
      <c r="B7" s="37">
        <v>2017</v>
      </c>
      <c r="C7" s="37">
        <v>352039</v>
      </c>
      <c r="D7" s="37">
        <v>46</v>
      </c>
      <c r="E7" s="37">
        <v>17</v>
      </c>
      <c r="F7" s="37">
        <v>4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43.91</v>
      </c>
      <c r="P7" s="38">
        <v>1.19</v>
      </c>
      <c r="Q7" s="38">
        <v>93.95</v>
      </c>
      <c r="R7" s="38">
        <v>3024</v>
      </c>
      <c r="S7" s="38">
        <v>193137</v>
      </c>
      <c r="T7" s="38">
        <v>1023.23</v>
      </c>
      <c r="U7" s="38">
        <v>188.75</v>
      </c>
      <c r="V7" s="38">
        <v>2278</v>
      </c>
      <c r="W7" s="38">
        <v>0.61</v>
      </c>
      <c r="X7" s="38">
        <v>3734.43</v>
      </c>
      <c r="Y7" s="38">
        <v>76.430000000000007</v>
      </c>
      <c r="Z7" s="38">
        <v>84.68</v>
      </c>
      <c r="AA7" s="38">
        <v>82</v>
      </c>
      <c r="AB7" s="38">
        <v>80.83</v>
      </c>
      <c r="AC7" s="38">
        <v>81.069999999999993</v>
      </c>
      <c r="AD7" s="38">
        <v>95.59</v>
      </c>
      <c r="AE7" s="38">
        <v>96.83</v>
      </c>
      <c r="AF7" s="38">
        <v>98.32</v>
      </c>
      <c r="AG7" s="38">
        <v>98.04</v>
      </c>
      <c r="AH7" s="38">
        <v>99.91</v>
      </c>
      <c r="AI7" s="38">
        <v>102.38</v>
      </c>
      <c r="AJ7" s="38">
        <v>350.36</v>
      </c>
      <c r="AK7" s="38">
        <v>424.77</v>
      </c>
      <c r="AL7" s="38">
        <v>432.02</v>
      </c>
      <c r="AM7" s="38">
        <v>505.15</v>
      </c>
      <c r="AN7" s="38">
        <v>540.73</v>
      </c>
      <c r="AO7" s="38">
        <v>137.81</v>
      </c>
      <c r="AP7" s="38">
        <v>172.52</v>
      </c>
      <c r="AQ7" s="38">
        <v>201.29</v>
      </c>
      <c r="AR7" s="38">
        <v>208.1</v>
      </c>
      <c r="AS7" s="38">
        <v>148.76</v>
      </c>
      <c r="AT7" s="38">
        <v>102.97</v>
      </c>
      <c r="AU7" s="38">
        <v>336.88</v>
      </c>
      <c r="AV7" s="38">
        <v>147.29</v>
      </c>
      <c r="AW7" s="38">
        <v>121.99</v>
      </c>
      <c r="AX7" s="38">
        <v>88.51</v>
      </c>
      <c r="AY7" s="38">
        <v>57.69</v>
      </c>
      <c r="AZ7" s="38">
        <v>189.4</v>
      </c>
      <c r="BA7" s="38">
        <v>69.430000000000007</v>
      </c>
      <c r="BB7" s="38">
        <v>81.19</v>
      </c>
      <c r="BC7" s="38">
        <v>75.290000000000006</v>
      </c>
      <c r="BD7" s="38">
        <v>129.05000000000001</v>
      </c>
      <c r="BE7" s="38">
        <v>54.73</v>
      </c>
      <c r="BF7" s="38">
        <v>2346.46</v>
      </c>
      <c r="BG7" s="38">
        <v>2535.9299999999998</v>
      </c>
      <c r="BH7" s="38">
        <v>2261.6</v>
      </c>
      <c r="BI7" s="38">
        <v>2276.4899999999998</v>
      </c>
      <c r="BJ7" s="38">
        <v>2209.4899999999998</v>
      </c>
      <c r="BK7" s="38">
        <v>1554.05</v>
      </c>
      <c r="BL7" s="38">
        <v>1671.86</v>
      </c>
      <c r="BM7" s="38">
        <v>1673.47</v>
      </c>
      <c r="BN7" s="38">
        <v>1592.72</v>
      </c>
      <c r="BO7" s="38">
        <v>1223.96</v>
      </c>
      <c r="BP7" s="38">
        <v>1225.44</v>
      </c>
      <c r="BQ7" s="38">
        <v>12.21</v>
      </c>
      <c r="BR7" s="38">
        <v>17.440000000000001</v>
      </c>
      <c r="BS7" s="38">
        <v>19.78</v>
      </c>
      <c r="BT7" s="38">
        <v>24.21</v>
      </c>
      <c r="BU7" s="38">
        <v>48.26</v>
      </c>
      <c r="BV7" s="38">
        <v>53.01</v>
      </c>
      <c r="BW7" s="38">
        <v>50.54</v>
      </c>
      <c r="BX7" s="38">
        <v>49.22</v>
      </c>
      <c r="BY7" s="38">
        <v>53.7</v>
      </c>
      <c r="BZ7" s="38">
        <v>61.54</v>
      </c>
      <c r="CA7" s="38">
        <v>75.58</v>
      </c>
      <c r="CB7" s="38">
        <v>1146.54</v>
      </c>
      <c r="CC7" s="38">
        <v>798.88</v>
      </c>
      <c r="CD7" s="38">
        <v>725.21</v>
      </c>
      <c r="CE7" s="38">
        <v>628</v>
      </c>
      <c r="CF7" s="38">
        <v>315.95999999999998</v>
      </c>
      <c r="CG7" s="38">
        <v>299.39</v>
      </c>
      <c r="CH7" s="38">
        <v>320.36</v>
      </c>
      <c r="CI7" s="38">
        <v>332.02</v>
      </c>
      <c r="CJ7" s="38">
        <v>300.35000000000002</v>
      </c>
      <c r="CK7" s="38">
        <v>267.86</v>
      </c>
      <c r="CL7" s="38">
        <v>215.23</v>
      </c>
      <c r="CM7" s="38">
        <v>7.68</v>
      </c>
      <c r="CN7" s="38">
        <v>9.9600000000000009</v>
      </c>
      <c r="CO7" s="38">
        <v>12</v>
      </c>
      <c r="CP7" s="38">
        <v>13.89</v>
      </c>
      <c r="CQ7" s="38">
        <v>15.72</v>
      </c>
      <c r="CR7" s="38">
        <v>36.200000000000003</v>
      </c>
      <c r="CS7" s="38">
        <v>34.74</v>
      </c>
      <c r="CT7" s="38">
        <v>36.65</v>
      </c>
      <c r="CU7" s="38">
        <v>37.72</v>
      </c>
      <c r="CV7" s="38">
        <v>37.08</v>
      </c>
      <c r="CW7" s="38">
        <v>42.66</v>
      </c>
      <c r="CX7" s="38">
        <v>67.78</v>
      </c>
      <c r="CY7" s="38">
        <v>75.819999999999993</v>
      </c>
      <c r="CZ7" s="38">
        <v>80.959999999999994</v>
      </c>
      <c r="DA7" s="38">
        <v>82.58</v>
      </c>
      <c r="DB7" s="38">
        <v>80.77</v>
      </c>
      <c r="DC7" s="38">
        <v>71.069999999999993</v>
      </c>
      <c r="DD7" s="38">
        <v>70.14</v>
      </c>
      <c r="DE7" s="38">
        <v>68.83</v>
      </c>
      <c r="DF7" s="38">
        <v>68.459999999999994</v>
      </c>
      <c r="DG7" s="38">
        <v>67.22</v>
      </c>
      <c r="DH7" s="38">
        <v>82.67</v>
      </c>
      <c r="DI7" s="38">
        <v>4.75</v>
      </c>
      <c r="DJ7" s="38">
        <v>10.49</v>
      </c>
      <c r="DK7" s="38">
        <v>11.8</v>
      </c>
      <c r="DL7" s="38">
        <v>13.37</v>
      </c>
      <c r="DM7" s="38">
        <v>15.09</v>
      </c>
      <c r="DN7" s="38">
        <v>6.66</v>
      </c>
      <c r="DO7" s="38">
        <v>14.53</v>
      </c>
      <c r="DP7" s="38">
        <v>17.72</v>
      </c>
      <c r="DQ7" s="38">
        <v>18.920000000000002</v>
      </c>
      <c r="DR7" s="38">
        <v>14.76</v>
      </c>
      <c r="DS7" s="38">
        <v>24.65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0.08</v>
      </c>
      <c r="EL7" s="38">
        <v>0.26</v>
      </c>
      <c r="EM7" s="38">
        <v>0.13</v>
      </c>
      <c r="EN7" s="38">
        <v>0.13</v>
      </c>
      <c r="EO7" s="38">
        <v>0.1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01457</cp:lastModifiedBy>
  <cp:lastPrinted>2019-02-04T23:39:37Z</cp:lastPrinted>
  <dcterms:created xsi:type="dcterms:W3CDTF">2018-12-03T08:54:08Z</dcterms:created>
  <dcterms:modified xsi:type="dcterms:W3CDTF">2019-02-05T01:30:13Z</dcterms:modified>
  <cp:category/>
</cp:coreProperties>
</file>