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50" windowWidth="14940" windowHeight="778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MA31" i="4" s="1"/>
  <c r="DN7" i="5"/>
  <c r="DM7" i="5"/>
  <c r="DL7" i="5"/>
  <c r="JV31" i="4" s="1"/>
  <c r="DK7" i="5"/>
  <c r="JC31" i="4" s="1"/>
  <c r="DI7" i="5"/>
  <c r="DH7" i="5"/>
  <c r="DG7" i="5"/>
  <c r="DF7" i="5"/>
  <c r="DE7" i="5"/>
  <c r="DD7" i="5"/>
  <c r="DC7" i="5"/>
  <c r="LT77" i="4" s="1"/>
  <c r="DB7" i="5"/>
  <c r="LE77" i="4" s="1"/>
  <c r="DA7" i="5"/>
  <c r="CZ7" i="5"/>
  <c r="CN7" i="5"/>
  <c r="CM7" i="5"/>
  <c r="BZ7" i="5"/>
  <c r="BY7" i="5"/>
  <c r="BX7" i="5"/>
  <c r="BW7" i="5"/>
  <c r="BV7" i="5"/>
  <c r="BU7" i="5"/>
  <c r="BT7" i="5"/>
  <c r="LH52" i="4" s="1"/>
  <c r="BS7" i="5"/>
  <c r="KO52" i="4" s="1"/>
  <c r="BR7" i="5"/>
  <c r="BQ7" i="5"/>
  <c r="BO7" i="5"/>
  <c r="HJ53" i="4" s="1"/>
  <c r="BN7" i="5"/>
  <c r="GQ53" i="4" s="1"/>
  <c r="BM7" i="5"/>
  <c r="BL7" i="5"/>
  <c r="BK7" i="5"/>
  <c r="EL53" i="4" s="1"/>
  <c r="BJ7" i="5"/>
  <c r="HJ52" i="4" s="1"/>
  <c r="BI7" i="5"/>
  <c r="BH7" i="5"/>
  <c r="BG7" i="5"/>
  <c r="BF7" i="5"/>
  <c r="EL52" i="4" s="1"/>
  <c r="BD7" i="5"/>
  <c r="BC7" i="5"/>
  <c r="BB7" i="5"/>
  <c r="BG53" i="4" s="1"/>
  <c r="BA7" i="5"/>
  <c r="AN53" i="4" s="1"/>
  <c r="AZ7" i="5"/>
  <c r="AY7" i="5"/>
  <c r="AX7" i="5"/>
  <c r="AW7" i="5"/>
  <c r="AV7" i="5"/>
  <c r="AU7" i="5"/>
  <c r="AS7" i="5"/>
  <c r="AR7" i="5"/>
  <c r="GQ32" i="4" s="1"/>
  <c r="AQ7" i="5"/>
  <c r="AP7" i="5"/>
  <c r="AO7" i="5"/>
  <c r="AN7" i="5"/>
  <c r="HJ31" i="4" s="1"/>
  <c r="AM7" i="5"/>
  <c r="AL7" i="5"/>
  <c r="AK7" i="5"/>
  <c r="FE31" i="4" s="1"/>
  <c r="AJ7" i="5"/>
  <c r="EL31" i="4" s="1"/>
  <c r="AH7" i="5"/>
  <c r="AG7" i="5"/>
  <c r="AF7" i="5"/>
  <c r="AE7" i="5"/>
  <c r="AD7" i="5"/>
  <c r="AC7" i="5"/>
  <c r="AB7" i="5"/>
  <c r="BZ31" i="4" s="1"/>
  <c r="AA7" i="5"/>
  <c r="BG31" i="4" s="1"/>
  <c r="Z7" i="5"/>
  <c r="Y7" i="5"/>
  <c r="X7" i="5"/>
  <c r="LJ10" i="4" s="1"/>
  <c r="W7" i="5"/>
  <c r="JQ10" i="4" s="1"/>
  <c r="V7" i="5"/>
  <c r="U7" i="5"/>
  <c r="T7" i="5"/>
  <c r="JQ8" i="4" s="1"/>
  <c r="S7" i="5"/>
  <c r="HX8" i="4" s="1"/>
  <c r="R7" i="5"/>
  <c r="Q7" i="5"/>
  <c r="P7" i="5"/>
  <c r="AQ10" i="4" s="1"/>
  <c r="O7" i="5"/>
  <c r="B10" i="4" s="1"/>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KP77" i="4"/>
  <c r="KA77" i="4"/>
  <c r="IT77" i="4"/>
  <c r="IE77" i="4"/>
  <c r="HP77" i="4"/>
  <c r="HA77" i="4"/>
  <c r="GL77" i="4"/>
  <c r="BZ77" i="4"/>
  <c r="BK77" i="4"/>
  <c r="AV77" i="4"/>
  <c r="AG77" i="4"/>
  <c r="R77" i="4"/>
  <c r="CV76" i="4"/>
  <c r="CV67" i="4"/>
  <c r="MA53" i="4"/>
  <c r="LH53" i="4"/>
  <c r="KO53" i="4"/>
  <c r="JV53" i="4"/>
  <c r="JC53" i="4"/>
  <c r="FX53" i="4"/>
  <c r="FE53" i="4"/>
  <c r="CS53" i="4"/>
  <c r="BZ53" i="4"/>
  <c r="U53" i="4"/>
  <c r="MA52" i="4"/>
  <c r="JV52" i="4"/>
  <c r="JC52" i="4"/>
  <c r="GQ52" i="4"/>
  <c r="FX52" i="4"/>
  <c r="FE52" i="4"/>
  <c r="CS52" i="4"/>
  <c r="BZ52" i="4"/>
  <c r="BG52" i="4"/>
  <c r="AN52" i="4"/>
  <c r="U52" i="4"/>
  <c r="MA32" i="4"/>
  <c r="LH32" i="4"/>
  <c r="KO32" i="4"/>
  <c r="JV32" i="4"/>
  <c r="JC32" i="4"/>
  <c r="HJ32" i="4"/>
  <c r="FX32" i="4"/>
  <c r="FE32" i="4"/>
  <c r="EL32" i="4"/>
  <c r="CS32" i="4"/>
  <c r="BZ32" i="4"/>
  <c r="BG32" i="4"/>
  <c r="AN32" i="4"/>
  <c r="U32" i="4"/>
  <c r="LH31" i="4"/>
  <c r="KO31" i="4"/>
  <c r="GQ31" i="4"/>
  <c r="FX31" i="4"/>
  <c r="CS31" i="4"/>
  <c r="AN31" i="4"/>
  <c r="U31" i="4"/>
  <c r="HX10" i="4"/>
  <c r="DU10" i="4"/>
  <c r="CF10" i="4"/>
  <c r="LJ8" i="4"/>
  <c r="DU8" i="4"/>
  <c r="CF8" i="4"/>
  <c r="B8" i="4"/>
  <c r="MA51" i="4" l="1"/>
  <c r="MI76" i="4"/>
  <c r="HJ51" i="4"/>
  <c r="MA30" i="4"/>
  <c r="IT76" i="4"/>
  <c r="HJ30" i="4"/>
  <c r="BZ76" i="4"/>
  <c r="CS51" i="4"/>
  <c r="CS30" i="4"/>
  <c r="C11" i="5"/>
  <c r="D11" i="5"/>
  <c r="E11" i="5"/>
  <c r="B11" i="5"/>
  <c r="BK76" i="4" l="1"/>
  <c r="LH51" i="4"/>
  <c r="LT76" i="4"/>
  <c r="GQ51" i="4"/>
  <c r="LH30" i="4"/>
  <c r="BZ30" i="4"/>
  <c r="IE76" i="4"/>
  <c r="BZ51" i="4"/>
  <c r="GQ30" i="4"/>
  <c r="HP76" i="4"/>
  <c r="BG30" i="4"/>
  <c r="AV76" i="4"/>
  <c r="FX30" i="4"/>
  <c r="KO51" i="4"/>
  <c r="FX51" i="4"/>
  <c r="KO30" i="4"/>
  <c r="BG51" i="4"/>
  <c r="LE76" i="4"/>
  <c r="HA76" i="4"/>
  <c r="AN51" i="4"/>
  <c r="FE30" i="4"/>
  <c r="AN30" i="4"/>
  <c r="AG76" i="4"/>
  <c r="JV51" i="4"/>
  <c r="KP76" i="4"/>
  <c r="FE51" i="4"/>
  <c r="JV30" i="4"/>
  <c r="KA76" i="4"/>
  <c r="EL51" i="4"/>
  <c r="JC30" i="4"/>
  <c r="U51" i="4"/>
  <c r="U30" i="4"/>
  <c r="JC51" i="4"/>
  <c r="GL76" i="4"/>
  <c r="EL30" i="4"/>
  <c r="R76"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<sst xmlns="http://schemas.openxmlformats.org/spreadsheetml/2006/main" count="286" uniqueCount="135">
  <si>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</si>
  <si>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</si>
  <si>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</si>
  <si>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</si>
  <si>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</si>
  <si>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</si>
  <si>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</si>
  <si>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</si>
  <si>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</si>
  <si>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</si>
  <si>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</si>
  <si>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</si>
  <si>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</si>
  <si>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</si>
  <si>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</si>
  <si>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</si>
  <si>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</si>
  <si>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</si>
  <si>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</si>
  <si>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</si>
  <si>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</si>
  <si>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</si>
  <si>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</si>
  <si>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</si>
  <si>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</si>
  <si>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</si>
  <si>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</si>
  <si>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</si>
  <si>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</si>
  <si>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</si>
  <si>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</si>
  <si>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</si>
  <si>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</si>
  <si>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</si>
  <si>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</si>
  <si>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</si>
  <si>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</si>
  <si>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</si>
  <si>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</si>
  <si>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</si>
  <si>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</si>
  <si>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</si>
  <si>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</si>
  <si>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</si>
  <si>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</si>
  <si>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</si>
  <si>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</si>
  <si>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</si>
  <si>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</si>
  <si>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</si>
  <si>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</si>
  <si>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</si>
  <si>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</si>
  <si>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</si>
  <si>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</si>
  <si>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</si>
  <si>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</si>
  <si>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</si>
  <si>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</si>
  <si>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</si>
  <si>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</si>
  <si>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</si>
  <si>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</si>
  <si>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</si>
  <si>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</si>
  <si>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</si>
  <si>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</si>
  <si>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</si>
  <si>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</si>
  <si>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</si>
  <si>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</si>
  <si>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</si>
  <si>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</si>
  <si>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</si>
  <si>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</si>
  <si>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</si>
  <si>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</si>
  <si>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</si>
  <si>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</si>
  <si>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</si>
  <si>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</si>
  <si>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</si>
  <si>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</si>
  <si>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</si>
  <si>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</si>
  <si>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</si>
  <si>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</si>
  <si>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</si>
  <si>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</si>
  <si>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</si>
  <si>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</si>
  <si>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</si>
  <si>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</si>
  <si>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</si>
  <si>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</si>
  <si>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</si>
  <si>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</si>
  <si>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</si>
  <si>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</si>
  <si>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</si>
  <si>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</si>
  <si>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</si>
  <si>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</si>
  <si>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</si>
  <si>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</si>
  <si>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</si>
  <si>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</si>
  <si>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</si>
  <si>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</si>
  <si>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</si>
  <si>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</si>
  <si>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</si>
  <si>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</si>
  <si>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周南市</t>
  </si>
  <si>
    <t>周南市営徳山駅前駐車場</t>
  </si>
  <si>
    <t>法非適用</t>
  </si>
  <si>
    <t>駐車場整備事業</t>
  </si>
  <si>
    <t>-</t>
  </si>
  <si>
    <t>Ａ２Ｂ１</t>
  </si>
  <si>
    <t>該当数値なし</t>
  </si>
  <si>
    <t>都市計画駐車場</t>
  </si>
  <si>
    <t>地下式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</si>
  <si>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</si>
  <si>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</si>
  <si>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</si>
  <si>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</si>
  <si>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</si>
  <si>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</si>
  <si>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</si>
  <si>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</si>
  <si>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</si>
  <si>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平成25年度に周辺の大規模小売店舗が閉店したこと等により、収益状況が悪化したため、収益的収支比率について100％を切る年度が見られた。平成25年度及び平成27年度には修繕費等の営業費用が増加したため、当該年度の売上高GOP比率は低くなっている。</t>
    <rPh sb="0" eb="2">
      <t>ヘイセイ</t>
    </rPh>
    <rPh sb="4" eb="6">
      <t>ネンド</t>
    </rPh>
    <rPh sb="7" eb="9">
      <t>シュウヘン</t>
    </rPh>
    <rPh sb="10" eb="13">
      <t>ダイキボ</t>
    </rPh>
    <rPh sb="13" eb="15">
      <t>コウリ</t>
    </rPh>
    <rPh sb="15" eb="17">
      <t>テンポ</t>
    </rPh>
    <rPh sb="18" eb="20">
      <t>ヘイテン</t>
    </rPh>
    <rPh sb="24" eb="25">
      <t>トウ</t>
    </rPh>
    <rPh sb="29" eb="31">
      <t>シュウエキ</t>
    </rPh>
    <rPh sb="31" eb="33">
      <t>ジョウキョウ</t>
    </rPh>
    <rPh sb="34" eb="36">
      <t>アッカ</t>
    </rPh>
    <rPh sb="41" eb="44">
      <t>シュウエキテキ</t>
    </rPh>
    <rPh sb="44" eb="46">
      <t>シュウシ</t>
    </rPh>
    <rPh sb="46" eb="48">
      <t>ヒリツ</t>
    </rPh>
    <rPh sb="57" eb="58">
      <t>キ</t>
    </rPh>
    <rPh sb="59" eb="61">
      <t>ネンド</t>
    </rPh>
    <rPh sb="62" eb="63">
      <t>ミ</t>
    </rPh>
    <rPh sb="67" eb="69">
      <t>ヘイセイ</t>
    </rPh>
    <rPh sb="71" eb="72">
      <t>ネン</t>
    </rPh>
    <rPh sb="72" eb="73">
      <t>ド</t>
    </rPh>
    <rPh sb="73" eb="74">
      <t>オヨ</t>
    </rPh>
    <rPh sb="75" eb="77">
      <t>ヘイセイ</t>
    </rPh>
    <rPh sb="79" eb="80">
      <t>ネン</t>
    </rPh>
    <rPh sb="80" eb="81">
      <t>ド</t>
    </rPh>
    <rPh sb="83" eb="86">
      <t>シュウゼンヒ</t>
    </rPh>
    <rPh sb="86" eb="87">
      <t>トウ</t>
    </rPh>
    <rPh sb="88" eb="90">
      <t>エイギョウ</t>
    </rPh>
    <rPh sb="90" eb="92">
      <t>ヒヨウ</t>
    </rPh>
    <rPh sb="93" eb="95">
      <t>ゾウカ</t>
    </rPh>
    <rPh sb="100" eb="102">
      <t>トウガイ</t>
    </rPh>
    <rPh sb="102" eb="104">
      <t>ネンド</t>
    </rPh>
    <rPh sb="105" eb="107">
      <t>ウリアゲ</t>
    </rPh>
    <rPh sb="107" eb="108">
      <t>ダカ</t>
    </rPh>
    <rPh sb="111" eb="113">
      <t>ヒリツ</t>
    </rPh>
    <rPh sb="114" eb="115">
      <t>ヒク</t>
    </rPh>
    <phoneticPr fontId="6"/>
  </si>
  <si>
    <t>供用開始より46年が経過し、老朽化が進んでいる。平成28年度には企業債の債務を完済しており、今後も施設の状態を見ながら計画的な修繕を検討する。</t>
    <rPh sb="0" eb="2">
      <t>キョウヨウ</t>
    </rPh>
    <rPh sb="2" eb="4">
      <t>カイシ</t>
    </rPh>
    <rPh sb="8" eb="9">
      <t>ネン</t>
    </rPh>
    <rPh sb="10" eb="12">
      <t>ケイカ</t>
    </rPh>
    <rPh sb="14" eb="17">
      <t>ロウキュウカ</t>
    </rPh>
    <rPh sb="18" eb="19">
      <t>スス</t>
    </rPh>
    <rPh sb="24" eb="26">
      <t>ヘイセイ</t>
    </rPh>
    <rPh sb="28" eb="29">
      <t>ネン</t>
    </rPh>
    <rPh sb="29" eb="30">
      <t>ド</t>
    </rPh>
    <rPh sb="32" eb="34">
      <t>キギョウ</t>
    </rPh>
    <rPh sb="34" eb="35">
      <t>サイ</t>
    </rPh>
    <rPh sb="36" eb="38">
      <t>サイム</t>
    </rPh>
    <rPh sb="39" eb="41">
      <t>カンサイ</t>
    </rPh>
    <rPh sb="46" eb="48">
      <t>コンゴ</t>
    </rPh>
    <rPh sb="49" eb="51">
      <t>シセツ</t>
    </rPh>
    <rPh sb="52" eb="54">
      <t>ジョウタイ</t>
    </rPh>
    <rPh sb="55" eb="56">
      <t>ミ</t>
    </rPh>
    <rPh sb="59" eb="62">
      <t>ケイカクテキ</t>
    </rPh>
    <rPh sb="63" eb="65">
      <t>シュウゼン</t>
    </rPh>
    <rPh sb="66" eb="68">
      <t>ケントウ</t>
    </rPh>
    <phoneticPr fontId="6"/>
  </si>
  <si>
    <t>平成25年度に周辺の大規模小売店舗が閉店した等により、利用状況が一時的に悪化している。隣接する駅に平成30年2月にオープンした賑わいの拠点となる施設の整備に係る工事関係者等の利用増加が見られた。</t>
    <rPh sb="0" eb="2">
      <t>ヘイセイ</t>
    </rPh>
    <rPh sb="4" eb="6">
      <t>ネンド</t>
    </rPh>
    <rPh sb="27" eb="29">
      <t>リヨウ</t>
    </rPh>
    <rPh sb="32" eb="35">
      <t>イチジテキ</t>
    </rPh>
    <rPh sb="63" eb="64">
      <t>ニギ</t>
    </rPh>
    <rPh sb="75" eb="77">
      <t>セイビ</t>
    </rPh>
    <rPh sb="78" eb="79">
      <t>カカ</t>
    </rPh>
    <rPh sb="80" eb="82">
      <t>コウジ</t>
    </rPh>
    <rPh sb="82" eb="85">
      <t>カンケイシャ</t>
    </rPh>
    <rPh sb="85" eb="86">
      <t>トウ</t>
    </rPh>
    <rPh sb="87" eb="89">
      <t>リヨウ</t>
    </rPh>
    <rPh sb="89" eb="91">
      <t>ゾウカ</t>
    </rPh>
    <rPh sb="92" eb="93">
      <t>ミ</t>
    </rPh>
    <phoneticPr fontId="6"/>
  </si>
  <si>
    <t xml:space="preserve">今後10年間で58,000千円の設備投資を見込んでおり、財源の一部として企業債を発行する予定である。一方で、賑わいの拠点となる施設のオープンにより利用の状況が好転し、収益が増加する見込みである。これらの影響による、収益的収支比率の動きに注視し、今後の設備投資を行っていく。
　また、現在は指定管理者による管理を実施しており、今後も民間活力を活用する等により、効率的かつ適正な運営に努める。
</t>
    <rPh sb="0" eb="2">
      <t>コンゴ</t>
    </rPh>
    <rPh sb="4" eb="6">
      <t>ネンカン</t>
    </rPh>
    <rPh sb="13" eb="15">
      <t>センエン</t>
    </rPh>
    <rPh sb="16" eb="18">
      <t>セツビ</t>
    </rPh>
    <rPh sb="18" eb="20">
      <t>トウシ</t>
    </rPh>
    <rPh sb="21" eb="23">
      <t>ミコミ</t>
    </rPh>
    <rPh sb="28" eb="30">
      <t>ザイゲン</t>
    </rPh>
    <rPh sb="31" eb="33">
      <t>イチブ</t>
    </rPh>
    <rPh sb="36" eb="38">
      <t>キギョウ</t>
    </rPh>
    <rPh sb="38" eb="39">
      <t>サイ</t>
    </rPh>
    <rPh sb="40" eb="42">
      <t>ハッコウ</t>
    </rPh>
    <rPh sb="44" eb="46">
      <t>ヨテイ</t>
    </rPh>
    <rPh sb="50" eb="52">
      <t>イッポウ</t>
    </rPh>
    <rPh sb="54" eb="55">
      <t>ニギ</t>
    </rPh>
    <rPh sb="58" eb="60">
      <t>キョテン</t>
    </rPh>
    <rPh sb="63" eb="65">
      <t>シセツ</t>
    </rPh>
    <rPh sb="79" eb="81">
      <t>コウテン</t>
    </rPh>
    <rPh sb="83" eb="85">
      <t>シュウエキ</t>
    </rPh>
    <rPh sb="86" eb="88">
      <t>ゾウカ</t>
    </rPh>
    <rPh sb="90" eb="92">
      <t>ミコ</t>
    </rPh>
    <rPh sb="141" eb="143">
      <t>ゲンザイ</t>
    </rPh>
    <rPh sb="144" eb="146">
      <t>シテイ</t>
    </rPh>
    <rPh sb="146" eb="149">
      <t>カンリシャ</t>
    </rPh>
    <rPh sb="152" eb="154">
      <t>カンリ</t>
    </rPh>
    <rPh sb="155" eb="157">
      <t>ジッシ</t>
    </rPh>
    <rPh sb="162" eb="164">
      <t>コンゴ</t>
    </rPh>
    <rPh sb="165" eb="167">
      <t>ミンカン</t>
    </rPh>
    <rPh sb="167" eb="169">
      <t>カツリョク</t>
    </rPh>
    <rPh sb="170" eb="172">
      <t>カツヨウ</t>
    </rPh>
    <rPh sb="174" eb="175">
      <t>ナド</t>
    </rPh>
    <rPh sb="179" eb="182">
      <t>コウリツテキ</t>
    </rPh>
    <rPh sb="184" eb="186">
      <t>テキセイ</t>
    </rPh>
    <rPh sb="187" eb="189">
      <t>ウンエイ</t>
    </rPh>
    <rPh sb="190" eb="191">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</si>
</sst>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107.7</c:v>
                </c:pt>
                <c:pt idx="1">
                  <c:v>87.8</c:v>
                </c:pt>
                <c:pt idx="2">
                  <c:v>91.9</c:v>
                </c:pt>
                <c:pt idx="3">
                  <c:v>85</c:v>
                </c:pt>
                <c:pt idx="4">
                  <c:v>100.5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87720832"/>
        <c:axId val="1877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87720832"/>
        <c:axId val="187722752"/>
      </c:lineChart>
      <c:dateAx>
        <c:axId val="187720832"/>
        <c:scaling>
          <c:orientation val="minMax"/>
        </c:scaling>
        <c:delete val="1"/>
        <c:axPos val="b"/>
        <c:numFmt formatCode="ge" sourceLinked="1"/>
        <c:majorTickMark val="none"/>
        <c:minorTickMark val="none"/>
        <c:tickLblPos val="none"/>
        <c:crossAx val="187722752"/>
        <c:crosses val="autoZero"/>
        <c:auto val="1"/>
        <c:lblOffset val="100"/>
        <c:baseTimeUnit val="years"/>
      </c:dateAx>
      <c:valAx>
        <c:axId val="1877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2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81.3</c:v>
                </c:pt>
                <c:pt idx="1">
                  <c:v>69.900000000000006</c:v>
                </c:pt>
                <c:pt idx="2">
                  <c:v>47.5</c:v>
                </c:pt>
                <c:pt idx="3">
                  <c:v>18.600000000000001</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88601472"/>
        <c:axId val="1886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88601472"/>
        <c:axId val="188603392"/>
      </c:lineChart>
      <c:dateAx>
        <c:axId val="188601472"/>
        <c:scaling>
          <c:orientation val="minMax"/>
        </c:scaling>
        <c:delete val="1"/>
        <c:axPos val="b"/>
        <c:numFmt formatCode="ge" sourceLinked="1"/>
        <c:majorTickMark val="none"/>
        <c:minorTickMark val="none"/>
        <c:tickLblPos val="none"/>
        <c:crossAx val="188603392"/>
        <c:crosses val="autoZero"/>
        <c:auto val="1"/>
        <c:lblOffset val="100"/>
        <c:baseTimeUnit val="years"/>
      </c:dateAx>
      <c:valAx>
        <c:axId val="18860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60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88658432"/>
        <c:axId val="1886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88658432"/>
        <c:axId val="188660352"/>
      </c:lineChart>
      <c:dateAx>
        <c:axId val="188658432"/>
        <c:scaling>
          <c:orientation val="minMax"/>
        </c:scaling>
        <c:delete val="1"/>
        <c:axPos val="b"/>
        <c:numFmt formatCode="ge" sourceLinked="1"/>
        <c:majorTickMark val="none"/>
        <c:minorTickMark val="none"/>
        <c:tickLblPos val="none"/>
        <c:crossAx val="188660352"/>
        <c:crosses val="autoZero"/>
        <c:auto val="1"/>
        <c:lblOffset val="100"/>
        <c:baseTimeUnit val="years"/>
      </c:dateAx>
      <c:valAx>
        <c:axId val="18866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65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7504896"/>
        <c:axId val="375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7504896"/>
        <c:axId val="37519360"/>
      </c:lineChart>
      <c:dateAx>
        <c:axId val="37504896"/>
        <c:scaling>
          <c:orientation val="minMax"/>
        </c:scaling>
        <c:delete val="1"/>
        <c:axPos val="b"/>
        <c:numFmt formatCode="ge" sourceLinked="1"/>
        <c:majorTickMark val="none"/>
        <c:minorTickMark val="none"/>
        <c:tickLblPos val="none"/>
        <c:crossAx val="37519360"/>
        <c:crosses val="autoZero"/>
        <c:auto val="1"/>
        <c:lblOffset val="100"/>
        <c:baseTimeUnit val="years"/>
      </c:dateAx>
      <c:valAx>
        <c:axId val="3751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7824384"/>
        <c:axId val="378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7824384"/>
        <c:axId val="37826560"/>
      </c:lineChart>
      <c:dateAx>
        <c:axId val="37824384"/>
        <c:scaling>
          <c:orientation val="minMax"/>
        </c:scaling>
        <c:delete val="1"/>
        <c:axPos val="b"/>
        <c:numFmt formatCode="ge" sourceLinked="1"/>
        <c:majorTickMark val="none"/>
        <c:minorTickMark val="none"/>
        <c:tickLblPos val="none"/>
        <c:crossAx val="37826560"/>
        <c:crosses val="autoZero"/>
        <c:auto val="1"/>
        <c:lblOffset val="100"/>
        <c:baseTimeUnit val="years"/>
      </c:dateAx>
      <c:valAx>
        <c:axId val="378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2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7860864"/>
        <c:axId val="37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7860864"/>
        <c:axId val="37862784"/>
      </c:lineChart>
      <c:dateAx>
        <c:axId val="37860864"/>
        <c:scaling>
          <c:orientation val="minMax"/>
        </c:scaling>
        <c:delete val="1"/>
        <c:axPos val="b"/>
        <c:numFmt formatCode="ge" sourceLinked="1"/>
        <c:majorTickMark val="none"/>
        <c:minorTickMark val="none"/>
        <c:tickLblPos val="none"/>
        <c:crossAx val="37862784"/>
        <c:crosses val="autoZero"/>
        <c:auto val="1"/>
        <c:lblOffset val="100"/>
        <c:baseTimeUnit val="years"/>
      </c:dateAx>
      <c:valAx>
        <c:axId val="3786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206.7</c:v>
                </c:pt>
                <c:pt idx="1">
                  <c:v>206.7</c:v>
                </c:pt>
                <c:pt idx="2">
                  <c:v>169.2</c:v>
                </c:pt>
                <c:pt idx="3">
                  <c:v>180.8</c:v>
                </c:pt>
                <c:pt idx="4">
                  <c:v>192.5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7971072"/>
        <c:axId val="3797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7971072"/>
        <c:axId val="37972992"/>
      </c:lineChart>
      <c:dateAx>
        <c:axId val="37971072"/>
        <c:scaling>
          <c:orientation val="minMax"/>
        </c:scaling>
        <c:delete val="1"/>
        <c:axPos val="b"/>
        <c:numFmt formatCode="ge" sourceLinked="1"/>
        <c:majorTickMark val="none"/>
        <c:minorTickMark val="none"/>
        <c:tickLblPos val="none"/>
        <c:crossAx val="37972992"/>
        <c:crosses val="autoZero"/>
        <c:auto val="1"/>
        <c:lblOffset val="100"/>
        <c:baseTimeUnit val="years"/>
      </c:dateAx>
      <c:valAx>
        <c:axId val="379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24.6</c:v>
                </c:pt>
                <c:pt idx="1">
                  <c:v>5.2</c:v>
                </c:pt>
                <c:pt idx="2">
                  <c:v>12.2</c:v>
                </c:pt>
                <c:pt idx="3">
                  <c:v>1.8</c:v>
                </c:pt>
                <c:pt idx="4">
                  <c:v>11.7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88764928"/>
        <c:axId val="1887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88764928"/>
        <c:axId val="188766848"/>
      </c:lineChart>
      <c:dateAx>
        <c:axId val="188764928"/>
        <c:scaling>
          <c:orientation val="minMax"/>
        </c:scaling>
        <c:delete val="1"/>
        <c:axPos val="b"/>
        <c:numFmt formatCode="ge" sourceLinked="1"/>
        <c:majorTickMark val="none"/>
        <c:minorTickMark val="none"/>
        <c:tickLblPos val="none"/>
        <c:crossAx val="188766848"/>
        <c:crosses val="autoZero"/>
        <c:auto val="1"/>
        <c:lblOffset val="100"/>
        <c:baseTimeUnit val="years"/>
      </c:dateAx>
      <c:valAx>
        <c:axId val="18876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6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11447</c:v>
                </c:pt>
                <c:pt idx="1">
                  <c:v>3888</c:v>
                </c:pt>
                <c:pt idx="2">
                  <c:v>5844</c:v>
                </c:pt>
                <c:pt idx="3">
                  <c:v>2796</c:v>
                </c:pt>
                <c:pt idx="4">
                  <c:v>6058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7560320"/>
        <c:axId val="37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7560320"/>
        <c:axId val="37562240"/>
      </c:lineChart>
      <c:dateAx>
        <c:axId val="37560320"/>
        <c:scaling>
          <c:orientation val="minMax"/>
        </c:scaling>
        <c:delete val="1"/>
        <c:axPos val="b"/>
        <c:numFmt formatCode="ge" sourceLinked="1"/>
        <c:majorTickMark val="none"/>
        <c:minorTickMark val="none"/>
        <c:tickLblPos val="none"/>
        <c:crossAx val="37562240"/>
        <c:crosses val="autoZero"/>
        <c:auto val="1"/>
        <c:lblOffset val="100"/>
        <c:baseTimeUnit val="years"/>
      </c:dateAx>
      <c:valAx>
        <c:axId val="37562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山口県周南市　周南市営徳山駅前駐車場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3878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46</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120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107.7</v>
      </c>
      <c r="V31" s="117"/>
      <c r="W31" s="117"/>
      <c r="X31" s="117"/>
      <c r="Y31" s="117"/>
      <c r="Z31" s="117"/>
      <c r="AA31" s="117"/>
      <c r="AB31" s="117"/>
      <c r="AC31" s="117"/>
      <c r="AD31" s="117"/>
      <c r="AE31" s="117"/>
      <c r="AF31" s="117"/>
      <c r="AG31" s="117"/>
      <c r="AH31" s="117"/>
      <c r="AI31" s="117"/>
      <c r="AJ31" s="117"/>
      <c r="AK31" s="117"/>
      <c r="AL31" s="117"/>
      <c r="AM31" s="117"/>
      <c r="AN31" s="117">
        <f>データ!Z7</f>
        <v>87.8</v>
      </c>
      <c r="AO31" s="117"/>
      <c r="AP31" s="117"/>
      <c r="AQ31" s="117"/>
      <c r="AR31" s="117"/>
      <c r="AS31" s="117"/>
      <c r="AT31" s="117"/>
      <c r="AU31" s="117"/>
      <c r="AV31" s="117"/>
      <c r="AW31" s="117"/>
      <c r="AX31" s="117"/>
      <c r="AY31" s="117"/>
      <c r="AZ31" s="117"/>
      <c r="BA31" s="117"/>
      <c r="BB31" s="117"/>
      <c r="BC31" s="117"/>
      <c r="BD31" s="117"/>
      <c r="BE31" s="117"/>
      <c r="BF31" s="117"/>
      <c r="BG31" s="117">
        <f>データ!AA7</f>
        <v>91.9</v>
      </c>
      <c r="BH31" s="117"/>
      <c r="BI31" s="117"/>
      <c r="BJ31" s="117"/>
      <c r="BK31" s="117"/>
      <c r="BL31" s="117"/>
      <c r="BM31" s="117"/>
      <c r="BN31" s="117"/>
      <c r="BO31" s="117"/>
      <c r="BP31" s="117"/>
      <c r="BQ31" s="117"/>
      <c r="BR31" s="117"/>
      <c r="BS31" s="117"/>
      <c r="BT31" s="117"/>
      <c r="BU31" s="117"/>
      <c r="BV31" s="117"/>
      <c r="BW31" s="117"/>
      <c r="BX31" s="117"/>
      <c r="BY31" s="117"/>
      <c r="BZ31" s="117">
        <f>データ!AB7</f>
        <v>85</v>
      </c>
      <c r="CA31" s="117"/>
      <c r="CB31" s="117"/>
      <c r="CC31" s="117"/>
      <c r="CD31" s="117"/>
      <c r="CE31" s="117"/>
      <c r="CF31" s="117"/>
      <c r="CG31" s="117"/>
      <c r="CH31" s="117"/>
      <c r="CI31" s="117"/>
      <c r="CJ31" s="117"/>
      <c r="CK31" s="117"/>
      <c r="CL31" s="117"/>
      <c r="CM31" s="117"/>
      <c r="CN31" s="117"/>
      <c r="CO31" s="117"/>
      <c r="CP31" s="117"/>
      <c r="CQ31" s="117"/>
      <c r="CR31" s="117"/>
      <c r="CS31" s="117">
        <f>データ!AC7</f>
        <v>100.5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206.7</v>
      </c>
      <c r="JD31" s="119"/>
      <c r="JE31" s="119"/>
      <c r="JF31" s="119"/>
      <c r="JG31" s="119"/>
      <c r="JH31" s="119"/>
      <c r="JI31" s="119"/>
      <c r="JJ31" s="119"/>
      <c r="JK31" s="119"/>
      <c r="JL31" s="119"/>
      <c r="JM31" s="119"/>
      <c r="JN31" s="119"/>
      <c r="JO31" s="119"/>
      <c r="JP31" s="119"/>
      <c r="JQ31" s="119"/>
      <c r="JR31" s="119"/>
      <c r="JS31" s="119"/>
      <c r="JT31" s="119"/>
      <c r="JU31" s="120"/>
      <c r="JV31" s="118">
        <f>データ!DL7</f>
        <v>206.7</v>
      </c>
      <c r="JW31" s="119"/>
      <c r="JX31" s="119"/>
      <c r="JY31" s="119"/>
      <c r="JZ31" s="119"/>
      <c r="KA31" s="119"/>
      <c r="KB31" s="119"/>
      <c r="KC31" s="119"/>
      <c r="KD31" s="119"/>
      <c r="KE31" s="119"/>
      <c r="KF31" s="119"/>
      <c r="KG31" s="119"/>
      <c r="KH31" s="119"/>
      <c r="KI31" s="119"/>
      <c r="KJ31" s="119"/>
      <c r="KK31" s="119"/>
      <c r="KL31" s="119"/>
      <c r="KM31" s="119"/>
      <c r="KN31" s="120"/>
      <c r="KO31" s="118">
        <f>データ!DM7</f>
        <v>169.2</v>
      </c>
      <c r="KP31" s="119"/>
      <c r="KQ31" s="119"/>
      <c r="KR31" s="119"/>
      <c r="KS31" s="119"/>
      <c r="KT31" s="119"/>
      <c r="KU31" s="119"/>
      <c r="KV31" s="119"/>
      <c r="KW31" s="119"/>
      <c r="KX31" s="119"/>
      <c r="KY31" s="119"/>
      <c r="KZ31" s="119"/>
      <c r="LA31" s="119"/>
      <c r="LB31" s="119"/>
      <c r="LC31" s="119"/>
      <c r="LD31" s="119"/>
      <c r="LE31" s="119"/>
      <c r="LF31" s="119"/>
      <c r="LG31" s="120"/>
      <c r="LH31" s="118">
        <f>データ!DN7</f>
        <v>180.8</v>
      </c>
      <c r="LI31" s="119"/>
      <c r="LJ31" s="119"/>
      <c r="LK31" s="119"/>
      <c r="LL31" s="119"/>
      <c r="LM31" s="119"/>
      <c r="LN31" s="119"/>
      <c r="LO31" s="119"/>
      <c r="LP31" s="119"/>
      <c r="LQ31" s="119"/>
      <c r="LR31" s="119"/>
      <c r="LS31" s="119"/>
      <c r="LT31" s="119"/>
      <c r="LU31" s="119"/>
      <c r="LV31" s="119"/>
      <c r="LW31" s="119"/>
      <c r="LX31" s="119"/>
      <c r="LY31" s="119"/>
      <c r="LZ31" s="120"/>
      <c r="MA31" s="118">
        <f>データ!DO7</f>
        <v>192.5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24.6</v>
      </c>
      <c r="EM52" s="117"/>
      <c r="EN52" s="117"/>
      <c r="EO52" s="117"/>
      <c r="EP52" s="117"/>
      <c r="EQ52" s="117"/>
      <c r="ER52" s="117"/>
      <c r="ES52" s="117"/>
      <c r="ET52" s="117"/>
      <c r="EU52" s="117"/>
      <c r="EV52" s="117"/>
      <c r="EW52" s="117"/>
      <c r="EX52" s="117"/>
      <c r="EY52" s="117"/>
      <c r="EZ52" s="117"/>
      <c r="FA52" s="117"/>
      <c r="FB52" s="117"/>
      <c r="FC52" s="117"/>
      <c r="FD52" s="117"/>
      <c r="FE52" s="117">
        <f>データ!BG7</f>
        <v>5.2</v>
      </c>
      <c r="FF52" s="117"/>
      <c r="FG52" s="117"/>
      <c r="FH52" s="117"/>
      <c r="FI52" s="117"/>
      <c r="FJ52" s="117"/>
      <c r="FK52" s="117"/>
      <c r="FL52" s="117"/>
      <c r="FM52" s="117"/>
      <c r="FN52" s="117"/>
      <c r="FO52" s="117"/>
      <c r="FP52" s="117"/>
      <c r="FQ52" s="117"/>
      <c r="FR52" s="117"/>
      <c r="FS52" s="117"/>
      <c r="FT52" s="117"/>
      <c r="FU52" s="117"/>
      <c r="FV52" s="117"/>
      <c r="FW52" s="117"/>
      <c r="FX52" s="117">
        <f>データ!BH7</f>
        <v>12.2</v>
      </c>
      <c r="FY52" s="117"/>
      <c r="FZ52" s="117"/>
      <c r="GA52" s="117"/>
      <c r="GB52" s="117"/>
      <c r="GC52" s="117"/>
      <c r="GD52" s="117"/>
      <c r="GE52" s="117"/>
      <c r="GF52" s="117"/>
      <c r="GG52" s="117"/>
      <c r="GH52" s="117"/>
      <c r="GI52" s="117"/>
      <c r="GJ52" s="117"/>
      <c r="GK52" s="117"/>
      <c r="GL52" s="117"/>
      <c r="GM52" s="117"/>
      <c r="GN52" s="117"/>
      <c r="GO52" s="117"/>
      <c r="GP52" s="117"/>
      <c r="GQ52" s="117">
        <f>データ!BI7</f>
        <v>1.8</v>
      </c>
      <c r="GR52" s="117"/>
      <c r="GS52" s="117"/>
      <c r="GT52" s="117"/>
      <c r="GU52" s="117"/>
      <c r="GV52" s="117"/>
      <c r="GW52" s="117"/>
      <c r="GX52" s="117"/>
      <c r="GY52" s="117"/>
      <c r="GZ52" s="117"/>
      <c r="HA52" s="117"/>
      <c r="HB52" s="117"/>
      <c r="HC52" s="117"/>
      <c r="HD52" s="117"/>
      <c r="HE52" s="117"/>
      <c r="HF52" s="117"/>
      <c r="HG52" s="117"/>
      <c r="HH52" s="117"/>
      <c r="HI52" s="117"/>
      <c r="HJ52" s="117">
        <f>データ!BJ7</f>
        <v>11.7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11447</v>
      </c>
      <c r="JD52" s="125"/>
      <c r="JE52" s="125"/>
      <c r="JF52" s="125"/>
      <c r="JG52" s="125"/>
      <c r="JH52" s="125"/>
      <c r="JI52" s="125"/>
      <c r="JJ52" s="125"/>
      <c r="JK52" s="125"/>
      <c r="JL52" s="125"/>
      <c r="JM52" s="125"/>
      <c r="JN52" s="125"/>
      <c r="JO52" s="125"/>
      <c r="JP52" s="125"/>
      <c r="JQ52" s="125"/>
      <c r="JR52" s="125"/>
      <c r="JS52" s="125"/>
      <c r="JT52" s="125"/>
      <c r="JU52" s="125"/>
      <c r="JV52" s="125">
        <f>データ!BR7</f>
        <v>3888</v>
      </c>
      <c r="JW52" s="125"/>
      <c r="JX52" s="125"/>
      <c r="JY52" s="125"/>
      <c r="JZ52" s="125"/>
      <c r="KA52" s="125"/>
      <c r="KB52" s="125"/>
      <c r="KC52" s="125"/>
      <c r="KD52" s="125"/>
      <c r="KE52" s="125"/>
      <c r="KF52" s="125"/>
      <c r="KG52" s="125"/>
      <c r="KH52" s="125"/>
      <c r="KI52" s="125"/>
      <c r="KJ52" s="125"/>
      <c r="KK52" s="125"/>
      <c r="KL52" s="125"/>
      <c r="KM52" s="125"/>
      <c r="KN52" s="125"/>
      <c r="KO52" s="125">
        <f>データ!BS7</f>
        <v>5844</v>
      </c>
      <c r="KP52" s="125"/>
      <c r="KQ52" s="125"/>
      <c r="KR52" s="125"/>
      <c r="KS52" s="125"/>
      <c r="KT52" s="125"/>
      <c r="KU52" s="125"/>
      <c r="KV52" s="125"/>
      <c r="KW52" s="125"/>
      <c r="KX52" s="125"/>
      <c r="KY52" s="125"/>
      <c r="KZ52" s="125"/>
      <c r="LA52" s="125"/>
      <c r="LB52" s="125"/>
      <c r="LC52" s="125"/>
      <c r="LD52" s="125"/>
      <c r="LE52" s="125"/>
      <c r="LF52" s="125"/>
      <c r="LG52" s="125"/>
      <c r="LH52" s="125">
        <f>データ!BT7</f>
        <v>2796</v>
      </c>
      <c r="LI52" s="125"/>
      <c r="LJ52" s="125"/>
      <c r="LK52" s="125"/>
      <c r="LL52" s="125"/>
      <c r="LM52" s="125"/>
      <c r="LN52" s="125"/>
      <c r="LO52" s="125"/>
      <c r="LP52" s="125"/>
      <c r="LQ52" s="125"/>
      <c r="LR52" s="125"/>
      <c r="LS52" s="125"/>
      <c r="LT52" s="125"/>
      <c r="LU52" s="125"/>
      <c r="LV52" s="125"/>
      <c r="LW52" s="125"/>
      <c r="LX52" s="125"/>
      <c r="LY52" s="125"/>
      <c r="LZ52" s="125"/>
      <c r="MA52" s="125">
        <f>データ!BU7</f>
        <v>6058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51" t="s">
        <v>134</v>
      </c>
      <c r="NE66" s="152"/>
      <c r="NF66" s="152"/>
      <c r="NG66" s="152"/>
      <c r="NH66" s="152"/>
      <c r="NI66" s="152"/>
      <c r="NJ66" s="152"/>
      <c r="NK66" s="152"/>
      <c r="NL66" s="152"/>
      <c r="NM66" s="152"/>
      <c r="NN66" s="152"/>
      <c r="NO66" s="152"/>
      <c r="NP66" s="152"/>
      <c r="NQ66" s="152"/>
      <c r="NR66" s="153"/>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51"/>
      <c r="NE74" s="152"/>
      <c r="NF74" s="152"/>
      <c r="NG74" s="152"/>
      <c r="NH74" s="152"/>
      <c r="NI74" s="152"/>
      <c r="NJ74" s="152"/>
      <c r="NK74" s="152"/>
      <c r="NL74" s="152"/>
      <c r="NM74" s="152"/>
      <c r="NN74" s="152"/>
      <c r="NO74" s="152"/>
      <c r="NP74" s="152"/>
      <c r="NQ74" s="152"/>
      <c r="NR74" s="153"/>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51"/>
      <c r="NE75" s="152"/>
      <c r="NF75" s="152"/>
      <c r="NG75" s="152"/>
      <c r="NH75" s="152"/>
      <c r="NI75" s="152"/>
      <c r="NJ75" s="152"/>
      <c r="NK75" s="152"/>
      <c r="NL75" s="152"/>
      <c r="NM75" s="152"/>
      <c r="NN75" s="152"/>
      <c r="NO75" s="152"/>
      <c r="NP75" s="152"/>
      <c r="NQ75" s="152"/>
      <c r="NR75" s="153"/>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58000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51"/>
      <c r="NE76" s="152"/>
      <c r="NF76" s="152"/>
      <c r="NG76" s="152"/>
      <c r="NH76" s="152"/>
      <c r="NI76" s="152"/>
      <c r="NJ76" s="152"/>
      <c r="NK76" s="152"/>
      <c r="NL76" s="152"/>
      <c r="NM76" s="152"/>
      <c r="NN76" s="152"/>
      <c r="NO76" s="152"/>
      <c r="NP76" s="152"/>
      <c r="NQ76" s="152"/>
      <c r="NR76" s="153"/>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81.3</v>
      </c>
      <c r="KB77" s="119"/>
      <c r="KC77" s="119"/>
      <c r="KD77" s="119"/>
      <c r="KE77" s="119"/>
      <c r="KF77" s="119"/>
      <c r="KG77" s="119"/>
      <c r="KH77" s="119"/>
      <c r="KI77" s="119"/>
      <c r="KJ77" s="119"/>
      <c r="KK77" s="119"/>
      <c r="KL77" s="119"/>
      <c r="KM77" s="119"/>
      <c r="KN77" s="119"/>
      <c r="KO77" s="120"/>
      <c r="KP77" s="118">
        <f>データ!DA7</f>
        <v>69.900000000000006</v>
      </c>
      <c r="KQ77" s="119"/>
      <c r="KR77" s="119"/>
      <c r="KS77" s="119"/>
      <c r="KT77" s="119"/>
      <c r="KU77" s="119"/>
      <c r="KV77" s="119"/>
      <c r="KW77" s="119"/>
      <c r="KX77" s="119"/>
      <c r="KY77" s="119"/>
      <c r="KZ77" s="119"/>
      <c r="LA77" s="119"/>
      <c r="LB77" s="119"/>
      <c r="LC77" s="119"/>
      <c r="LD77" s="120"/>
      <c r="LE77" s="118">
        <f>データ!DB7</f>
        <v>47.5</v>
      </c>
      <c r="LF77" s="119"/>
      <c r="LG77" s="119"/>
      <c r="LH77" s="119"/>
      <c r="LI77" s="119"/>
      <c r="LJ77" s="119"/>
      <c r="LK77" s="119"/>
      <c r="LL77" s="119"/>
      <c r="LM77" s="119"/>
      <c r="LN77" s="119"/>
      <c r="LO77" s="119"/>
      <c r="LP77" s="119"/>
      <c r="LQ77" s="119"/>
      <c r="LR77" s="119"/>
      <c r="LS77" s="120"/>
      <c r="LT77" s="118">
        <f>データ!DC7</f>
        <v>18.600000000000001</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51"/>
      <c r="NE77" s="152"/>
      <c r="NF77" s="152"/>
      <c r="NG77" s="152"/>
      <c r="NH77" s="152"/>
      <c r="NI77" s="152"/>
      <c r="NJ77" s="152"/>
      <c r="NK77" s="152"/>
      <c r="NL77" s="152"/>
      <c r="NM77" s="152"/>
      <c r="NN77" s="152"/>
      <c r="NO77" s="152"/>
      <c r="NP77" s="152"/>
      <c r="NQ77" s="152"/>
      <c r="NR77" s="153"/>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51"/>
      <c r="NE78" s="152"/>
      <c r="NF78" s="152"/>
      <c r="NG78" s="152"/>
      <c r="NH78" s="152"/>
      <c r="NI78" s="152"/>
      <c r="NJ78" s="152"/>
      <c r="NK78" s="152"/>
      <c r="NL78" s="152"/>
      <c r="NM78" s="152"/>
      <c r="NN78" s="152"/>
      <c r="NO78" s="152"/>
      <c r="NP78" s="152"/>
      <c r="NQ78" s="152"/>
      <c r="NR78" s="153"/>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51"/>
      <c r="NE79" s="152"/>
      <c r="NF79" s="152"/>
      <c r="NG79" s="152"/>
      <c r="NH79" s="152"/>
      <c r="NI79" s="152"/>
      <c r="NJ79" s="152"/>
      <c r="NK79" s="152"/>
      <c r="NL79" s="152"/>
      <c r="NM79" s="152"/>
      <c r="NN79" s="152"/>
      <c r="NO79" s="152"/>
      <c r="NP79" s="152"/>
      <c r="NQ79" s="152"/>
      <c r="NR79" s="153"/>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352152</v>
      </c>
      <c r="D6" s="61">
        <f t="shared" si="1"/>
        <v>47</v>
      </c>
      <c r="E6" s="61">
        <f t="shared" si="1"/>
        <v>14</v>
      </c>
      <c r="F6" s="61">
        <f t="shared" si="1"/>
        <v>0</v>
      </c>
      <c r="G6" s="61">
        <f t="shared" si="1"/>
        <v>1</v>
      </c>
      <c r="H6" s="61" t="str">
        <f>SUBSTITUTE(H8,"　","")</f>
        <v>山口県周南市</v>
      </c>
      <c r="I6" s="61" t="str">
        <f t="shared" si="1"/>
        <v>周南市営徳山駅前駐車場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46</v>
      </c>
      <c r="S6" s="63" t="str">
        <f t="shared" si="1"/>
        <v>駅</v>
      </c>
      <c r="T6" s="63" t="str">
        <f t="shared" si="1"/>
        <v>無</v>
      </c>
      <c r="U6" s="64">
        <f t="shared" si="1"/>
        <v>3878</v>
      </c>
      <c r="V6" s="64">
        <f t="shared" si="1"/>
        <v>120</v>
      </c>
      <c r="W6" s="64">
        <f t="shared" si="1"/>
        <v>200</v>
      </c>
      <c r="X6" s="63" t="str">
        <f t="shared" si="1"/>
        <v>利用料金制</v>
      </c>
      <c r="Y6" s="65">
        <f>IF(Y8="-",NA(),Y8)</f>
        <v>107.7</v>
      </c>
      <c r="Z6" s="65">
        <f t="shared" ref="Z6:AH6" si="2">IF(Z8="-",NA(),Z8)</f>
        <v>87.8</v>
      </c>
      <c r="AA6" s="65">
        <f t="shared" si="2"/>
        <v>91.9</v>
      </c>
      <c r="AB6" s="65">
        <f t="shared" si="2"/>
        <v>85</v>
      </c>
      <c r="AC6" s="65">
        <f t="shared" si="2"/>
        <v>100.5</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24.6</v>
      </c>
      <c r="BG6" s="65">
        <f t="shared" ref="BG6:BO6" si="5">IF(BG8="-",NA(),BG8)</f>
        <v>5.2</v>
      </c>
      <c r="BH6" s="65">
        <f t="shared" si="5"/>
        <v>12.2</v>
      </c>
      <c r="BI6" s="65">
        <f t="shared" si="5"/>
        <v>1.8</v>
      </c>
      <c r="BJ6" s="65">
        <f t="shared" si="5"/>
        <v>11.7</v>
      </c>
      <c r="BK6" s="65">
        <f t="shared" si="5"/>
        <v>24.4</v>
      </c>
      <c r="BL6" s="65">
        <f t="shared" si="5"/>
        <v>24.4</v>
      </c>
      <c r="BM6" s="65">
        <f t="shared" si="5"/>
        <v>24.2</v>
      </c>
      <c r="BN6" s="65">
        <f t="shared" si="5"/>
        <v>25.5</v>
      </c>
      <c r="BO6" s="65">
        <f t="shared" si="5"/>
        <v>22</v>
      </c>
      <c r="BP6" s="62" t="str">
        <f>IF(BP8="-","",IF(BP8="-","【-】","【"&amp;SUBSTITUTE(TEXT(BP8,"#,##0.0"),"-","△")&amp;"】"))</f>
        <v>【45.2】</v>
      </c>
      <c r="BQ6" s="66">
        <f>IF(BQ8="-",NA(),BQ8)</f>
        <v>11447</v>
      </c>
      <c r="BR6" s="66">
        <f t="shared" ref="BR6:BZ6" si="6">IF(BR8="-",NA(),BR8)</f>
        <v>3888</v>
      </c>
      <c r="BS6" s="66">
        <f t="shared" si="6"/>
        <v>5844</v>
      </c>
      <c r="BT6" s="66">
        <f t="shared" si="6"/>
        <v>2796</v>
      </c>
      <c r="BU6" s="66">
        <f t="shared" si="6"/>
        <v>6058</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58000</v>
      </c>
      <c r="CO6" s="65"/>
      <c r="CP6" s="65"/>
      <c r="CQ6" s="65"/>
      <c r="CR6" s="65"/>
      <c r="CS6" s="65"/>
      <c r="CT6" s="65"/>
      <c r="CU6" s="65"/>
      <c r="CV6" s="65"/>
      <c r="CW6" s="65"/>
      <c r="CX6" s="65"/>
      <c r="CY6" s="62" t="s">
        <v>110</v>
      </c>
      <c r="CZ6" s="65">
        <f>IF(CZ8="-",NA(),CZ8)</f>
        <v>81.3</v>
      </c>
      <c r="DA6" s="65">
        <f t="shared" ref="DA6:DI6" si="8">IF(DA8="-",NA(),DA8)</f>
        <v>69.900000000000006</v>
      </c>
      <c r="DB6" s="65">
        <f t="shared" si="8"/>
        <v>47.5</v>
      </c>
      <c r="DC6" s="65">
        <f t="shared" si="8"/>
        <v>18.600000000000001</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206.7</v>
      </c>
      <c r="DL6" s="65">
        <f t="shared" ref="DL6:DT6" si="9">IF(DL8="-",NA(),DL8)</f>
        <v>206.7</v>
      </c>
      <c r="DM6" s="65">
        <f t="shared" si="9"/>
        <v>169.2</v>
      </c>
      <c r="DN6" s="65">
        <f t="shared" si="9"/>
        <v>180.8</v>
      </c>
      <c r="DO6" s="65">
        <f t="shared" si="9"/>
        <v>192.5</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352152</v>
      </c>
      <c r="D7" s="61">
        <f t="shared" si="10"/>
        <v>47</v>
      </c>
      <c r="E7" s="61">
        <f t="shared" si="10"/>
        <v>14</v>
      </c>
      <c r="F7" s="61">
        <f t="shared" si="10"/>
        <v>0</v>
      </c>
      <c r="G7" s="61">
        <f t="shared" si="10"/>
        <v>1</v>
      </c>
      <c r="H7" s="61" t="str">
        <f t="shared" si="10"/>
        <v>山口県　周南市</v>
      </c>
      <c r="I7" s="61" t="str">
        <f t="shared" si="10"/>
        <v>周南市営徳山駅前駐車場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46</v>
      </c>
      <c r="S7" s="63" t="str">
        <f t="shared" si="10"/>
        <v>駅</v>
      </c>
      <c r="T7" s="63" t="str">
        <f t="shared" si="10"/>
        <v>無</v>
      </c>
      <c r="U7" s="64">
        <f t="shared" si="10"/>
        <v>3878</v>
      </c>
      <c r="V7" s="64">
        <f t="shared" si="10"/>
        <v>120</v>
      </c>
      <c r="W7" s="64">
        <f t="shared" si="10"/>
        <v>200</v>
      </c>
      <c r="X7" s="63" t="str">
        <f t="shared" si="10"/>
        <v>利用料金制</v>
      </c>
      <c r="Y7" s="65">
        <f>Y8</f>
        <v>107.7</v>
      </c>
      <c r="Z7" s="65">
        <f t="shared" ref="Z7:AH7" si="11">Z8</f>
        <v>87.8</v>
      </c>
      <c r="AA7" s="65">
        <f t="shared" si="11"/>
        <v>91.9</v>
      </c>
      <c r="AB7" s="65">
        <f t="shared" si="11"/>
        <v>85</v>
      </c>
      <c r="AC7" s="65">
        <f t="shared" si="11"/>
        <v>100.5</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24.6</v>
      </c>
      <c r="BG7" s="65">
        <f t="shared" ref="BG7:BO7" si="14">BG8</f>
        <v>5.2</v>
      </c>
      <c r="BH7" s="65">
        <f t="shared" si="14"/>
        <v>12.2</v>
      </c>
      <c r="BI7" s="65">
        <f t="shared" si="14"/>
        <v>1.8</v>
      </c>
      <c r="BJ7" s="65">
        <f t="shared" si="14"/>
        <v>11.7</v>
      </c>
      <c r="BK7" s="65">
        <f t="shared" si="14"/>
        <v>24.4</v>
      </c>
      <c r="BL7" s="65">
        <f t="shared" si="14"/>
        <v>24.4</v>
      </c>
      <c r="BM7" s="65">
        <f t="shared" si="14"/>
        <v>24.2</v>
      </c>
      <c r="BN7" s="65">
        <f t="shared" si="14"/>
        <v>25.5</v>
      </c>
      <c r="BO7" s="65">
        <f t="shared" si="14"/>
        <v>22</v>
      </c>
      <c r="BP7" s="62"/>
      <c r="BQ7" s="66">
        <f>BQ8</f>
        <v>11447</v>
      </c>
      <c r="BR7" s="66">
        <f t="shared" ref="BR7:BZ7" si="15">BR8</f>
        <v>3888</v>
      </c>
      <c r="BS7" s="66">
        <f t="shared" si="15"/>
        <v>5844</v>
      </c>
      <c r="BT7" s="66">
        <f t="shared" si="15"/>
        <v>2796</v>
      </c>
      <c r="BU7" s="66">
        <f t="shared" si="15"/>
        <v>6058</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58000</v>
      </c>
      <c r="CO7" s="65" t="s">
        <v>112</v>
      </c>
      <c r="CP7" s="65" t="s">
        <v>112</v>
      </c>
      <c r="CQ7" s="65" t="s">
        <v>112</v>
      </c>
      <c r="CR7" s="65" t="s">
        <v>112</v>
      </c>
      <c r="CS7" s="65" t="s">
        <v>112</v>
      </c>
      <c r="CT7" s="65" t="s">
        <v>112</v>
      </c>
      <c r="CU7" s="65" t="s">
        <v>112</v>
      </c>
      <c r="CV7" s="65" t="s">
        <v>112</v>
      </c>
      <c r="CW7" s="65" t="s">
        <v>112</v>
      </c>
      <c r="CX7" s="65" t="s">
        <v>110</v>
      </c>
      <c r="CY7" s="62"/>
      <c r="CZ7" s="65">
        <f>CZ8</f>
        <v>81.3</v>
      </c>
      <c r="DA7" s="65">
        <f t="shared" ref="DA7:DI7" si="16">DA8</f>
        <v>69.900000000000006</v>
      </c>
      <c r="DB7" s="65">
        <f t="shared" si="16"/>
        <v>47.5</v>
      </c>
      <c r="DC7" s="65">
        <f t="shared" si="16"/>
        <v>18.600000000000001</v>
      </c>
      <c r="DD7" s="65">
        <f t="shared" si="16"/>
        <v>0</v>
      </c>
      <c r="DE7" s="65">
        <f t="shared" si="16"/>
        <v>543</v>
      </c>
      <c r="DF7" s="65">
        <f t="shared" si="16"/>
        <v>421.1</v>
      </c>
      <c r="DG7" s="65">
        <f t="shared" si="16"/>
        <v>339.7</v>
      </c>
      <c r="DH7" s="65">
        <f t="shared" si="16"/>
        <v>269.89999999999998</v>
      </c>
      <c r="DI7" s="65">
        <f t="shared" si="16"/>
        <v>196.2</v>
      </c>
      <c r="DJ7" s="62"/>
      <c r="DK7" s="65">
        <f>DK8</f>
        <v>206.7</v>
      </c>
      <c r="DL7" s="65">
        <f t="shared" ref="DL7:DT7" si="17">DL8</f>
        <v>206.7</v>
      </c>
      <c r="DM7" s="65">
        <f t="shared" si="17"/>
        <v>169.2</v>
      </c>
      <c r="DN7" s="65">
        <f t="shared" si="17"/>
        <v>180.8</v>
      </c>
      <c r="DO7" s="65">
        <f t="shared" si="17"/>
        <v>192.5</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352152</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46</v>
      </c>
      <c r="S8" s="70" t="s">
        <v>122</v>
      </c>
      <c r="T8" s="70" t="s">
        <v>123</v>
      </c>
      <c r="U8" s="71">
        <v>3878</v>
      </c>
      <c r="V8" s="71">
        <v>120</v>
      </c>
      <c r="W8" s="71">
        <v>200</v>
      </c>
      <c r="X8" s="70" t="s">
        <v>124</v>
      </c>
      <c r="Y8" s="72">
        <v>107.7</v>
      </c>
      <c r="Z8" s="72">
        <v>87.8</v>
      </c>
      <c r="AA8" s="72">
        <v>91.9</v>
      </c>
      <c r="AB8" s="72">
        <v>85</v>
      </c>
      <c r="AC8" s="72">
        <v>100.5</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24.6</v>
      </c>
      <c r="BG8" s="72">
        <v>5.2</v>
      </c>
      <c r="BH8" s="72">
        <v>12.2</v>
      </c>
      <c r="BI8" s="72">
        <v>1.8</v>
      </c>
      <c r="BJ8" s="72">
        <v>11.7</v>
      </c>
      <c r="BK8" s="72">
        <v>24.4</v>
      </c>
      <c r="BL8" s="72">
        <v>24.4</v>
      </c>
      <c r="BM8" s="72">
        <v>24.2</v>
      </c>
      <c r="BN8" s="72">
        <v>25.5</v>
      </c>
      <c r="BO8" s="72">
        <v>22</v>
      </c>
      <c r="BP8" s="69">
        <v>45.2</v>
      </c>
      <c r="BQ8" s="73">
        <v>11447</v>
      </c>
      <c r="BR8" s="73">
        <v>3888</v>
      </c>
      <c r="BS8" s="73">
        <v>5844</v>
      </c>
      <c r="BT8" s="74">
        <v>2796</v>
      </c>
      <c r="BU8" s="74">
        <v>6058</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58000</v>
      </c>
      <c r="CO8" s="72" t="s">
        <v>117</v>
      </c>
      <c r="CP8" s="72" t="s">
        <v>117</v>
      </c>
      <c r="CQ8" s="72" t="s">
        <v>117</v>
      </c>
      <c r="CR8" s="72" t="s">
        <v>117</v>
      </c>
      <c r="CS8" s="72" t="s">
        <v>117</v>
      </c>
      <c r="CT8" s="72" t="s">
        <v>117</v>
      </c>
      <c r="CU8" s="72" t="s">
        <v>117</v>
      </c>
      <c r="CV8" s="72" t="s">
        <v>117</v>
      </c>
      <c r="CW8" s="72" t="s">
        <v>117</v>
      </c>
      <c r="CX8" s="72" t="s">
        <v>117</v>
      </c>
      <c r="CY8" s="69" t="s">
        <v>117</v>
      </c>
      <c r="CZ8" s="72">
        <v>81.3</v>
      </c>
      <c r="DA8" s="72">
        <v>69.900000000000006</v>
      </c>
      <c r="DB8" s="72">
        <v>47.5</v>
      </c>
      <c r="DC8" s="72">
        <v>18.600000000000001</v>
      </c>
      <c r="DD8" s="72">
        <v>0</v>
      </c>
      <c r="DE8" s="72">
        <v>543</v>
      </c>
      <c r="DF8" s="72">
        <v>421.1</v>
      </c>
      <c r="DG8" s="72">
        <v>339.7</v>
      </c>
      <c r="DH8" s="72">
        <v>269.89999999999998</v>
      </c>
      <c r="DI8" s="72">
        <v>196.2</v>
      </c>
      <c r="DJ8" s="69">
        <v>122.6</v>
      </c>
      <c r="DK8" s="72">
        <v>206.7</v>
      </c>
      <c r="DL8" s="72">
        <v>206.7</v>
      </c>
      <c r="DM8" s="72">
        <v>169.2</v>
      </c>
      <c r="DN8" s="72">
        <v>180.8</v>
      </c>
      <c r="DO8" s="72">
        <v>192.5</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2018-03-14T02:28:38Z</cp:lastPrinted>
  <dcterms:created xsi:type="dcterms:W3CDTF">2018-02-09T01:52:35Z</dcterms:created>
  <dcterms:modified xsi:type="dcterms:W3CDTF">2018-03-14T07:50:21Z</dcterms:modified>
  <cp:category/>
</cp:coreProperties>
</file>