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VLFBD\share\【04地方債・公営企業班】\04 経営比較分析\H29\180125 平成28年度決算【水道・下水道・交通】\04 市町等回答\水道事業\法非適\19 阿武町\"/>
    </mc:Choice>
  </mc:AlternateContent>
  <workbookProtection workbookPassword="B31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R6" i="5"/>
  <c r="Q6" i="5"/>
  <c r="P6" i="5"/>
  <c r="P10" i="4" s="1"/>
  <c r="O6" i="5"/>
  <c r="I10" i="4" s="1"/>
  <c r="N6" i="5"/>
  <c r="B10" i="4" s="1"/>
  <c r="M6" i="5"/>
  <c r="L6" i="5"/>
  <c r="W8" i="4" s="1"/>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J85" i="4"/>
  <c r="I85" i="4"/>
  <c r="E85" i="4"/>
  <c r="AT10" i="4"/>
  <c r="AL10" i="4"/>
  <c r="W10" i="4"/>
  <c r="BB8" i="4"/>
  <c r="AT8" i="4"/>
  <c r="AL8" i="4"/>
  <c r="B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<sst xmlns="http://schemas.openxmlformats.org/spreadsheetml/2006/main" count="237" uniqueCount="124">
  <si>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</si>
  <si>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</si>
  <si>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</si>
  <si>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</si>
  <si>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</si>
  <si>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</si>
  <si>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</si>
  <si>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</si>
  <si>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</si>
  <si>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</si>
  <si>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</si>
  <si>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</si>
  <si>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</si>
  <si>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</si>
  <si>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</si>
  <si>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</si>
  <si>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</si>
  <si>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</si>
  <si>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</si>
  <si>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</si>
  <si>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</si>
  <si>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</si>
  <si>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</si>
  <si>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</si>
  <si>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</si>
  <si>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</si>
  <si>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</si>
  <si>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</si>
  <si>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</si>
  <si>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</si>
  <si>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</si>
  <si>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</si>
  <si>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</si>
  <si>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</si>
  <si>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</si>
  <si>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</si>
  <si>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</si>
  <si>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</si>
  <si>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</si>
  <si>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</si>
  <si>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</si>
  <si>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</si>
  <si>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</si>
  <si>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</si>
  <si>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</si>
  <si>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</si>
  <si>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</si>
  <si>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</si>
  <si>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</si>
  <si>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</si>
  <si>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</si>
  <si>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</si>
  <si>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</si>
  <si>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</si>
  <si>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</si>
  <si>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</si>
  <si>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</si>
  <si>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</si>
  <si>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</si>
  <si>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</si>
  <si>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</si>
  <si>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</si>
  <si>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</si>
  <si>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</si>
  <si>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</si>
  <si>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</si>
  <si>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</si>
  <si>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</si>
  <si>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</si>
  <si>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</si>
  <si>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</si>
  <si>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</si>
  <si>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</si>
  <si>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</si>
  <si>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</si>
  <si>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</si>
  <si>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</si>
  <si>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</si>
  <si>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</si>
  <si>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</si>
  <si>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</si>
  <si>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</si>
  <si>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</si>
  <si>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</si>
  <si>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</si>
  <si>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</si>
  <si>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</si>
  <si>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</si>
  <si>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</si>
  <si>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</si>
  <si>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</si>
  <si>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</si>
  <si>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</si>
  <si>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</si>
  <si>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</si>
  <si>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</si>
  <si>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</si>
  <si>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</si>
  <si>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</si>
  <si>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</si>
  <si>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</si>
  <si>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</si>
  <si>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</si>
  <si>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</si>
  <si>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</si>
  <si>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</si>
  <si>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</si>
  <si>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</si>
  <si>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山口県　阿武町</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</si>
  <si>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</si>
  <si>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</si>
  <si>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</si>
  <si>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</si>
  <si>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</si>
  <si>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</si>
  <si>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</si>
  <si>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</si>
  <si>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</si>
  <si>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</si>
  <si>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</si>
  <si>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これまでは部分的な修繕により対応してきたが既に法定耐用年数を超えた老朽管、及びここ数年で法定耐用年数を迎える管路の増加が想定されるため、老朽管を更新するための計画を作成し、平成３０年度から毎年約３００ｍずつ管路の更新を行っていく予定である。</t>
    <rPh sb="6" eb="9">
      <t>ブブンテキ</t>
    </rPh>
    <rPh sb="10" eb="12">
      <t>シュウゼン</t>
    </rPh>
    <rPh sb="15" eb="17">
      <t>タイオウ</t>
    </rPh>
    <rPh sb="22" eb="23">
      <t>スデ</t>
    </rPh>
    <rPh sb="24" eb="26">
      <t>ホウテイ</t>
    </rPh>
    <rPh sb="26" eb="28">
      <t>タイヨウ</t>
    </rPh>
    <rPh sb="28" eb="30">
      <t>ネンスウ</t>
    </rPh>
    <rPh sb="31" eb="32">
      <t>コ</t>
    </rPh>
    <rPh sb="34" eb="37">
      <t>ロウキュウカン</t>
    </rPh>
    <rPh sb="38" eb="39">
      <t>オヨ</t>
    </rPh>
    <rPh sb="42" eb="44">
      <t>スウネン</t>
    </rPh>
    <rPh sb="45" eb="47">
      <t>ホウテイ</t>
    </rPh>
    <rPh sb="47" eb="49">
      <t>タイヨウ</t>
    </rPh>
    <rPh sb="49" eb="51">
      <t>ネンスウ</t>
    </rPh>
    <rPh sb="52" eb="53">
      <t>ムカ</t>
    </rPh>
    <rPh sb="55" eb="57">
      <t>カンロ</t>
    </rPh>
    <rPh sb="69" eb="72">
      <t>ロウキュウカン</t>
    </rPh>
    <rPh sb="83" eb="85">
      <t>サクセイ</t>
    </rPh>
    <phoneticPr fontId="4"/>
  </si>
  <si>
    <t xml:space="preserve">  収益的収支比率は、平成２６年度に料金値上げを行ったが、管路及び設備の老朽化により改修費用が増加しているため昨年より低下している。一方、漏水管を一部修繕したため有収率は昨年より増加している。今後も老朽管、設備等の修繕費用が上向き傾向になることが予想されるため、維持管理費を削減し適宜料金を改正することにより料金回収率を上げ、更新費用を捻出していく。</t>
    <rPh sb="66" eb="68">
      <t>イッポウ</t>
    </rPh>
    <rPh sb="131" eb="133">
      <t>イジ</t>
    </rPh>
    <rPh sb="133" eb="136">
      <t>カンリヒ</t>
    </rPh>
    <rPh sb="137" eb="139">
      <t>サクゲン</t>
    </rPh>
    <phoneticPr fontId="4"/>
  </si>
  <si>
    <t>　平成２６年度の料金改定により収益的収支比率は一時上昇したものの設備の修繕や漏水管の修繕の費用増加により比率は減少傾向にある。また、１００％に届かず一般会計からの繰入金に依存している状況であることから、今後の更新費用を鑑みて料金設定の改定、及び維持管理費の削減により対応していく。</t>
    <rPh sb="20" eb="21">
      <t>ヒ</t>
    </rPh>
    <rPh sb="23" eb="25">
      <t>イチジ</t>
    </rPh>
    <rPh sb="32" eb="34">
      <t>セツビ</t>
    </rPh>
    <rPh sb="35" eb="37">
      <t>シュウゼン</t>
    </rPh>
    <rPh sb="38" eb="40">
      <t>ロウスイ</t>
    </rPh>
    <rPh sb="40" eb="41">
      <t>カン</t>
    </rPh>
    <rPh sb="42" eb="44">
      <t>シュウゼン</t>
    </rPh>
    <rPh sb="45" eb="47">
      <t>ヒヨウ</t>
    </rPh>
    <rPh sb="47" eb="49">
      <t>ゾウカ</t>
    </rPh>
    <rPh sb="52" eb="54">
      <t>ヒリツ</t>
    </rPh>
    <rPh sb="55" eb="57">
      <t>ゲンショウ</t>
    </rPh>
    <rPh sb="57" eb="59">
      <t>ケイコウ</t>
    </rPh>
    <rPh sb="71" eb="72">
      <t>トド</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</si>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</sst>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1">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16" fillId="0" borderId="6" xfId="1" applyFont="1" applyBorder="1" applyAlignment="1" applyProtection="1">
      <alignment horizontal="left" vertical="top" wrapText="1"/>
      <protection locked="0"/>
    </xf>
    <xf numFmtId="0" fontId="16" fillId="0" borderId="0" xfId="1" applyFont="1" applyBorder="1" applyAlignment="1" applyProtection="1">
      <alignment horizontal="left" vertical="top" wrapText="1"/>
      <protection locked="0"/>
    </xf>
    <xf numFmtId="0" fontId="16" fillId="0" borderId="7" xfId="1" applyFont="1" applyBorder="1" applyAlignment="1" applyProtection="1">
      <alignment horizontal="left" vertical="top" wrapText="1"/>
      <protection locked="0"/>
    </xf>
    <xf numFmtId="0" fontId="16" fillId="0" borderId="8" xfId="1" applyFont="1" applyBorder="1" applyAlignment="1" applyProtection="1">
      <alignment horizontal="left" vertical="top" wrapText="1"/>
      <protection locked="0"/>
    </xf>
    <xf numFmtId="0" fontId="16" fillId="0" borderId="1" xfId="1" applyFont="1" applyBorder="1" applyAlignment="1" applyProtection="1">
      <alignment horizontal="left" vertical="top" wrapText="1"/>
      <protection locked="0"/>
    </xf>
    <xf numFmtId="0" fontId="16"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formatCode="#,##0.00;&quot;△&quot;#,##0.00;&quot;-&quot;">
                  <c:v>0.2</c:v>
                </c:pt>
                <c:pt idx="4" formatCode="#,##0.00;&quot;△&quot;#,##0.00;&quot;-&quot;">
                  <c:v>0.02</c:v>
                </c:pt>
              </c:numCache>
            </c:numRef>
          </c:val>
        </c:ser>
        <c:dLbls>
          <c:showLegendKey val="0"/>
          <c:showVal val="0"/>
          <c:showCatName val="0"/>
          <c:showSerName val="0"/>
          <c:showPercent val="0"/>
          <c:showBubbleSize val="0"/>
        </c:dLbls>
        <c:gapWidth val="150"/>
        <c:axId val="167950816"/>
        <c:axId val="167951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0.8</c:v>
                </c:pt>
                <c:pt idx="2">
                  <c:v>0.69</c:v>
                </c:pt>
                <c:pt idx="3">
                  <c:v>0.65</c:v>
                </c:pt>
                <c:pt idx="4">
                  <c:v>0.53</c:v>
                </c:pt>
              </c:numCache>
            </c:numRef>
          </c:val>
          <c:smooth val="0"/>
        </c:ser>
        <c:dLbls>
          <c:showLegendKey val="0"/>
          <c:showVal val="0"/>
          <c:showCatName val="0"/>
          <c:showSerName val="0"/>
          <c:showPercent val="0"/>
          <c:showBubbleSize val="0"/>
        </c:dLbls>
        <c:marker val="1"/>
        <c:smooth val="0"/>
        <c:axId val="167950816"/>
        <c:axId val="167951208"/>
      </c:lineChart>
      <c:dateAx>
        <c:axId val="167950816"/>
        <c:scaling>
          <c:orientation val="minMax"/>
        </c:scaling>
        <c:delete val="1"/>
        <c:axPos val="b"/>
        <c:numFmt formatCode="ge" sourceLinked="1"/>
        <c:majorTickMark val="none"/>
        <c:minorTickMark val="none"/>
        <c:tickLblPos val="none"/>
        <c:crossAx val="167951208"/>
        <c:crosses val="autoZero"/>
        <c:auto val="1"/>
        <c:lblOffset val="100"/>
        <c:baseTimeUnit val="years"/>
      </c:dateAx>
      <c:valAx>
        <c:axId val="167951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95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60.85</c:v>
                </c:pt>
                <c:pt idx="1">
                  <c:v>68.41</c:v>
                </c:pt>
                <c:pt idx="2">
                  <c:v>72.02</c:v>
                </c:pt>
                <c:pt idx="3">
                  <c:v>68.84</c:v>
                </c:pt>
                <c:pt idx="4">
                  <c:v>62.73</c:v>
                </c:pt>
              </c:numCache>
            </c:numRef>
          </c:val>
        </c:ser>
        <c:dLbls>
          <c:showLegendKey val="0"/>
          <c:showVal val="0"/>
          <c:showCatName val="0"/>
          <c:showSerName val="0"/>
          <c:showPercent val="0"/>
          <c:showBubbleSize val="0"/>
        </c:dLbls>
        <c:gapWidth val="150"/>
        <c:axId val="212512264"/>
        <c:axId val="21251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57.17</c:v>
                </c:pt>
                <c:pt idx="1">
                  <c:v>57.55</c:v>
                </c:pt>
                <c:pt idx="2">
                  <c:v>57.43</c:v>
                </c:pt>
                <c:pt idx="3">
                  <c:v>57.29</c:v>
                </c:pt>
                <c:pt idx="4">
                  <c:v>55.9</c:v>
                </c:pt>
              </c:numCache>
            </c:numRef>
          </c:val>
          <c:smooth val="0"/>
        </c:ser>
        <c:dLbls>
          <c:showLegendKey val="0"/>
          <c:showVal val="0"/>
          <c:showCatName val="0"/>
          <c:showSerName val="0"/>
          <c:showPercent val="0"/>
          <c:showBubbleSize val="0"/>
        </c:dLbls>
        <c:marker val="1"/>
        <c:smooth val="0"/>
        <c:axId val="212512264"/>
        <c:axId val="212511872"/>
      </c:lineChart>
      <c:dateAx>
        <c:axId val="212512264"/>
        <c:scaling>
          <c:orientation val="minMax"/>
        </c:scaling>
        <c:delete val="1"/>
        <c:axPos val="b"/>
        <c:numFmt formatCode="ge" sourceLinked="1"/>
        <c:majorTickMark val="none"/>
        <c:minorTickMark val="none"/>
        <c:tickLblPos val="none"/>
        <c:crossAx val="212511872"/>
        <c:crosses val="autoZero"/>
        <c:auto val="1"/>
        <c:lblOffset val="100"/>
        <c:baseTimeUnit val="years"/>
      </c:dateAx>
      <c:valAx>
        <c:axId val="21251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512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70.73</c:v>
                </c:pt>
                <c:pt idx="1">
                  <c:v>64.02</c:v>
                </c:pt>
                <c:pt idx="2">
                  <c:v>60.6</c:v>
                </c:pt>
                <c:pt idx="3">
                  <c:v>63.84</c:v>
                </c:pt>
                <c:pt idx="4">
                  <c:v>68.41</c:v>
                </c:pt>
              </c:numCache>
            </c:numRef>
          </c:val>
        </c:ser>
        <c:dLbls>
          <c:showLegendKey val="0"/>
          <c:showVal val="0"/>
          <c:showCatName val="0"/>
          <c:showSerName val="0"/>
          <c:showPercent val="0"/>
          <c:showBubbleSize val="0"/>
        </c:dLbls>
        <c:gapWidth val="150"/>
        <c:axId val="212510696"/>
        <c:axId val="169213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74.94</c:v>
                </c:pt>
                <c:pt idx="1">
                  <c:v>74.14</c:v>
                </c:pt>
                <c:pt idx="2">
                  <c:v>73.83</c:v>
                </c:pt>
                <c:pt idx="3">
                  <c:v>73.69</c:v>
                </c:pt>
                <c:pt idx="4">
                  <c:v>73.28</c:v>
                </c:pt>
              </c:numCache>
            </c:numRef>
          </c:val>
          <c:smooth val="0"/>
        </c:ser>
        <c:dLbls>
          <c:showLegendKey val="0"/>
          <c:showVal val="0"/>
          <c:showCatName val="0"/>
          <c:showSerName val="0"/>
          <c:showPercent val="0"/>
          <c:showBubbleSize val="0"/>
        </c:dLbls>
        <c:marker val="1"/>
        <c:smooth val="0"/>
        <c:axId val="212510696"/>
        <c:axId val="169213608"/>
      </c:lineChart>
      <c:dateAx>
        <c:axId val="212510696"/>
        <c:scaling>
          <c:orientation val="minMax"/>
        </c:scaling>
        <c:delete val="1"/>
        <c:axPos val="b"/>
        <c:numFmt formatCode="ge" sourceLinked="1"/>
        <c:majorTickMark val="none"/>
        <c:minorTickMark val="none"/>
        <c:tickLblPos val="none"/>
        <c:crossAx val="169213608"/>
        <c:crosses val="autoZero"/>
        <c:auto val="1"/>
        <c:lblOffset val="100"/>
        <c:baseTimeUnit val="years"/>
      </c:dateAx>
      <c:valAx>
        <c:axId val="169213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510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81.58</c:v>
                </c:pt>
                <c:pt idx="1">
                  <c:v>78.53</c:v>
                </c:pt>
                <c:pt idx="2">
                  <c:v>87.26</c:v>
                </c:pt>
                <c:pt idx="3">
                  <c:v>80.010000000000005</c:v>
                </c:pt>
                <c:pt idx="4">
                  <c:v>79.06</c:v>
                </c:pt>
              </c:numCache>
            </c:numRef>
          </c:val>
        </c:ser>
        <c:dLbls>
          <c:showLegendKey val="0"/>
          <c:showVal val="0"/>
          <c:showCatName val="0"/>
          <c:showSerName val="0"/>
          <c:showPercent val="0"/>
          <c:showBubbleSize val="0"/>
        </c:dLbls>
        <c:gapWidth val="150"/>
        <c:axId val="168667696"/>
        <c:axId val="168668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74.52</c:v>
                </c:pt>
                <c:pt idx="1">
                  <c:v>76.09</c:v>
                </c:pt>
                <c:pt idx="2">
                  <c:v>75.87</c:v>
                </c:pt>
                <c:pt idx="3">
                  <c:v>76.27</c:v>
                </c:pt>
                <c:pt idx="4">
                  <c:v>77.56</c:v>
                </c:pt>
              </c:numCache>
            </c:numRef>
          </c:val>
          <c:smooth val="0"/>
        </c:ser>
        <c:dLbls>
          <c:showLegendKey val="0"/>
          <c:showVal val="0"/>
          <c:showCatName val="0"/>
          <c:showSerName val="0"/>
          <c:showPercent val="0"/>
          <c:showBubbleSize val="0"/>
        </c:dLbls>
        <c:marker val="1"/>
        <c:smooth val="0"/>
        <c:axId val="168667696"/>
        <c:axId val="168668088"/>
      </c:lineChart>
      <c:dateAx>
        <c:axId val="168667696"/>
        <c:scaling>
          <c:orientation val="minMax"/>
        </c:scaling>
        <c:delete val="1"/>
        <c:axPos val="b"/>
        <c:numFmt formatCode="ge" sourceLinked="1"/>
        <c:majorTickMark val="none"/>
        <c:minorTickMark val="none"/>
        <c:tickLblPos val="none"/>
        <c:crossAx val="168668088"/>
        <c:crosses val="autoZero"/>
        <c:auto val="1"/>
        <c:lblOffset val="100"/>
        <c:baseTimeUnit val="years"/>
      </c:dateAx>
      <c:valAx>
        <c:axId val="168668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66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8669264"/>
        <c:axId val="168669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8669264"/>
        <c:axId val="168669656"/>
      </c:lineChart>
      <c:dateAx>
        <c:axId val="168669264"/>
        <c:scaling>
          <c:orientation val="minMax"/>
        </c:scaling>
        <c:delete val="1"/>
        <c:axPos val="b"/>
        <c:numFmt formatCode="ge" sourceLinked="1"/>
        <c:majorTickMark val="none"/>
        <c:minorTickMark val="none"/>
        <c:tickLblPos val="none"/>
        <c:crossAx val="168669656"/>
        <c:crosses val="autoZero"/>
        <c:auto val="1"/>
        <c:lblOffset val="100"/>
        <c:baseTimeUnit val="years"/>
      </c:dateAx>
      <c:valAx>
        <c:axId val="168669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66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8670832"/>
        <c:axId val="168671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8670832"/>
        <c:axId val="168671224"/>
      </c:lineChart>
      <c:dateAx>
        <c:axId val="168670832"/>
        <c:scaling>
          <c:orientation val="minMax"/>
        </c:scaling>
        <c:delete val="1"/>
        <c:axPos val="b"/>
        <c:numFmt formatCode="ge" sourceLinked="1"/>
        <c:majorTickMark val="none"/>
        <c:minorTickMark val="none"/>
        <c:tickLblPos val="none"/>
        <c:crossAx val="168671224"/>
        <c:crosses val="autoZero"/>
        <c:auto val="1"/>
        <c:lblOffset val="100"/>
        <c:baseTimeUnit val="years"/>
      </c:dateAx>
      <c:valAx>
        <c:axId val="168671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67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2512656"/>
        <c:axId val="212513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2512656"/>
        <c:axId val="212513048"/>
      </c:lineChart>
      <c:dateAx>
        <c:axId val="212512656"/>
        <c:scaling>
          <c:orientation val="minMax"/>
        </c:scaling>
        <c:delete val="1"/>
        <c:axPos val="b"/>
        <c:numFmt formatCode="ge" sourceLinked="1"/>
        <c:majorTickMark val="none"/>
        <c:minorTickMark val="none"/>
        <c:tickLblPos val="none"/>
        <c:crossAx val="212513048"/>
        <c:crosses val="autoZero"/>
        <c:auto val="1"/>
        <c:lblOffset val="100"/>
        <c:baseTimeUnit val="years"/>
      </c:dateAx>
      <c:valAx>
        <c:axId val="212513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51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2522592"/>
        <c:axId val="212522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2522592"/>
        <c:axId val="212522984"/>
      </c:lineChart>
      <c:dateAx>
        <c:axId val="212522592"/>
        <c:scaling>
          <c:orientation val="minMax"/>
        </c:scaling>
        <c:delete val="1"/>
        <c:axPos val="b"/>
        <c:numFmt formatCode="ge" sourceLinked="1"/>
        <c:majorTickMark val="none"/>
        <c:minorTickMark val="none"/>
        <c:tickLblPos val="none"/>
        <c:crossAx val="212522984"/>
        <c:crosses val="autoZero"/>
        <c:auto val="1"/>
        <c:lblOffset val="100"/>
        <c:baseTimeUnit val="years"/>
      </c:dateAx>
      <c:valAx>
        <c:axId val="212522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52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770.97</c:v>
                </c:pt>
                <c:pt idx="1">
                  <c:v>713.62</c:v>
                </c:pt>
                <c:pt idx="2">
                  <c:v>560.44000000000005</c:v>
                </c:pt>
                <c:pt idx="3">
                  <c:v>482.21</c:v>
                </c:pt>
                <c:pt idx="4">
                  <c:v>439.61</c:v>
                </c:pt>
              </c:numCache>
            </c:numRef>
          </c:val>
        </c:ser>
        <c:dLbls>
          <c:showLegendKey val="0"/>
          <c:showVal val="0"/>
          <c:showCatName val="0"/>
          <c:showSerName val="0"/>
          <c:showPercent val="0"/>
          <c:showBubbleSize val="0"/>
        </c:dLbls>
        <c:gapWidth val="150"/>
        <c:axId val="212524160"/>
        <c:axId val="212524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1108.26</c:v>
                </c:pt>
                <c:pt idx="1">
                  <c:v>1113.76</c:v>
                </c:pt>
                <c:pt idx="2">
                  <c:v>1125.69</c:v>
                </c:pt>
                <c:pt idx="3">
                  <c:v>1134.67</c:v>
                </c:pt>
                <c:pt idx="4">
                  <c:v>1144.79</c:v>
                </c:pt>
              </c:numCache>
            </c:numRef>
          </c:val>
          <c:smooth val="0"/>
        </c:ser>
        <c:dLbls>
          <c:showLegendKey val="0"/>
          <c:showVal val="0"/>
          <c:showCatName val="0"/>
          <c:showSerName val="0"/>
          <c:showPercent val="0"/>
          <c:showBubbleSize val="0"/>
        </c:dLbls>
        <c:marker val="1"/>
        <c:smooth val="0"/>
        <c:axId val="212524160"/>
        <c:axId val="212524552"/>
      </c:lineChart>
      <c:dateAx>
        <c:axId val="212524160"/>
        <c:scaling>
          <c:orientation val="minMax"/>
        </c:scaling>
        <c:delete val="1"/>
        <c:axPos val="b"/>
        <c:numFmt formatCode="ge" sourceLinked="1"/>
        <c:majorTickMark val="none"/>
        <c:minorTickMark val="none"/>
        <c:tickLblPos val="none"/>
        <c:crossAx val="212524552"/>
        <c:crosses val="autoZero"/>
        <c:auto val="1"/>
        <c:lblOffset val="100"/>
        <c:baseTimeUnit val="years"/>
      </c:dateAx>
      <c:valAx>
        <c:axId val="212524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52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81.58</c:v>
                </c:pt>
                <c:pt idx="1">
                  <c:v>77.45</c:v>
                </c:pt>
                <c:pt idx="2">
                  <c:v>84.68</c:v>
                </c:pt>
                <c:pt idx="3">
                  <c:v>80.010000000000005</c:v>
                </c:pt>
                <c:pt idx="4">
                  <c:v>79.05</c:v>
                </c:pt>
              </c:numCache>
            </c:numRef>
          </c:val>
        </c:ser>
        <c:dLbls>
          <c:showLegendKey val="0"/>
          <c:showVal val="0"/>
          <c:showCatName val="0"/>
          <c:showSerName val="0"/>
          <c:showPercent val="0"/>
          <c:showBubbleSize val="0"/>
        </c:dLbls>
        <c:gapWidth val="150"/>
        <c:axId val="212525728"/>
        <c:axId val="16921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19.77</c:v>
                </c:pt>
                <c:pt idx="1">
                  <c:v>34.25</c:v>
                </c:pt>
                <c:pt idx="2">
                  <c:v>46.48</c:v>
                </c:pt>
                <c:pt idx="3">
                  <c:v>40.6</c:v>
                </c:pt>
                <c:pt idx="4">
                  <c:v>56.04</c:v>
                </c:pt>
              </c:numCache>
            </c:numRef>
          </c:val>
          <c:smooth val="0"/>
        </c:ser>
        <c:dLbls>
          <c:showLegendKey val="0"/>
          <c:showVal val="0"/>
          <c:showCatName val="0"/>
          <c:showSerName val="0"/>
          <c:showPercent val="0"/>
          <c:showBubbleSize val="0"/>
        </c:dLbls>
        <c:marker val="1"/>
        <c:smooth val="0"/>
        <c:axId val="212525728"/>
        <c:axId val="169210864"/>
      </c:lineChart>
      <c:dateAx>
        <c:axId val="212525728"/>
        <c:scaling>
          <c:orientation val="minMax"/>
        </c:scaling>
        <c:delete val="1"/>
        <c:axPos val="b"/>
        <c:numFmt formatCode="ge" sourceLinked="1"/>
        <c:majorTickMark val="none"/>
        <c:minorTickMark val="none"/>
        <c:tickLblPos val="none"/>
        <c:crossAx val="169210864"/>
        <c:crosses val="autoZero"/>
        <c:auto val="1"/>
        <c:lblOffset val="100"/>
        <c:baseTimeUnit val="years"/>
      </c:dateAx>
      <c:valAx>
        <c:axId val="16921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52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193.61</c:v>
                </c:pt>
                <c:pt idx="1">
                  <c:v>199.58</c:v>
                </c:pt>
                <c:pt idx="2">
                  <c:v>212.99</c:v>
                </c:pt>
                <c:pt idx="3">
                  <c:v>234.23</c:v>
                </c:pt>
                <c:pt idx="4">
                  <c:v>237.71</c:v>
                </c:pt>
              </c:numCache>
            </c:numRef>
          </c:val>
        </c:ser>
        <c:dLbls>
          <c:showLegendKey val="0"/>
          <c:showVal val="0"/>
          <c:showCatName val="0"/>
          <c:showSerName val="0"/>
          <c:showPercent val="0"/>
          <c:showBubbleSize val="0"/>
        </c:dLbls>
        <c:gapWidth val="150"/>
        <c:axId val="169212040"/>
        <c:axId val="169212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878.73</c:v>
                </c:pt>
                <c:pt idx="1">
                  <c:v>501.18</c:v>
                </c:pt>
                <c:pt idx="2">
                  <c:v>376.61</c:v>
                </c:pt>
                <c:pt idx="3">
                  <c:v>440.03</c:v>
                </c:pt>
                <c:pt idx="4">
                  <c:v>304.35000000000002</c:v>
                </c:pt>
              </c:numCache>
            </c:numRef>
          </c:val>
          <c:smooth val="0"/>
        </c:ser>
        <c:dLbls>
          <c:showLegendKey val="0"/>
          <c:showVal val="0"/>
          <c:showCatName val="0"/>
          <c:showSerName val="0"/>
          <c:showPercent val="0"/>
          <c:showBubbleSize val="0"/>
        </c:dLbls>
        <c:marker val="1"/>
        <c:smooth val="0"/>
        <c:axId val="169212040"/>
        <c:axId val="169212432"/>
      </c:lineChart>
      <c:dateAx>
        <c:axId val="169212040"/>
        <c:scaling>
          <c:orientation val="minMax"/>
        </c:scaling>
        <c:delete val="1"/>
        <c:axPos val="b"/>
        <c:numFmt formatCode="ge" sourceLinked="1"/>
        <c:majorTickMark val="none"/>
        <c:minorTickMark val="none"/>
        <c:tickLblPos val="none"/>
        <c:crossAx val="169212432"/>
        <c:crosses val="autoZero"/>
        <c:auto val="1"/>
        <c:lblOffset val="100"/>
        <c:baseTimeUnit val="years"/>
      </c:dateAx>
      <c:valAx>
        <c:axId val="16921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212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2" zoomScaleNormal="100" workbookViewId="0">
      <selection activeCell="AD9" sqref="AD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山口県　阿武町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D3</v>
      </c>
      <c r="X8" s="49"/>
      <c r="Y8" s="49"/>
      <c r="Z8" s="49"/>
      <c r="AA8" s="49"/>
      <c r="AB8" s="49"/>
      <c r="AC8" s="49"/>
      <c r="AD8" s="50" t="s">
        <v>123</v>
      </c>
      <c r="AE8" s="50"/>
      <c r="AF8" s="50"/>
      <c r="AG8" s="50"/>
      <c r="AH8" s="50"/>
      <c r="AI8" s="50"/>
      <c r="AJ8" s="50"/>
      <c r="AK8" s="2"/>
      <c r="AL8" s="51">
        <f>データ!$R$6</f>
        <v>3507</v>
      </c>
      <c r="AM8" s="51"/>
      <c r="AN8" s="51"/>
      <c r="AO8" s="51"/>
      <c r="AP8" s="51"/>
      <c r="AQ8" s="51"/>
      <c r="AR8" s="51"/>
      <c r="AS8" s="51"/>
      <c r="AT8" s="46">
        <f>データ!$S$6</f>
        <v>115.95</v>
      </c>
      <c r="AU8" s="46"/>
      <c r="AV8" s="46"/>
      <c r="AW8" s="46"/>
      <c r="AX8" s="46"/>
      <c r="AY8" s="46"/>
      <c r="AZ8" s="46"/>
      <c r="BA8" s="46"/>
      <c r="BB8" s="46">
        <f>データ!$T$6</f>
        <v>30.25</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t="str">
        <f>データ!$O$6</f>
        <v>該当数値なし</v>
      </c>
      <c r="J10" s="46"/>
      <c r="K10" s="46"/>
      <c r="L10" s="46"/>
      <c r="M10" s="46"/>
      <c r="N10" s="46"/>
      <c r="O10" s="46"/>
      <c r="P10" s="46">
        <f>データ!$P$6</f>
        <v>62.02</v>
      </c>
      <c r="Q10" s="46"/>
      <c r="R10" s="46"/>
      <c r="S10" s="46"/>
      <c r="T10" s="46"/>
      <c r="U10" s="46"/>
      <c r="V10" s="46"/>
      <c r="W10" s="51">
        <f>データ!$Q$6</f>
        <v>3320</v>
      </c>
      <c r="X10" s="51"/>
      <c r="Y10" s="51"/>
      <c r="Z10" s="51"/>
      <c r="AA10" s="51"/>
      <c r="AB10" s="51"/>
      <c r="AC10" s="51"/>
      <c r="AD10" s="2"/>
      <c r="AE10" s="2"/>
      <c r="AF10" s="2"/>
      <c r="AG10" s="2"/>
      <c r="AH10" s="2"/>
      <c r="AI10" s="2"/>
      <c r="AJ10" s="2"/>
      <c r="AK10" s="2"/>
      <c r="AL10" s="51">
        <f>データ!$U$6</f>
        <v>2151</v>
      </c>
      <c r="AM10" s="51"/>
      <c r="AN10" s="51"/>
      <c r="AO10" s="51"/>
      <c r="AP10" s="51"/>
      <c r="AQ10" s="51"/>
      <c r="AR10" s="51"/>
      <c r="AS10" s="51"/>
      <c r="AT10" s="46">
        <f>データ!$V$6</f>
        <v>9.6</v>
      </c>
      <c r="AU10" s="46"/>
      <c r="AV10" s="46"/>
      <c r="AW10" s="46"/>
      <c r="AX10" s="46"/>
      <c r="AY10" s="46"/>
      <c r="AZ10" s="46"/>
      <c r="BA10" s="46"/>
      <c r="BB10" s="46">
        <f>データ!$W$6</f>
        <v>224.06</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121</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7" t="s">
        <v>120</v>
      </c>
      <c r="BM47" s="78"/>
      <c r="BN47" s="78"/>
      <c r="BO47" s="78"/>
      <c r="BP47" s="78"/>
      <c r="BQ47" s="78"/>
      <c r="BR47" s="78"/>
      <c r="BS47" s="78"/>
      <c r="BT47" s="78"/>
      <c r="BU47" s="78"/>
      <c r="BV47" s="78"/>
      <c r="BW47" s="78"/>
      <c r="BX47" s="78"/>
      <c r="BY47" s="78"/>
      <c r="BZ47" s="79"/>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7"/>
      <c r="BM48" s="78"/>
      <c r="BN48" s="78"/>
      <c r="BO48" s="78"/>
      <c r="BP48" s="78"/>
      <c r="BQ48" s="78"/>
      <c r="BR48" s="78"/>
      <c r="BS48" s="78"/>
      <c r="BT48" s="78"/>
      <c r="BU48" s="78"/>
      <c r="BV48" s="78"/>
      <c r="BW48" s="78"/>
      <c r="BX48" s="78"/>
      <c r="BY48" s="78"/>
      <c r="BZ48" s="79"/>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7"/>
      <c r="BM49" s="78"/>
      <c r="BN49" s="78"/>
      <c r="BO49" s="78"/>
      <c r="BP49" s="78"/>
      <c r="BQ49" s="78"/>
      <c r="BR49" s="78"/>
      <c r="BS49" s="78"/>
      <c r="BT49" s="78"/>
      <c r="BU49" s="78"/>
      <c r="BV49" s="78"/>
      <c r="BW49" s="78"/>
      <c r="BX49" s="78"/>
      <c r="BY49" s="78"/>
      <c r="BZ49" s="79"/>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7"/>
      <c r="BM50" s="78"/>
      <c r="BN50" s="78"/>
      <c r="BO50" s="78"/>
      <c r="BP50" s="78"/>
      <c r="BQ50" s="78"/>
      <c r="BR50" s="78"/>
      <c r="BS50" s="78"/>
      <c r="BT50" s="78"/>
      <c r="BU50" s="78"/>
      <c r="BV50" s="78"/>
      <c r="BW50" s="78"/>
      <c r="BX50" s="78"/>
      <c r="BY50" s="78"/>
      <c r="BZ50" s="79"/>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7"/>
      <c r="BM51" s="78"/>
      <c r="BN51" s="78"/>
      <c r="BO51" s="78"/>
      <c r="BP51" s="78"/>
      <c r="BQ51" s="78"/>
      <c r="BR51" s="78"/>
      <c r="BS51" s="78"/>
      <c r="BT51" s="78"/>
      <c r="BU51" s="78"/>
      <c r="BV51" s="78"/>
      <c r="BW51" s="78"/>
      <c r="BX51" s="78"/>
      <c r="BY51" s="78"/>
      <c r="BZ51" s="79"/>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7"/>
      <c r="BM52" s="78"/>
      <c r="BN52" s="78"/>
      <c r="BO52" s="78"/>
      <c r="BP52" s="78"/>
      <c r="BQ52" s="78"/>
      <c r="BR52" s="78"/>
      <c r="BS52" s="78"/>
      <c r="BT52" s="78"/>
      <c r="BU52" s="78"/>
      <c r="BV52" s="78"/>
      <c r="BW52" s="78"/>
      <c r="BX52" s="78"/>
      <c r="BY52" s="78"/>
      <c r="BZ52" s="79"/>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7"/>
      <c r="BM53" s="78"/>
      <c r="BN53" s="78"/>
      <c r="BO53" s="78"/>
      <c r="BP53" s="78"/>
      <c r="BQ53" s="78"/>
      <c r="BR53" s="78"/>
      <c r="BS53" s="78"/>
      <c r="BT53" s="78"/>
      <c r="BU53" s="78"/>
      <c r="BV53" s="78"/>
      <c r="BW53" s="78"/>
      <c r="BX53" s="78"/>
      <c r="BY53" s="78"/>
      <c r="BZ53" s="79"/>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7"/>
      <c r="BM54" s="78"/>
      <c r="BN54" s="78"/>
      <c r="BO54" s="78"/>
      <c r="BP54" s="78"/>
      <c r="BQ54" s="78"/>
      <c r="BR54" s="78"/>
      <c r="BS54" s="78"/>
      <c r="BT54" s="78"/>
      <c r="BU54" s="78"/>
      <c r="BV54" s="78"/>
      <c r="BW54" s="78"/>
      <c r="BX54" s="78"/>
      <c r="BY54" s="78"/>
      <c r="BZ54" s="79"/>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7"/>
      <c r="BM55" s="78"/>
      <c r="BN55" s="78"/>
      <c r="BO55" s="78"/>
      <c r="BP55" s="78"/>
      <c r="BQ55" s="78"/>
      <c r="BR55" s="78"/>
      <c r="BS55" s="78"/>
      <c r="BT55" s="78"/>
      <c r="BU55" s="78"/>
      <c r="BV55" s="78"/>
      <c r="BW55" s="78"/>
      <c r="BX55" s="78"/>
      <c r="BY55" s="78"/>
      <c r="BZ55" s="79"/>
    </row>
    <row r="56" spans="1:78" ht="13.5" customHeight="1">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7"/>
      <c r="BM56" s="78"/>
      <c r="BN56" s="78"/>
      <c r="BO56" s="78"/>
      <c r="BP56" s="78"/>
      <c r="BQ56" s="78"/>
      <c r="BR56" s="78"/>
      <c r="BS56" s="78"/>
      <c r="BT56" s="78"/>
      <c r="BU56" s="78"/>
      <c r="BV56" s="78"/>
      <c r="BW56" s="78"/>
      <c r="BX56" s="78"/>
      <c r="BY56" s="78"/>
      <c r="BZ56" s="79"/>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7"/>
      <c r="BM57" s="78"/>
      <c r="BN57" s="78"/>
      <c r="BO57" s="78"/>
      <c r="BP57" s="78"/>
      <c r="BQ57" s="78"/>
      <c r="BR57" s="78"/>
      <c r="BS57" s="78"/>
      <c r="BT57" s="78"/>
      <c r="BU57" s="78"/>
      <c r="BV57" s="78"/>
      <c r="BW57" s="78"/>
      <c r="BX57" s="78"/>
      <c r="BY57" s="78"/>
      <c r="BZ57" s="79"/>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7"/>
      <c r="BM58" s="78"/>
      <c r="BN58" s="78"/>
      <c r="BO58" s="78"/>
      <c r="BP58" s="78"/>
      <c r="BQ58" s="78"/>
      <c r="BR58" s="78"/>
      <c r="BS58" s="78"/>
      <c r="BT58" s="78"/>
      <c r="BU58" s="78"/>
      <c r="BV58" s="78"/>
      <c r="BW58" s="78"/>
      <c r="BX58" s="78"/>
      <c r="BY58" s="78"/>
      <c r="BZ58" s="79"/>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7"/>
      <c r="BM59" s="78"/>
      <c r="BN59" s="78"/>
      <c r="BO59" s="78"/>
      <c r="BP59" s="78"/>
      <c r="BQ59" s="78"/>
      <c r="BR59" s="78"/>
      <c r="BS59" s="78"/>
      <c r="BT59" s="78"/>
      <c r="BU59" s="78"/>
      <c r="BV59" s="78"/>
      <c r="BW59" s="78"/>
      <c r="BX59" s="78"/>
      <c r="BY59" s="78"/>
      <c r="BZ59" s="79"/>
    </row>
    <row r="60" spans="1:78" ht="13.5" customHeight="1">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7"/>
      <c r="BM60" s="78"/>
      <c r="BN60" s="78"/>
      <c r="BO60" s="78"/>
      <c r="BP60" s="78"/>
      <c r="BQ60" s="78"/>
      <c r="BR60" s="78"/>
      <c r="BS60" s="78"/>
      <c r="BT60" s="78"/>
      <c r="BU60" s="78"/>
      <c r="BV60" s="78"/>
      <c r="BW60" s="78"/>
      <c r="BX60" s="78"/>
      <c r="BY60" s="78"/>
      <c r="BZ60" s="79"/>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7"/>
      <c r="BM61" s="78"/>
      <c r="BN61" s="78"/>
      <c r="BO61" s="78"/>
      <c r="BP61" s="78"/>
      <c r="BQ61" s="78"/>
      <c r="BR61" s="78"/>
      <c r="BS61" s="78"/>
      <c r="BT61" s="78"/>
      <c r="BU61" s="78"/>
      <c r="BV61" s="78"/>
      <c r="BW61" s="78"/>
      <c r="BX61" s="78"/>
      <c r="BY61" s="78"/>
      <c r="BZ61" s="79"/>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7"/>
      <c r="BM62" s="78"/>
      <c r="BN62" s="78"/>
      <c r="BO62" s="78"/>
      <c r="BP62" s="78"/>
      <c r="BQ62" s="78"/>
      <c r="BR62" s="78"/>
      <c r="BS62" s="78"/>
      <c r="BT62" s="78"/>
      <c r="BU62" s="78"/>
      <c r="BV62" s="78"/>
      <c r="BW62" s="78"/>
      <c r="BX62" s="78"/>
      <c r="BY62" s="78"/>
      <c r="BZ62" s="79"/>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80"/>
      <c r="BM63" s="81"/>
      <c r="BN63" s="81"/>
      <c r="BO63" s="81"/>
      <c r="BP63" s="81"/>
      <c r="BQ63" s="81"/>
      <c r="BR63" s="81"/>
      <c r="BS63" s="81"/>
      <c r="BT63" s="81"/>
      <c r="BU63" s="81"/>
      <c r="BV63" s="81"/>
      <c r="BW63" s="81"/>
      <c r="BX63" s="81"/>
      <c r="BY63" s="81"/>
      <c r="BZ63" s="82"/>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122</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57</v>
      </c>
      <c r="B3" s="30" t="s">
        <v>58</v>
      </c>
      <c r="C3" s="30" t="s">
        <v>59</v>
      </c>
      <c r="D3" s="30" t="s">
        <v>60</v>
      </c>
      <c r="E3" s="30" t="s">
        <v>61</v>
      </c>
      <c r="F3" s="30" t="s">
        <v>62</v>
      </c>
      <c r="G3" s="30" t="s">
        <v>63</v>
      </c>
      <c r="H3" s="84" t="s">
        <v>64</v>
      </c>
      <c r="I3" s="85"/>
      <c r="J3" s="85"/>
      <c r="K3" s="85"/>
      <c r="L3" s="85"/>
      <c r="M3" s="85"/>
      <c r="N3" s="85"/>
      <c r="O3" s="85"/>
      <c r="P3" s="85"/>
      <c r="Q3" s="85"/>
      <c r="R3" s="85"/>
      <c r="S3" s="85"/>
      <c r="T3" s="85"/>
      <c r="U3" s="85"/>
      <c r="V3" s="85"/>
      <c r="W3" s="86"/>
      <c r="X3" s="90" t="s">
        <v>65</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66</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c r="A4" s="29" t="s">
        <v>67</v>
      </c>
      <c r="B4" s="31"/>
      <c r="C4" s="31"/>
      <c r="D4" s="31"/>
      <c r="E4" s="31"/>
      <c r="F4" s="31"/>
      <c r="G4" s="31"/>
      <c r="H4" s="87"/>
      <c r="I4" s="88"/>
      <c r="J4" s="88"/>
      <c r="K4" s="88"/>
      <c r="L4" s="88"/>
      <c r="M4" s="88"/>
      <c r="N4" s="88"/>
      <c r="O4" s="88"/>
      <c r="P4" s="88"/>
      <c r="Q4" s="88"/>
      <c r="R4" s="88"/>
      <c r="S4" s="88"/>
      <c r="T4" s="88"/>
      <c r="U4" s="88"/>
      <c r="V4" s="88"/>
      <c r="W4" s="89"/>
      <c r="X4" s="83" t="s">
        <v>68</v>
      </c>
      <c r="Y4" s="83"/>
      <c r="Z4" s="83"/>
      <c r="AA4" s="83"/>
      <c r="AB4" s="83"/>
      <c r="AC4" s="83"/>
      <c r="AD4" s="83"/>
      <c r="AE4" s="83"/>
      <c r="AF4" s="83"/>
      <c r="AG4" s="83"/>
      <c r="AH4" s="83"/>
      <c r="AI4" s="83" t="s">
        <v>69</v>
      </c>
      <c r="AJ4" s="83"/>
      <c r="AK4" s="83"/>
      <c r="AL4" s="83"/>
      <c r="AM4" s="83"/>
      <c r="AN4" s="83"/>
      <c r="AO4" s="83"/>
      <c r="AP4" s="83"/>
      <c r="AQ4" s="83"/>
      <c r="AR4" s="83"/>
      <c r="AS4" s="83"/>
      <c r="AT4" s="83" t="s">
        <v>70</v>
      </c>
      <c r="AU4" s="83"/>
      <c r="AV4" s="83"/>
      <c r="AW4" s="83"/>
      <c r="AX4" s="83"/>
      <c r="AY4" s="83"/>
      <c r="AZ4" s="83"/>
      <c r="BA4" s="83"/>
      <c r="BB4" s="83"/>
      <c r="BC4" s="83"/>
      <c r="BD4" s="83"/>
      <c r="BE4" s="83" t="s">
        <v>71</v>
      </c>
      <c r="BF4" s="83"/>
      <c r="BG4" s="83"/>
      <c r="BH4" s="83"/>
      <c r="BI4" s="83"/>
      <c r="BJ4" s="83"/>
      <c r="BK4" s="83"/>
      <c r="BL4" s="83"/>
      <c r="BM4" s="83"/>
      <c r="BN4" s="83"/>
      <c r="BO4" s="83"/>
      <c r="BP4" s="83" t="s">
        <v>72</v>
      </c>
      <c r="BQ4" s="83"/>
      <c r="BR4" s="83"/>
      <c r="BS4" s="83"/>
      <c r="BT4" s="83"/>
      <c r="BU4" s="83"/>
      <c r="BV4" s="83"/>
      <c r="BW4" s="83"/>
      <c r="BX4" s="83"/>
      <c r="BY4" s="83"/>
      <c r="BZ4" s="83"/>
      <c r="CA4" s="83" t="s">
        <v>73</v>
      </c>
      <c r="CB4" s="83"/>
      <c r="CC4" s="83"/>
      <c r="CD4" s="83"/>
      <c r="CE4" s="83"/>
      <c r="CF4" s="83"/>
      <c r="CG4" s="83"/>
      <c r="CH4" s="83"/>
      <c r="CI4" s="83"/>
      <c r="CJ4" s="83"/>
      <c r="CK4" s="83"/>
      <c r="CL4" s="83" t="s">
        <v>74</v>
      </c>
      <c r="CM4" s="83"/>
      <c r="CN4" s="83"/>
      <c r="CO4" s="83"/>
      <c r="CP4" s="83"/>
      <c r="CQ4" s="83"/>
      <c r="CR4" s="83"/>
      <c r="CS4" s="83"/>
      <c r="CT4" s="83"/>
      <c r="CU4" s="83"/>
      <c r="CV4" s="83"/>
      <c r="CW4" s="83" t="s">
        <v>75</v>
      </c>
      <c r="CX4" s="83"/>
      <c r="CY4" s="83"/>
      <c r="CZ4" s="83"/>
      <c r="DA4" s="83"/>
      <c r="DB4" s="83"/>
      <c r="DC4" s="83"/>
      <c r="DD4" s="83"/>
      <c r="DE4" s="83"/>
      <c r="DF4" s="83"/>
      <c r="DG4" s="83"/>
      <c r="DH4" s="83" t="s">
        <v>76</v>
      </c>
      <c r="DI4" s="83"/>
      <c r="DJ4" s="83"/>
      <c r="DK4" s="83"/>
      <c r="DL4" s="83"/>
      <c r="DM4" s="83"/>
      <c r="DN4" s="83"/>
      <c r="DO4" s="83"/>
      <c r="DP4" s="83"/>
      <c r="DQ4" s="83"/>
      <c r="DR4" s="83"/>
      <c r="DS4" s="83" t="s">
        <v>77</v>
      </c>
      <c r="DT4" s="83"/>
      <c r="DU4" s="83"/>
      <c r="DV4" s="83"/>
      <c r="DW4" s="83"/>
      <c r="DX4" s="83"/>
      <c r="DY4" s="83"/>
      <c r="DZ4" s="83"/>
      <c r="EA4" s="83"/>
      <c r="EB4" s="83"/>
      <c r="EC4" s="83"/>
      <c r="ED4" s="83" t="s">
        <v>78</v>
      </c>
      <c r="EE4" s="83"/>
      <c r="EF4" s="83"/>
      <c r="EG4" s="83"/>
      <c r="EH4" s="83"/>
      <c r="EI4" s="83"/>
      <c r="EJ4" s="83"/>
      <c r="EK4" s="83"/>
      <c r="EL4" s="83"/>
      <c r="EM4" s="83"/>
      <c r="EN4" s="83"/>
    </row>
    <row r="5" spans="1:144">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c r="A6" s="29" t="s">
        <v>107</v>
      </c>
      <c r="B6" s="34">
        <f>B7</f>
        <v>2016</v>
      </c>
      <c r="C6" s="34">
        <f t="shared" ref="C6:W6" si="3">C7</f>
        <v>355020</v>
      </c>
      <c r="D6" s="34">
        <f t="shared" si="3"/>
        <v>47</v>
      </c>
      <c r="E6" s="34">
        <f t="shared" si="3"/>
        <v>1</v>
      </c>
      <c r="F6" s="34">
        <f t="shared" si="3"/>
        <v>0</v>
      </c>
      <c r="G6" s="34">
        <f t="shared" si="3"/>
        <v>0</v>
      </c>
      <c r="H6" s="34" t="str">
        <f t="shared" si="3"/>
        <v>山口県　阿武町</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62.02</v>
      </c>
      <c r="Q6" s="35">
        <f t="shared" si="3"/>
        <v>3320</v>
      </c>
      <c r="R6" s="35">
        <f t="shared" si="3"/>
        <v>3507</v>
      </c>
      <c r="S6" s="35">
        <f t="shared" si="3"/>
        <v>115.95</v>
      </c>
      <c r="T6" s="35">
        <f t="shared" si="3"/>
        <v>30.25</v>
      </c>
      <c r="U6" s="35">
        <f t="shared" si="3"/>
        <v>2151</v>
      </c>
      <c r="V6" s="35">
        <f t="shared" si="3"/>
        <v>9.6</v>
      </c>
      <c r="W6" s="35">
        <f t="shared" si="3"/>
        <v>224.06</v>
      </c>
      <c r="X6" s="36">
        <f>IF(X7="",NA(),X7)</f>
        <v>81.58</v>
      </c>
      <c r="Y6" s="36">
        <f t="shared" ref="Y6:AG6" si="4">IF(Y7="",NA(),Y7)</f>
        <v>78.53</v>
      </c>
      <c r="Z6" s="36">
        <f t="shared" si="4"/>
        <v>87.26</v>
      </c>
      <c r="AA6" s="36">
        <f t="shared" si="4"/>
        <v>80.010000000000005</v>
      </c>
      <c r="AB6" s="36">
        <f t="shared" si="4"/>
        <v>79.06</v>
      </c>
      <c r="AC6" s="36">
        <f t="shared" si="4"/>
        <v>74.52</v>
      </c>
      <c r="AD6" s="36">
        <f t="shared" si="4"/>
        <v>76.09</v>
      </c>
      <c r="AE6" s="36">
        <f t="shared" si="4"/>
        <v>75.87</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770.97</v>
      </c>
      <c r="BF6" s="36">
        <f t="shared" ref="BF6:BN6" si="7">IF(BF7="",NA(),BF7)</f>
        <v>713.62</v>
      </c>
      <c r="BG6" s="36">
        <f t="shared" si="7"/>
        <v>560.44000000000005</v>
      </c>
      <c r="BH6" s="36">
        <f t="shared" si="7"/>
        <v>482.21</v>
      </c>
      <c r="BI6" s="36">
        <f t="shared" si="7"/>
        <v>439.61</v>
      </c>
      <c r="BJ6" s="36">
        <f t="shared" si="7"/>
        <v>1108.26</v>
      </c>
      <c r="BK6" s="36">
        <f t="shared" si="7"/>
        <v>1113.76</v>
      </c>
      <c r="BL6" s="36">
        <f t="shared" si="7"/>
        <v>1125.69</v>
      </c>
      <c r="BM6" s="36">
        <f t="shared" si="7"/>
        <v>1134.67</v>
      </c>
      <c r="BN6" s="36">
        <f t="shared" si="7"/>
        <v>1144.79</v>
      </c>
      <c r="BO6" s="35" t="str">
        <f>IF(BO7="","",IF(BO7="-","【-】","【"&amp;SUBSTITUTE(TEXT(BO7,"#,##0.00"),"-","△")&amp;"】"))</f>
        <v>【1,280.76】</v>
      </c>
      <c r="BP6" s="36">
        <f>IF(BP7="",NA(),BP7)</f>
        <v>81.58</v>
      </c>
      <c r="BQ6" s="36">
        <f t="shared" ref="BQ6:BY6" si="8">IF(BQ7="",NA(),BQ7)</f>
        <v>77.45</v>
      </c>
      <c r="BR6" s="36">
        <f t="shared" si="8"/>
        <v>84.68</v>
      </c>
      <c r="BS6" s="36">
        <f t="shared" si="8"/>
        <v>80.010000000000005</v>
      </c>
      <c r="BT6" s="36">
        <f t="shared" si="8"/>
        <v>79.05</v>
      </c>
      <c r="BU6" s="36">
        <f t="shared" si="8"/>
        <v>19.77</v>
      </c>
      <c r="BV6" s="36">
        <f t="shared" si="8"/>
        <v>34.25</v>
      </c>
      <c r="BW6" s="36">
        <f t="shared" si="8"/>
        <v>46.48</v>
      </c>
      <c r="BX6" s="36">
        <f t="shared" si="8"/>
        <v>40.6</v>
      </c>
      <c r="BY6" s="36">
        <f t="shared" si="8"/>
        <v>56.04</v>
      </c>
      <c r="BZ6" s="35" t="str">
        <f>IF(BZ7="","",IF(BZ7="-","【-】","【"&amp;SUBSTITUTE(TEXT(BZ7,"#,##0.00"),"-","△")&amp;"】"))</f>
        <v>【53.06】</v>
      </c>
      <c r="CA6" s="36">
        <f>IF(CA7="",NA(),CA7)</f>
        <v>193.61</v>
      </c>
      <c r="CB6" s="36">
        <f t="shared" ref="CB6:CJ6" si="9">IF(CB7="",NA(),CB7)</f>
        <v>199.58</v>
      </c>
      <c r="CC6" s="36">
        <f t="shared" si="9"/>
        <v>212.99</v>
      </c>
      <c r="CD6" s="36">
        <f t="shared" si="9"/>
        <v>234.23</v>
      </c>
      <c r="CE6" s="36">
        <f t="shared" si="9"/>
        <v>237.71</v>
      </c>
      <c r="CF6" s="36">
        <f t="shared" si="9"/>
        <v>878.73</v>
      </c>
      <c r="CG6" s="36">
        <f t="shared" si="9"/>
        <v>501.18</v>
      </c>
      <c r="CH6" s="36">
        <f t="shared" si="9"/>
        <v>376.61</v>
      </c>
      <c r="CI6" s="36">
        <f t="shared" si="9"/>
        <v>440.03</v>
      </c>
      <c r="CJ6" s="36">
        <f t="shared" si="9"/>
        <v>304.35000000000002</v>
      </c>
      <c r="CK6" s="35" t="str">
        <f>IF(CK7="","",IF(CK7="-","【-】","【"&amp;SUBSTITUTE(TEXT(CK7,"#,##0.00"),"-","△")&amp;"】"))</f>
        <v>【314.83】</v>
      </c>
      <c r="CL6" s="36">
        <f>IF(CL7="",NA(),CL7)</f>
        <v>60.85</v>
      </c>
      <c r="CM6" s="36">
        <f t="shared" ref="CM6:CU6" si="10">IF(CM7="",NA(),CM7)</f>
        <v>68.41</v>
      </c>
      <c r="CN6" s="36">
        <f t="shared" si="10"/>
        <v>72.02</v>
      </c>
      <c r="CO6" s="36">
        <f t="shared" si="10"/>
        <v>68.84</v>
      </c>
      <c r="CP6" s="36">
        <f t="shared" si="10"/>
        <v>62.73</v>
      </c>
      <c r="CQ6" s="36">
        <f t="shared" si="10"/>
        <v>57.17</v>
      </c>
      <c r="CR6" s="36">
        <f t="shared" si="10"/>
        <v>57.55</v>
      </c>
      <c r="CS6" s="36">
        <f t="shared" si="10"/>
        <v>57.43</v>
      </c>
      <c r="CT6" s="36">
        <f t="shared" si="10"/>
        <v>57.29</v>
      </c>
      <c r="CU6" s="36">
        <f t="shared" si="10"/>
        <v>55.9</v>
      </c>
      <c r="CV6" s="35" t="str">
        <f>IF(CV7="","",IF(CV7="-","【-】","【"&amp;SUBSTITUTE(TEXT(CV7,"#,##0.00"),"-","△")&amp;"】"))</f>
        <v>【56.28】</v>
      </c>
      <c r="CW6" s="36">
        <f>IF(CW7="",NA(),CW7)</f>
        <v>70.73</v>
      </c>
      <c r="CX6" s="36">
        <f t="shared" ref="CX6:DF6" si="11">IF(CX7="",NA(),CX7)</f>
        <v>64.02</v>
      </c>
      <c r="CY6" s="36">
        <f t="shared" si="11"/>
        <v>60.6</v>
      </c>
      <c r="CZ6" s="36">
        <f t="shared" si="11"/>
        <v>63.84</v>
      </c>
      <c r="DA6" s="36">
        <f t="shared" si="11"/>
        <v>68.41</v>
      </c>
      <c r="DB6" s="36">
        <f t="shared" si="11"/>
        <v>74.94</v>
      </c>
      <c r="DC6" s="36">
        <f t="shared" si="11"/>
        <v>74.14</v>
      </c>
      <c r="DD6" s="36">
        <f t="shared" si="11"/>
        <v>73.83</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6">
        <f t="shared" si="14"/>
        <v>0.2</v>
      </c>
      <c r="EH6" s="36">
        <f t="shared" si="14"/>
        <v>0.02</v>
      </c>
      <c r="EI6" s="36">
        <f t="shared" si="14"/>
        <v>0.46</v>
      </c>
      <c r="EJ6" s="36">
        <f t="shared" si="14"/>
        <v>0.8</v>
      </c>
      <c r="EK6" s="36">
        <f t="shared" si="14"/>
        <v>0.69</v>
      </c>
      <c r="EL6" s="36">
        <f t="shared" si="14"/>
        <v>0.65</v>
      </c>
      <c r="EM6" s="36">
        <f t="shared" si="14"/>
        <v>0.53</v>
      </c>
      <c r="EN6" s="35" t="str">
        <f>IF(EN7="","",IF(EN7="-","【-】","【"&amp;SUBSTITUTE(TEXT(EN7,"#,##0.00"),"-","△")&amp;"】"))</f>
        <v>【0.59】</v>
      </c>
    </row>
    <row r="7" spans="1:144" s="37" customFormat="1">
      <c r="A7" s="29"/>
      <c r="B7" s="38">
        <v>2016</v>
      </c>
      <c r="C7" s="38">
        <v>355020</v>
      </c>
      <c r="D7" s="38">
        <v>47</v>
      </c>
      <c r="E7" s="38">
        <v>1</v>
      </c>
      <c r="F7" s="38">
        <v>0</v>
      </c>
      <c r="G7" s="38">
        <v>0</v>
      </c>
      <c r="H7" s="38" t="s">
        <v>108</v>
      </c>
      <c r="I7" s="38" t="s">
        <v>109</v>
      </c>
      <c r="J7" s="38" t="s">
        <v>110</v>
      </c>
      <c r="K7" s="38" t="s">
        <v>111</v>
      </c>
      <c r="L7" s="38" t="s">
        <v>112</v>
      </c>
      <c r="M7" s="38"/>
      <c r="N7" s="39" t="s">
        <v>113</v>
      </c>
      <c r="O7" s="39" t="s">
        <v>114</v>
      </c>
      <c r="P7" s="39">
        <v>62.02</v>
      </c>
      <c r="Q7" s="39">
        <v>3320</v>
      </c>
      <c r="R7" s="39">
        <v>3507</v>
      </c>
      <c r="S7" s="39">
        <v>115.95</v>
      </c>
      <c r="T7" s="39">
        <v>30.25</v>
      </c>
      <c r="U7" s="39">
        <v>2151</v>
      </c>
      <c r="V7" s="39">
        <v>9.6</v>
      </c>
      <c r="W7" s="39">
        <v>224.06</v>
      </c>
      <c r="X7" s="39">
        <v>81.58</v>
      </c>
      <c r="Y7" s="39">
        <v>78.53</v>
      </c>
      <c r="Z7" s="39">
        <v>87.26</v>
      </c>
      <c r="AA7" s="39">
        <v>80.010000000000005</v>
      </c>
      <c r="AB7" s="39">
        <v>79.06</v>
      </c>
      <c r="AC7" s="39">
        <v>74.52</v>
      </c>
      <c r="AD7" s="39">
        <v>76.09</v>
      </c>
      <c r="AE7" s="39">
        <v>75.87</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770.97</v>
      </c>
      <c r="BF7" s="39">
        <v>713.62</v>
      </c>
      <c r="BG7" s="39">
        <v>560.44000000000005</v>
      </c>
      <c r="BH7" s="39">
        <v>482.21</v>
      </c>
      <c r="BI7" s="39">
        <v>439.61</v>
      </c>
      <c r="BJ7" s="39">
        <v>1108.26</v>
      </c>
      <c r="BK7" s="39">
        <v>1113.76</v>
      </c>
      <c r="BL7" s="39">
        <v>1125.69</v>
      </c>
      <c r="BM7" s="39">
        <v>1134.67</v>
      </c>
      <c r="BN7" s="39">
        <v>1144.79</v>
      </c>
      <c r="BO7" s="39">
        <v>1280.76</v>
      </c>
      <c r="BP7" s="39">
        <v>81.58</v>
      </c>
      <c r="BQ7" s="39">
        <v>77.45</v>
      </c>
      <c r="BR7" s="39">
        <v>84.68</v>
      </c>
      <c r="BS7" s="39">
        <v>80.010000000000005</v>
      </c>
      <c r="BT7" s="39">
        <v>79.05</v>
      </c>
      <c r="BU7" s="39">
        <v>19.77</v>
      </c>
      <c r="BV7" s="39">
        <v>34.25</v>
      </c>
      <c r="BW7" s="39">
        <v>46.48</v>
      </c>
      <c r="BX7" s="39">
        <v>40.6</v>
      </c>
      <c r="BY7" s="39">
        <v>56.04</v>
      </c>
      <c r="BZ7" s="39">
        <v>53.06</v>
      </c>
      <c r="CA7" s="39">
        <v>193.61</v>
      </c>
      <c r="CB7" s="39">
        <v>199.58</v>
      </c>
      <c r="CC7" s="39">
        <v>212.99</v>
      </c>
      <c r="CD7" s="39">
        <v>234.23</v>
      </c>
      <c r="CE7" s="39">
        <v>237.71</v>
      </c>
      <c r="CF7" s="39">
        <v>878.73</v>
      </c>
      <c r="CG7" s="39">
        <v>501.18</v>
      </c>
      <c r="CH7" s="39">
        <v>376.61</v>
      </c>
      <c r="CI7" s="39">
        <v>440.03</v>
      </c>
      <c r="CJ7" s="39">
        <v>304.35000000000002</v>
      </c>
      <c r="CK7" s="39">
        <v>314.83</v>
      </c>
      <c r="CL7" s="39">
        <v>60.85</v>
      </c>
      <c r="CM7" s="39">
        <v>68.41</v>
      </c>
      <c r="CN7" s="39">
        <v>72.02</v>
      </c>
      <c r="CO7" s="39">
        <v>68.84</v>
      </c>
      <c r="CP7" s="39">
        <v>62.73</v>
      </c>
      <c r="CQ7" s="39">
        <v>57.17</v>
      </c>
      <c r="CR7" s="39">
        <v>57.55</v>
      </c>
      <c r="CS7" s="39">
        <v>57.43</v>
      </c>
      <c r="CT7" s="39">
        <v>57.29</v>
      </c>
      <c r="CU7" s="39">
        <v>55.9</v>
      </c>
      <c r="CV7" s="39">
        <v>56.28</v>
      </c>
      <c r="CW7" s="39">
        <v>70.73</v>
      </c>
      <c r="CX7" s="39">
        <v>64.02</v>
      </c>
      <c r="CY7" s="39">
        <v>60.6</v>
      </c>
      <c r="CZ7" s="39">
        <v>63.84</v>
      </c>
      <c r="DA7" s="39">
        <v>68.41</v>
      </c>
      <c r="DB7" s="39">
        <v>74.94</v>
      </c>
      <c r="DC7" s="39">
        <v>74.14</v>
      </c>
      <c r="DD7" s="39">
        <v>73.83</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0.2</v>
      </c>
      <c r="EH7" s="39">
        <v>0.02</v>
      </c>
      <c r="EI7" s="39">
        <v>0.46</v>
      </c>
      <c r="EJ7" s="39">
        <v>0.8</v>
      </c>
      <c r="EK7" s="39">
        <v>0.69</v>
      </c>
      <c r="EL7" s="39">
        <v>0.65</v>
      </c>
      <c r="EM7" s="39">
        <v>0.53</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2018-02-06T04:47:57Z</cp:lastPrinted>
  <dcterms:created xsi:type="dcterms:W3CDTF">2017-12-25T01:46:33Z</dcterms:created>
  <dcterms:modified xsi:type="dcterms:W3CDTF">2018-02-14T00:01:24Z</dcterms:modified>
  <cp:category/>
</cp:coreProperties>
</file>