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D:\土山\★駐車場事業\公営企業会計\Ｒ2\公営企業会計\02 様式02【病院・交通・休宿・駐車場】\02 様式02【病院・交通・休宿・駐車場】\10 【法非適】駐車場整備事業\10 柳井市\"/>
    </mc:Choice>
  </mc:AlternateContent>
  <xr:revisionPtr revIDLastSave="0" documentId="13_ncr:1_{1532C2EA-7362-4D16-B3CA-85F8E5D062DB}" xr6:coauthVersionLast="36" xr6:coauthVersionMax="36" xr10:uidLastSave="{00000000-0000-0000-0000-000000000000}"/>
  <workbookProtection workbookAlgorithmName="SHA-512" workbookHashValue="+dU/oDnRlMmWiMqi8Pum7rNvzjU1bly8tmVh1IIO1jvmPYN+glexoN6412G8yJxQhwC4TVwYDonWQszx2GuxSg==" workbookSaltValue="4Zxy6pf+v6FIP5hdxfPfqA==" workbookSpinCount="100000" lockStructure="1"/>
  <bookViews>
    <workbookView xWindow="0" yWindow="0" windowWidth="15360" windowHeight="7635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JV32" i="4" s="1"/>
  <c r="DP7" i="5"/>
  <c r="DO7" i="5"/>
  <c r="DN7" i="5"/>
  <c r="DM7" i="5"/>
  <c r="DL7" i="5"/>
  <c r="DK7" i="5"/>
  <c r="DI7" i="5"/>
  <c r="DH7" i="5"/>
  <c r="LT78" i="4" s="1"/>
  <c r="DG7" i="5"/>
  <c r="DF7" i="5"/>
  <c r="DE7" i="5"/>
  <c r="DD7" i="5"/>
  <c r="DC7" i="5"/>
  <c r="DB7" i="5"/>
  <c r="DA7" i="5"/>
  <c r="CZ7" i="5"/>
  <c r="CN7" i="5"/>
  <c r="CM7" i="5"/>
  <c r="BZ7" i="5"/>
  <c r="BY7" i="5"/>
  <c r="LH53" i="4" s="1"/>
  <c r="BX7" i="5"/>
  <c r="BW7" i="5"/>
  <c r="BV7" i="5"/>
  <c r="BU7" i="5"/>
  <c r="BT7" i="5"/>
  <c r="BS7" i="5"/>
  <c r="BR7" i="5"/>
  <c r="BQ7" i="5"/>
  <c r="BO7" i="5"/>
  <c r="BN7" i="5"/>
  <c r="BM7" i="5"/>
  <c r="BL7" i="5"/>
  <c r="FE53" i="4" s="1"/>
  <c r="BK7" i="5"/>
  <c r="BJ7" i="5"/>
  <c r="BI7" i="5"/>
  <c r="GQ52" i="4" s="1"/>
  <c r="BH7" i="5"/>
  <c r="FX52" i="4" s="1"/>
  <c r="BG7" i="5"/>
  <c r="BF7" i="5"/>
  <c r="BD7" i="5"/>
  <c r="BC7" i="5"/>
  <c r="BB7" i="5"/>
  <c r="BA7" i="5"/>
  <c r="AZ7" i="5"/>
  <c r="AY7" i="5"/>
  <c r="CS52" i="4" s="1"/>
  <c r="AX7" i="5"/>
  <c r="AW7" i="5"/>
  <c r="AV7" i="5"/>
  <c r="AU7" i="5"/>
  <c r="U52" i="4" s="1"/>
  <c r="AS7" i="5"/>
  <c r="AR7" i="5"/>
  <c r="AQ7" i="5"/>
  <c r="FX32" i="4" s="1"/>
  <c r="AP7" i="5"/>
  <c r="FE32" i="4" s="1"/>
  <c r="AO7" i="5"/>
  <c r="AN7" i="5"/>
  <c r="AM7" i="5"/>
  <c r="AL7" i="5"/>
  <c r="FX31" i="4" s="1"/>
  <c r="AK7" i="5"/>
  <c r="AJ7" i="5"/>
  <c r="AH7" i="5"/>
  <c r="AG7" i="5"/>
  <c r="BZ32" i="4" s="1"/>
  <c r="AF7" i="5"/>
  <c r="AE7" i="5"/>
  <c r="AD7" i="5"/>
  <c r="AC7" i="5"/>
  <c r="AB7" i="5"/>
  <c r="AA7" i="5"/>
  <c r="Z7" i="5"/>
  <c r="Y7" i="5"/>
  <c r="X7" i="5"/>
  <c r="W7" i="5"/>
  <c r="V7" i="5"/>
  <c r="U7" i="5"/>
  <c r="LJ8" i="4" s="1"/>
  <c r="T7" i="5"/>
  <c r="S7" i="5"/>
  <c r="R7" i="5"/>
  <c r="Q7" i="5"/>
  <c r="CF10" i="4" s="1"/>
  <c r="P7" i="5"/>
  <c r="O7" i="5"/>
  <c r="N7" i="5"/>
  <c r="FJ8" i="4" s="1"/>
  <c r="M7" i="5"/>
  <c r="DU8" i="4" s="1"/>
  <c r="L7" i="5"/>
  <c r="K7" i="5"/>
  <c r="J7" i="5"/>
  <c r="B8" i="4" s="1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MI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KO53" i="4"/>
  <c r="JV53" i="4"/>
  <c r="JC53" i="4"/>
  <c r="HJ53" i="4"/>
  <c r="GQ53" i="4"/>
  <c r="FX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FE52" i="4"/>
  <c r="EL52" i="4"/>
  <c r="BZ52" i="4"/>
  <c r="BG52" i="4"/>
  <c r="AN52" i="4"/>
  <c r="MA32" i="4"/>
  <c r="LH32" i="4"/>
  <c r="KO32" i="4"/>
  <c r="JC32" i="4"/>
  <c r="HJ32" i="4"/>
  <c r="GQ32" i="4"/>
  <c r="EL32" i="4"/>
  <c r="CS32" i="4"/>
  <c r="BG32" i="4"/>
  <c r="AN32" i="4"/>
  <c r="U32" i="4"/>
  <c r="MA31" i="4"/>
  <c r="LH31" i="4"/>
  <c r="KO31" i="4"/>
  <c r="JV31" i="4"/>
  <c r="JC31" i="4"/>
  <c r="HJ31" i="4"/>
  <c r="GQ31" i="4"/>
  <c r="FE31" i="4"/>
  <c r="EL31" i="4"/>
  <c r="CS31" i="4"/>
  <c r="BZ31" i="4"/>
  <c r="BG31" i="4"/>
  <c r="AN31" i="4"/>
  <c r="U31" i="4"/>
  <c r="LJ10" i="4"/>
  <c r="JQ10" i="4"/>
  <c r="HX10" i="4"/>
  <c r="DU10" i="4"/>
  <c r="B10" i="4"/>
  <c r="JQ8" i="4"/>
  <c r="HX8" i="4"/>
  <c r="CF8" i="4"/>
  <c r="AQ8" i="4"/>
  <c r="B6" i="4"/>
  <c r="MI76" i="4" l="1"/>
  <c r="HJ51" i="4"/>
  <c r="MA30" i="4"/>
  <c r="BZ76" i="4"/>
  <c r="MA51" i="4"/>
  <c r="IT76" i="4"/>
  <c r="CS51" i="4"/>
  <c r="HJ30" i="4"/>
  <c r="CS30" i="4"/>
  <c r="C11" i="5"/>
  <c r="D11" i="5"/>
  <c r="E11" i="5"/>
  <c r="B11" i="5"/>
  <c r="BK76" i="4" l="1"/>
  <c r="LH51" i="4"/>
  <c r="BZ51" i="4"/>
  <c r="LT76" i="4"/>
  <c r="GQ51" i="4"/>
  <c r="LH30" i="4"/>
  <c r="IE76" i="4"/>
  <c r="GQ30" i="4"/>
  <c r="BZ30" i="4"/>
  <c r="BG30" i="4"/>
  <c r="AV76" i="4"/>
  <c r="KO51" i="4"/>
  <c r="FX30" i="4"/>
  <c r="LE76" i="4"/>
  <c r="FX51" i="4"/>
  <c r="KO30" i="4"/>
  <c r="HP76" i="4"/>
  <c r="BG51" i="4"/>
  <c r="KP76" i="4"/>
  <c r="HA76" i="4"/>
  <c r="AN51" i="4"/>
  <c r="FE30" i="4"/>
  <c r="AG76" i="4"/>
  <c r="JV30" i="4"/>
  <c r="AN30" i="4"/>
  <c r="JV51" i="4"/>
  <c r="FE51" i="4"/>
  <c r="KA76" i="4"/>
  <c r="EL51" i="4"/>
  <c r="JC30" i="4"/>
  <c r="U30" i="4"/>
  <c r="GL76" i="4"/>
  <c r="U51" i="4"/>
  <c r="EL30" i="4"/>
  <c r="JC51" i="4"/>
  <c r="R76" i="4"/>
</calcChain>
</file>

<file path=xl/sharedStrings.xml><?xml version="1.0" encoding="utf-8"?>
<sst xmlns="http://schemas.openxmlformats.org/spreadsheetml/2006/main" count="278" uniqueCount="150">
  <si>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</si>
  <si>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</si>
  <si>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</si>
  <si>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</si>
  <si>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</si>
  <si>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</si>
  <si>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</si>
  <si>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</si>
  <si>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</si>
  <si>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</si>
  <si>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</si>
  <si>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</si>
  <si>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</si>
  <si>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</si>
  <si>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</si>
  <si>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</si>
  <si>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</si>
  <si>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</si>
  <si>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</si>
  <si>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</si>
  <si>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</si>
  <si>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</si>
  <si>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</si>
  <si>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</si>
  <si>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</si>
  <si>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</si>
  <si>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</si>
  <si>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</si>
  <si>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</si>
  <si>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</si>
  <si>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</si>
  <si>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</si>
  <si>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</si>
  <si>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</si>
  <si>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</si>
  <si>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</si>
  <si>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</si>
  <si>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</si>
  <si>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</si>
  <si>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</si>
  <si>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</si>
  <si>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</si>
  <si>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</si>
  <si>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</si>
  <si>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</si>
  <si>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</si>
  <si>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</si>
  <si>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</si>
  <si>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</si>
  <si>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</si>
  <si>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</si>
  <si>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</si>
  <si>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</si>
  <si>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</si>
  <si>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</si>
  <si>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</si>
  <si>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</si>
  <si>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</si>
  <si>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</si>
  <si>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</si>
  <si>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</si>
  <si>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</si>
  <si>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</si>
  <si>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</si>
  <si>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</si>
  <si>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</si>
  <si>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</si>
  <si>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</si>
  <si>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</si>
  <si>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</si>
  <si>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</si>
  <si>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</si>
  <si>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</si>
  <si>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</si>
  <si>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</si>
  <si>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</si>
  <si>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</si>
  <si>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</si>
  <si>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</si>
  <si>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</si>
  <si>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</si>
  <si>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</si>
  <si>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</si>
  <si>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</si>
  <si>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</si>
  <si>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</si>
  <si>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</si>
  <si>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</si>
  <si>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</si>
  <si>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</si>
  <si>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</si>
  <si>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</si>
  <si>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</si>
  <si>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</si>
  <si>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</si>
  <si>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</si>
  <si>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</si>
  <si>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</si>
  <si>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</si>
  <si>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</si>
  <si>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</si>
  <si>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</si>
  <si>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</si>
  <si>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</si>
  <si>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</si>
  <si>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</si>
  <si>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</si>
  <si>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</si>
  <si>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</si>
  <si>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</si>
  <si>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</si>
  <si>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</si>
  <si>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</si>
  <si>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</si>
  <si>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</si>
  <si>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当該値(N-1)</t>
    <phoneticPr fontId="5"/>
  </si>
  <si>
    <t>当該値(N)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</si>
  <si>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</si>
  <si>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</si>
  <si>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</si>
  <si>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</si>
  <si>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</si>
  <si>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</si>
  <si>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</si>
  <si>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</si>
  <si>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</si>
  <si>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</si>
  <si>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</si>
  <si>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山口県　柳井市</t>
  </si>
  <si>
    <t>柳井駅南駐車場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</si>
  <si>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</si>
  <si>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</si>
  <si>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</si>
  <si>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</si>
  <si>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</si>
  <si>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</si>
  <si>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</si>
  <si>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</si>
  <si>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商業施設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</si>
  <si>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</si>
  <si>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</si>
  <si>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</si>
  <si>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</si>
  <si>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</si>
  <si>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</si>
  <si>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</si>
  <si>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無人で設置機器等の無い広場式の月極駐車場であるため、維持管理費用はほとんどかかっていない。平成30年度から、管理業務委託を廃止し、更なる経費の縮減を行ったため、収益的収支比率は、一時、増加しているものの、稼働率は毎年低下しており、今後も改善は見込まれない。
②③他会計からの繰入れは行っていない。
④⑤ＪＲ柳井駅周辺に民間の月極駐車場が増加しているため、収益性がかなり低下しており、今後も改善は見込まれない。中心市街地での需給状況も踏まえ、一定の役割を終えたものと判断し、令和元年8月末に供用を廃止した。</t>
    <rPh sb="57" eb="59">
      <t>ギョウム</t>
    </rPh>
    <rPh sb="69" eb="71">
      <t>シュクゲン</t>
    </rPh>
    <rPh sb="87" eb="89">
      <t>イチジ</t>
    </rPh>
    <rPh sb="90" eb="92">
      <t>ゾウカ</t>
    </rPh>
    <rPh sb="113" eb="115">
      <t>コンゴ</t>
    </rPh>
    <rPh sb="116" eb="118">
      <t>カイゼン</t>
    </rPh>
    <rPh sb="119" eb="121">
      <t>ミコ</t>
    </rPh>
    <phoneticPr fontId="5"/>
  </si>
  <si>
    <t>⑦ＪＲ柳井駅に近い土地であることから、高度利用を前提とした民間事業者への売却手続を行っている。
⑧特に設備等を有しておらず設備投資が必要になる見込みは少ない。
⑩起債の借入れは無い。</t>
    <rPh sb="38" eb="40">
      <t>テツヅキ</t>
    </rPh>
    <rPh sb="41" eb="42">
      <t>オコナ</t>
    </rPh>
    <phoneticPr fontId="5"/>
  </si>
  <si>
    <t>⑪年度途中で供用を廃止したため、稼働率は低水準で推移した。</t>
    <rPh sb="1" eb="3">
      <t>ネンド</t>
    </rPh>
    <rPh sb="3" eb="5">
      <t>トチュウ</t>
    </rPh>
    <rPh sb="6" eb="8">
      <t>キョウヨウ</t>
    </rPh>
    <rPh sb="9" eb="11">
      <t>ハイシ</t>
    </rPh>
    <rPh sb="16" eb="18">
      <t>カドウ</t>
    </rPh>
    <rPh sb="18" eb="19">
      <t>リツ</t>
    </rPh>
    <rPh sb="20" eb="23">
      <t>テイスイジュン</t>
    </rPh>
    <rPh sb="24" eb="26">
      <t>スイイ</t>
    </rPh>
    <phoneticPr fontId="5"/>
  </si>
  <si>
    <t>ＪＲ柳井駅周辺に代替となる民間の月極駐車場が新設されており、収益性、稼働率ともに大幅に下がっているため、市営駐車場として一定の役割を終えたものと判断し、令和元年8月末に供用を廃止した。跡地については、売却処分とし令和3年度中を目標に民間事業者への売却手続を行っている</t>
    <rPh sb="128" eb="129">
      <t>オコナ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</si>
</sst>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614.70000000000005</c:v>
                </c:pt>
                <c:pt idx="1">
                  <c:v>329.5</c:v>
                </c:pt>
                <c:pt idx="2">
                  <c:v>128.30000000000001</c:v>
                </c:pt>
                <c:pt idx="3">
                  <c:v>363.7</c:v>
                </c:pt>
                <c:pt idx="4">
                  <c:v>266.7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53-4D81-A6A1-630638058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419.4</c:v>
                </c:pt>
                <c:pt idx="1">
                  <c:v>371</c:v>
                </c:pt>
                <c:pt idx="2">
                  <c:v>509.2</c:v>
                </c:pt>
                <c:pt idx="3">
                  <c:v>378.1</c:v>
                </c:pt>
                <c:pt idx="4">
                  <c:v>756.6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53-4D81-A6A1-630638058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FA-412C-B895-EE734A031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70.5</c:v>
                </c:pt>
                <c:pt idx="1">
                  <c:v>59.2</c:v>
                </c:pt>
                <c:pt idx="2">
                  <c:v>62.4</c:v>
                </c:pt>
                <c:pt idx="3">
                  <c:v>83.1</c:v>
                </c:pt>
                <c:pt idx="4">
                  <c:v>54.7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FA-412C-B895-EE734A031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E15-4D52-9722-FBDEA51A1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15-4D52-9722-FBDEA51A1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EF1-46FB-84E0-6C562BAD3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F1-46FB-84E0-6C562BAD3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96-42A0-A090-E1D49C304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3.2</c:v>
                </c:pt>
                <c:pt idx="1">
                  <c:v>2.9</c:v>
                </c:pt>
                <c:pt idx="2">
                  <c:v>6</c:v>
                </c:pt>
                <c:pt idx="3">
                  <c:v>3.8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96-42A0-A090-E1D49C304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18-443C-9679-CE3992A34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22</c:v>
                </c:pt>
                <c:pt idx="1">
                  <c:v>16</c:v>
                </c:pt>
                <c:pt idx="2">
                  <c:v>21</c:v>
                </c:pt>
                <c:pt idx="3">
                  <c:v>17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18-443C-9679-CE3992A34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51.5</c:v>
                </c:pt>
                <c:pt idx="1">
                  <c:v>43.9</c:v>
                </c:pt>
                <c:pt idx="2">
                  <c:v>22.7</c:v>
                </c:pt>
                <c:pt idx="3">
                  <c:v>12.1</c:v>
                </c:pt>
                <c:pt idx="4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1-4CCE-9A18-892D47944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269</c:v>
                </c:pt>
                <c:pt idx="1">
                  <c:v>276.60000000000002</c:v>
                </c:pt>
                <c:pt idx="2">
                  <c:v>274.8</c:v>
                </c:pt>
                <c:pt idx="3">
                  <c:v>275.5</c:v>
                </c:pt>
                <c:pt idx="4">
                  <c:v>289.2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E1-4CCE-9A18-892D47944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83.7</c:v>
                </c:pt>
                <c:pt idx="1">
                  <c:v>69.7</c:v>
                </c:pt>
                <c:pt idx="2">
                  <c:v>22.1</c:v>
                </c:pt>
                <c:pt idx="3">
                  <c:v>72.5</c:v>
                </c:pt>
                <c:pt idx="4">
                  <c:v>62.5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92-4A90-9146-736CE8D2C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38.200000000000003</c:v>
                </c:pt>
                <c:pt idx="1">
                  <c:v>34.6</c:v>
                </c:pt>
                <c:pt idx="2">
                  <c:v>37.6</c:v>
                </c:pt>
                <c:pt idx="3">
                  <c:v>30.2</c:v>
                </c:pt>
                <c:pt idx="4">
                  <c:v>33.9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92-4A90-9146-736CE8D2C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1678</c:v>
                </c:pt>
                <c:pt idx="1">
                  <c:v>1150</c:v>
                </c:pt>
                <c:pt idx="2">
                  <c:v>182</c:v>
                </c:pt>
                <c:pt idx="3">
                  <c:v>327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8A-464E-8A3B-6A36887A7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6967</c:v>
                </c:pt>
                <c:pt idx="1">
                  <c:v>7138</c:v>
                </c:pt>
                <c:pt idx="2">
                  <c:v>8131</c:v>
                </c:pt>
                <c:pt idx="3">
                  <c:v>8076</c:v>
                </c:pt>
                <c:pt idx="4">
                  <c:v>8265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8A-464E-8A3B-6A36887A7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GB1" zoomScaleNormal="100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山口県柳井市　柳井駅南駐車場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商業施設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887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136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38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66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146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H28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H29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H30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H27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H28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H29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H30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H27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H28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H29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H30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614.70000000000005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329.5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128.30000000000001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363.7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266.7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51.5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43.9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22.7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12.1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4.5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419.4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371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509.2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378.1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756.6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3.2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2.9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6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3.8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2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269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276.60000000000002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274.8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275.5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289.2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147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148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H27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H28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H29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H30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H27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H28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H29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H30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H27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H28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H29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H30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83.7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69.7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22.1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72.5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62.5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1678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1150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182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327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25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22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16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21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17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15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38.200000000000003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34.6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37.6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30.2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33.9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6967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7138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8131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8076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8265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149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46032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70.5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59.2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62.4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83.1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54.7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T7tDBMyHjqvYUI2T5afBARmKaUBHF5K4lSQZuL+EXd+3BcHO40LqEh98EElwtFeDUHEIDOlztM019wND3kGKpQ==" saltValue="V4tRck6QQIMOugzgH1NpEw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101</v>
      </c>
      <c r="AL5" s="59" t="s">
        <v>102</v>
      </c>
      <c r="AM5" s="59" t="s">
        <v>103</v>
      </c>
      <c r="AN5" s="59" t="s">
        <v>104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105</v>
      </c>
      <c r="AV5" s="59" t="s">
        <v>106</v>
      </c>
      <c r="AW5" s="59" t="s">
        <v>107</v>
      </c>
      <c r="AX5" s="59" t="s">
        <v>108</v>
      </c>
      <c r="AY5" s="59" t="s">
        <v>109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110</v>
      </c>
      <c r="BG5" s="59" t="s">
        <v>111</v>
      </c>
      <c r="BH5" s="59" t="s">
        <v>91</v>
      </c>
      <c r="BI5" s="59" t="s">
        <v>112</v>
      </c>
      <c r="BJ5" s="59" t="s">
        <v>113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114</v>
      </c>
      <c r="BR5" s="59" t="s">
        <v>101</v>
      </c>
      <c r="BS5" s="59" t="s">
        <v>102</v>
      </c>
      <c r="BT5" s="59" t="s">
        <v>115</v>
      </c>
      <c r="BU5" s="59" t="s">
        <v>116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114</v>
      </c>
      <c r="CC5" s="59" t="s">
        <v>90</v>
      </c>
      <c r="CD5" s="59" t="s">
        <v>117</v>
      </c>
      <c r="CE5" s="59" t="s">
        <v>108</v>
      </c>
      <c r="CF5" s="59" t="s">
        <v>104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100</v>
      </c>
      <c r="CP5" s="59" t="s">
        <v>90</v>
      </c>
      <c r="CQ5" s="59" t="s">
        <v>117</v>
      </c>
      <c r="CR5" s="59" t="s">
        <v>118</v>
      </c>
      <c r="CS5" s="59" t="s">
        <v>116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119</v>
      </c>
      <c r="DA5" s="59" t="s">
        <v>90</v>
      </c>
      <c r="DB5" s="59" t="s">
        <v>107</v>
      </c>
      <c r="DC5" s="59" t="s">
        <v>118</v>
      </c>
      <c r="DD5" s="59" t="s">
        <v>116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110</v>
      </c>
      <c r="DL5" s="59" t="s">
        <v>120</v>
      </c>
      <c r="DM5" s="59" t="s">
        <v>102</v>
      </c>
      <c r="DN5" s="59" t="s">
        <v>103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121</v>
      </c>
      <c r="B6" s="60">
        <f>B8</f>
        <v>2019</v>
      </c>
      <c r="C6" s="60">
        <f t="shared" ref="C6:X6" si="1">C8</f>
        <v>352128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山口県柳井市</v>
      </c>
      <c r="I6" s="60" t="str">
        <f t="shared" si="1"/>
        <v>柳井駅南駐車場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38</v>
      </c>
      <c r="S6" s="62" t="str">
        <f t="shared" si="1"/>
        <v>商業施設</v>
      </c>
      <c r="T6" s="62" t="str">
        <f t="shared" si="1"/>
        <v>無</v>
      </c>
      <c r="U6" s="63">
        <f t="shared" si="1"/>
        <v>887</v>
      </c>
      <c r="V6" s="63">
        <f t="shared" si="1"/>
        <v>66</v>
      </c>
      <c r="W6" s="63">
        <f t="shared" si="1"/>
        <v>0</v>
      </c>
      <c r="X6" s="62" t="str">
        <f t="shared" si="1"/>
        <v>導入なし</v>
      </c>
      <c r="Y6" s="64">
        <f>IF(Y8="-",NA(),Y8)</f>
        <v>614.70000000000005</v>
      </c>
      <c r="Z6" s="64">
        <f t="shared" ref="Z6:AH6" si="2">IF(Z8="-",NA(),Z8)</f>
        <v>329.5</v>
      </c>
      <c r="AA6" s="64">
        <f t="shared" si="2"/>
        <v>128.30000000000001</v>
      </c>
      <c r="AB6" s="64">
        <f t="shared" si="2"/>
        <v>363.7</v>
      </c>
      <c r="AC6" s="64">
        <f t="shared" si="2"/>
        <v>266.7</v>
      </c>
      <c r="AD6" s="64">
        <f t="shared" si="2"/>
        <v>419.4</v>
      </c>
      <c r="AE6" s="64">
        <f t="shared" si="2"/>
        <v>371</v>
      </c>
      <c r="AF6" s="64">
        <f t="shared" si="2"/>
        <v>509.2</v>
      </c>
      <c r="AG6" s="64">
        <f t="shared" si="2"/>
        <v>378.1</v>
      </c>
      <c r="AH6" s="64">
        <f t="shared" si="2"/>
        <v>756.6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3.2</v>
      </c>
      <c r="AP6" s="64">
        <f t="shared" si="3"/>
        <v>2.9</v>
      </c>
      <c r="AQ6" s="64">
        <f t="shared" si="3"/>
        <v>6</v>
      </c>
      <c r="AR6" s="64">
        <f t="shared" si="3"/>
        <v>3.8</v>
      </c>
      <c r="AS6" s="64">
        <f t="shared" si="3"/>
        <v>2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22</v>
      </c>
      <c r="BA6" s="65">
        <f t="shared" si="4"/>
        <v>16</v>
      </c>
      <c r="BB6" s="65">
        <f t="shared" si="4"/>
        <v>21</v>
      </c>
      <c r="BC6" s="65">
        <f t="shared" si="4"/>
        <v>17</v>
      </c>
      <c r="BD6" s="65">
        <f t="shared" si="4"/>
        <v>15</v>
      </c>
      <c r="BE6" s="63" t="str">
        <f>IF(BE8="-","",IF(BE8="-","【-】","【"&amp;SUBSTITUTE(TEXT(BE8,"#,##0"),"-","△")&amp;"】"))</f>
        <v>【17】</v>
      </c>
      <c r="BF6" s="64">
        <f>IF(BF8="-",NA(),BF8)</f>
        <v>83.7</v>
      </c>
      <c r="BG6" s="64">
        <f t="shared" ref="BG6:BO6" si="5">IF(BG8="-",NA(),BG8)</f>
        <v>69.7</v>
      </c>
      <c r="BH6" s="64">
        <f t="shared" si="5"/>
        <v>22.1</v>
      </c>
      <c r="BI6" s="64">
        <f t="shared" si="5"/>
        <v>72.5</v>
      </c>
      <c r="BJ6" s="64">
        <f t="shared" si="5"/>
        <v>62.5</v>
      </c>
      <c r="BK6" s="64">
        <f t="shared" si="5"/>
        <v>38.200000000000003</v>
      </c>
      <c r="BL6" s="64">
        <f t="shared" si="5"/>
        <v>34.6</v>
      </c>
      <c r="BM6" s="64">
        <f t="shared" si="5"/>
        <v>37.6</v>
      </c>
      <c r="BN6" s="64">
        <f t="shared" si="5"/>
        <v>30.2</v>
      </c>
      <c r="BO6" s="64">
        <f t="shared" si="5"/>
        <v>33.9</v>
      </c>
      <c r="BP6" s="61" t="str">
        <f>IF(BP8="-","",IF(BP8="-","【-】","【"&amp;SUBSTITUTE(TEXT(BP8,"#,##0.0"),"-","△")&amp;"】"))</f>
        <v>【20.8】</v>
      </c>
      <c r="BQ6" s="65">
        <f>IF(BQ8="-",NA(),BQ8)</f>
        <v>1678</v>
      </c>
      <c r="BR6" s="65">
        <f t="shared" ref="BR6:BZ6" si="6">IF(BR8="-",NA(),BR8)</f>
        <v>1150</v>
      </c>
      <c r="BS6" s="65">
        <f t="shared" si="6"/>
        <v>182</v>
      </c>
      <c r="BT6" s="65">
        <f t="shared" si="6"/>
        <v>327</v>
      </c>
      <c r="BU6" s="65">
        <f t="shared" si="6"/>
        <v>25</v>
      </c>
      <c r="BV6" s="65">
        <f t="shared" si="6"/>
        <v>6967</v>
      </c>
      <c r="BW6" s="65">
        <f t="shared" si="6"/>
        <v>7138</v>
      </c>
      <c r="BX6" s="65">
        <f t="shared" si="6"/>
        <v>8131</v>
      </c>
      <c r="BY6" s="65">
        <f t="shared" si="6"/>
        <v>8076</v>
      </c>
      <c r="BZ6" s="65">
        <f t="shared" si="6"/>
        <v>8265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122</v>
      </c>
      <c r="CM6" s="63">
        <f t="shared" ref="CM6:CN6" si="7">CM8</f>
        <v>46032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123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70.5</v>
      </c>
      <c r="DF6" s="64">
        <f t="shared" si="8"/>
        <v>59.2</v>
      </c>
      <c r="DG6" s="64">
        <f t="shared" si="8"/>
        <v>62.4</v>
      </c>
      <c r="DH6" s="64">
        <f t="shared" si="8"/>
        <v>83.1</v>
      </c>
      <c r="DI6" s="64">
        <f t="shared" si="8"/>
        <v>54.7</v>
      </c>
      <c r="DJ6" s="61" t="str">
        <f>IF(DJ8="-","",IF(DJ8="-","【-】","【"&amp;SUBSTITUTE(TEXT(DJ8,"#,##0.0"),"-","△")&amp;"】"))</f>
        <v>【425.4】</v>
      </c>
      <c r="DK6" s="64">
        <f>IF(DK8="-",NA(),DK8)</f>
        <v>51.5</v>
      </c>
      <c r="DL6" s="64">
        <f t="shared" ref="DL6:DT6" si="9">IF(DL8="-",NA(),DL8)</f>
        <v>43.9</v>
      </c>
      <c r="DM6" s="64">
        <f t="shared" si="9"/>
        <v>22.7</v>
      </c>
      <c r="DN6" s="64">
        <f t="shared" si="9"/>
        <v>12.1</v>
      </c>
      <c r="DO6" s="64">
        <f t="shared" si="9"/>
        <v>4.5</v>
      </c>
      <c r="DP6" s="64">
        <f t="shared" si="9"/>
        <v>269</v>
      </c>
      <c r="DQ6" s="64">
        <f t="shared" si="9"/>
        <v>276.60000000000002</v>
      </c>
      <c r="DR6" s="64">
        <f t="shared" si="9"/>
        <v>274.8</v>
      </c>
      <c r="DS6" s="64">
        <f t="shared" si="9"/>
        <v>275.5</v>
      </c>
      <c r="DT6" s="64">
        <f t="shared" si="9"/>
        <v>289.2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124</v>
      </c>
      <c r="B7" s="60">
        <f t="shared" ref="B7:X7" si="10">B8</f>
        <v>2019</v>
      </c>
      <c r="C7" s="60">
        <f t="shared" si="10"/>
        <v>352128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山口県　柳井市</v>
      </c>
      <c r="I7" s="60" t="str">
        <f t="shared" si="10"/>
        <v>柳井駅南駐車場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38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887</v>
      </c>
      <c r="V7" s="63">
        <f t="shared" si="10"/>
        <v>66</v>
      </c>
      <c r="W7" s="63">
        <f t="shared" si="10"/>
        <v>0</v>
      </c>
      <c r="X7" s="62" t="str">
        <f t="shared" si="10"/>
        <v>導入なし</v>
      </c>
      <c r="Y7" s="64">
        <f>Y8</f>
        <v>614.70000000000005</v>
      </c>
      <c r="Z7" s="64">
        <f t="shared" ref="Z7:AH7" si="11">Z8</f>
        <v>329.5</v>
      </c>
      <c r="AA7" s="64">
        <f t="shared" si="11"/>
        <v>128.30000000000001</v>
      </c>
      <c r="AB7" s="64">
        <f t="shared" si="11"/>
        <v>363.7</v>
      </c>
      <c r="AC7" s="64">
        <f t="shared" si="11"/>
        <v>266.7</v>
      </c>
      <c r="AD7" s="64">
        <f t="shared" si="11"/>
        <v>419.4</v>
      </c>
      <c r="AE7" s="64">
        <f t="shared" si="11"/>
        <v>371</v>
      </c>
      <c r="AF7" s="64">
        <f t="shared" si="11"/>
        <v>509.2</v>
      </c>
      <c r="AG7" s="64">
        <f t="shared" si="11"/>
        <v>378.1</v>
      </c>
      <c r="AH7" s="64">
        <f t="shared" si="11"/>
        <v>756.6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3.2</v>
      </c>
      <c r="AP7" s="64">
        <f t="shared" si="12"/>
        <v>2.9</v>
      </c>
      <c r="AQ7" s="64">
        <f t="shared" si="12"/>
        <v>6</v>
      </c>
      <c r="AR7" s="64">
        <f t="shared" si="12"/>
        <v>3.8</v>
      </c>
      <c r="AS7" s="64">
        <f t="shared" si="12"/>
        <v>2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22</v>
      </c>
      <c r="BA7" s="65">
        <f t="shared" si="13"/>
        <v>16</v>
      </c>
      <c r="BB7" s="65">
        <f t="shared" si="13"/>
        <v>21</v>
      </c>
      <c r="BC7" s="65">
        <f t="shared" si="13"/>
        <v>17</v>
      </c>
      <c r="BD7" s="65">
        <f t="shared" si="13"/>
        <v>15</v>
      </c>
      <c r="BE7" s="63"/>
      <c r="BF7" s="64">
        <f>BF8</f>
        <v>83.7</v>
      </c>
      <c r="BG7" s="64">
        <f t="shared" ref="BG7:BO7" si="14">BG8</f>
        <v>69.7</v>
      </c>
      <c r="BH7" s="64">
        <f t="shared" si="14"/>
        <v>22.1</v>
      </c>
      <c r="BI7" s="64">
        <f t="shared" si="14"/>
        <v>72.5</v>
      </c>
      <c r="BJ7" s="64">
        <f t="shared" si="14"/>
        <v>62.5</v>
      </c>
      <c r="BK7" s="64">
        <f t="shared" si="14"/>
        <v>38.200000000000003</v>
      </c>
      <c r="BL7" s="64">
        <f t="shared" si="14"/>
        <v>34.6</v>
      </c>
      <c r="BM7" s="64">
        <f t="shared" si="14"/>
        <v>37.6</v>
      </c>
      <c r="BN7" s="64">
        <f t="shared" si="14"/>
        <v>30.2</v>
      </c>
      <c r="BO7" s="64">
        <f t="shared" si="14"/>
        <v>33.9</v>
      </c>
      <c r="BP7" s="61"/>
      <c r="BQ7" s="65">
        <f>BQ8</f>
        <v>1678</v>
      </c>
      <c r="BR7" s="65">
        <f t="shared" ref="BR7:BZ7" si="15">BR8</f>
        <v>1150</v>
      </c>
      <c r="BS7" s="65">
        <f t="shared" si="15"/>
        <v>182</v>
      </c>
      <c r="BT7" s="65">
        <f t="shared" si="15"/>
        <v>327</v>
      </c>
      <c r="BU7" s="65">
        <f t="shared" si="15"/>
        <v>25</v>
      </c>
      <c r="BV7" s="65">
        <f t="shared" si="15"/>
        <v>6967</v>
      </c>
      <c r="BW7" s="65">
        <f t="shared" si="15"/>
        <v>7138</v>
      </c>
      <c r="BX7" s="65">
        <f t="shared" si="15"/>
        <v>8131</v>
      </c>
      <c r="BY7" s="65">
        <f t="shared" si="15"/>
        <v>8076</v>
      </c>
      <c r="BZ7" s="65">
        <f t="shared" si="15"/>
        <v>8265</v>
      </c>
      <c r="CA7" s="63"/>
      <c r="CB7" s="64" t="s">
        <v>125</v>
      </c>
      <c r="CC7" s="64" t="s">
        <v>125</v>
      </c>
      <c r="CD7" s="64" t="s">
        <v>125</v>
      </c>
      <c r="CE7" s="64" t="s">
        <v>125</v>
      </c>
      <c r="CF7" s="64" t="s">
        <v>125</v>
      </c>
      <c r="CG7" s="64" t="s">
        <v>125</v>
      </c>
      <c r="CH7" s="64" t="s">
        <v>125</v>
      </c>
      <c r="CI7" s="64" t="s">
        <v>125</v>
      </c>
      <c r="CJ7" s="64" t="s">
        <v>125</v>
      </c>
      <c r="CK7" s="64" t="s">
        <v>126</v>
      </c>
      <c r="CL7" s="61"/>
      <c r="CM7" s="63">
        <f>CM8</f>
        <v>46032</v>
      </c>
      <c r="CN7" s="63">
        <f>CN8</f>
        <v>0</v>
      </c>
      <c r="CO7" s="64" t="s">
        <v>125</v>
      </c>
      <c r="CP7" s="64" t="s">
        <v>125</v>
      </c>
      <c r="CQ7" s="64" t="s">
        <v>125</v>
      </c>
      <c r="CR7" s="64" t="s">
        <v>125</v>
      </c>
      <c r="CS7" s="64" t="s">
        <v>125</v>
      </c>
      <c r="CT7" s="64" t="s">
        <v>125</v>
      </c>
      <c r="CU7" s="64" t="s">
        <v>125</v>
      </c>
      <c r="CV7" s="64" t="s">
        <v>125</v>
      </c>
      <c r="CW7" s="64" t="s">
        <v>125</v>
      </c>
      <c r="CX7" s="64" t="s">
        <v>127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70.5</v>
      </c>
      <c r="DF7" s="64">
        <f t="shared" si="16"/>
        <v>59.2</v>
      </c>
      <c r="DG7" s="64">
        <f t="shared" si="16"/>
        <v>62.4</v>
      </c>
      <c r="DH7" s="64">
        <f t="shared" si="16"/>
        <v>83.1</v>
      </c>
      <c r="DI7" s="64">
        <f t="shared" si="16"/>
        <v>54.7</v>
      </c>
      <c r="DJ7" s="61"/>
      <c r="DK7" s="64">
        <f>DK8</f>
        <v>51.5</v>
      </c>
      <c r="DL7" s="64">
        <f t="shared" ref="DL7:DT7" si="17">DL8</f>
        <v>43.9</v>
      </c>
      <c r="DM7" s="64">
        <f t="shared" si="17"/>
        <v>22.7</v>
      </c>
      <c r="DN7" s="64">
        <f t="shared" si="17"/>
        <v>12.1</v>
      </c>
      <c r="DO7" s="64">
        <f t="shared" si="17"/>
        <v>4.5</v>
      </c>
      <c r="DP7" s="64">
        <f t="shared" si="17"/>
        <v>269</v>
      </c>
      <c r="DQ7" s="64">
        <f t="shared" si="17"/>
        <v>276.60000000000002</v>
      </c>
      <c r="DR7" s="64">
        <f t="shared" si="17"/>
        <v>274.8</v>
      </c>
      <c r="DS7" s="64">
        <f t="shared" si="17"/>
        <v>275.5</v>
      </c>
      <c r="DT7" s="64">
        <f t="shared" si="17"/>
        <v>289.2</v>
      </c>
      <c r="DU7" s="61"/>
    </row>
    <row r="8" spans="1:125" s="66" customFormat="1" x14ac:dyDescent="0.15">
      <c r="A8" s="49"/>
      <c r="B8" s="67">
        <v>2019</v>
      </c>
      <c r="C8" s="67">
        <v>352128</v>
      </c>
      <c r="D8" s="67">
        <v>47</v>
      </c>
      <c r="E8" s="67">
        <v>14</v>
      </c>
      <c r="F8" s="67">
        <v>0</v>
      </c>
      <c r="G8" s="67">
        <v>3</v>
      </c>
      <c r="H8" s="67" t="s">
        <v>128</v>
      </c>
      <c r="I8" s="67" t="s">
        <v>129</v>
      </c>
      <c r="J8" s="67" t="s">
        <v>130</v>
      </c>
      <c r="K8" s="67" t="s">
        <v>131</v>
      </c>
      <c r="L8" s="67" t="s">
        <v>132</v>
      </c>
      <c r="M8" s="67" t="s">
        <v>133</v>
      </c>
      <c r="N8" s="67" t="s">
        <v>134</v>
      </c>
      <c r="O8" s="68" t="s">
        <v>135</v>
      </c>
      <c r="P8" s="69" t="s">
        <v>136</v>
      </c>
      <c r="Q8" s="69" t="s">
        <v>137</v>
      </c>
      <c r="R8" s="70">
        <v>38</v>
      </c>
      <c r="S8" s="69" t="s">
        <v>138</v>
      </c>
      <c r="T8" s="69" t="s">
        <v>139</v>
      </c>
      <c r="U8" s="70">
        <v>887</v>
      </c>
      <c r="V8" s="70">
        <v>66</v>
      </c>
      <c r="W8" s="70">
        <v>0</v>
      </c>
      <c r="X8" s="69" t="s">
        <v>140</v>
      </c>
      <c r="Y8" s="71">
        <v>614.70000000000005</v>
      </c>
      <c r="Z8" s="71">
        <v>329.5</v>
      </c>
      <c r="AA8" s="71">
        <v>128.30000000000001</v>
      </c>
      <c r="AB8" s="71">
        <v>363.7</v>
      </c>
      <c r="AC8" s="71">
        <v>266.7</v>
      </c>
      <c r="AD8" s="71">
        <v>419.4</v>
      </c>
      <c r="AE8" s="71">
        <v>371</v>
      </c>
      <c r="AF8" s="71">
        <v>509.2</v>
      </c>
      <c r="AG8" s="71">
        <v>378.1</v>
      </c>
      <c r="AH8" s="71">
        <v>756.6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3.2</v>
      </c>
      <c r="AP8" s="71">
        <v>2.9</v>
      </c>
      <c r="AQ8" s="71">
        <v>6</v>
      </c>
      <c r="AR8" s="71">
        <v>3.8</v>
      </c>
      <c r="AS8" s="71">
        <v>2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22</v>
      </c>
      <c r="BA8" s="72">
        <v>16</v>
      </c>
      <c r="BB8" s="72">
        <v>21</v>
      </c>
      <c r="BC8" s="72">
        <v>17</v>
      </c>
      <c r="BD8" s="72">
        <v>15</v>
      </c>
      <c r="BE8" s="72">
        <v>17</v>
      </c>
      <c r="BF8" s="71">
        <v>83.7</v>
      </c>
      <c r="BG8" s="71">
        <v>69.7</v>
      </c>
      <c r="BH8" s="71">
        <v>22.1</v>
      </c>
      <c r="BI8" s="71">
        <v>72.5</v>
      </c>
      <c r="BJ8" s="71">
        <v>62.5</v>
      </c>
      <c r="BK8" s="71">
        <v>38.200000000000003</v>
      </c>
      <c r="BL8" s="71">
        <v>34.6</v>
      </c>
      <c r="BM8" s="71">
        <v>37.6</v>
      </c>
      <c r="BN8" s="71">
        <v>30.2</v>
      </c>
      <c r="BO8" s="71">
        <v>33.9</v>
      </c>
      <c r="BP8" s="68">
        <v>20.8</v>
      </c>
      <c r="BQ8" s="72">
        <v>1678</v>
      </c>
      <c r="BR8" s="72">
        <v>1150</v>
      </c>
      <c r="BS8" s="72">
        <v>182</v>
      </c>
      <c r="BT8" s="73">
        <v>327</v>
      </c>
      <c r="BU8" s="73">
        <v>25</v>
      </c>
      <c r="BV8" s="72">
        <v>6967</v>
      </c>
      <c r="BW8" s="72">
        <v>7138</v>
      </c>
      <c r="BX8" s="72">
        <v>8131</v>
      </c>
      <c r="BY8" s="72">
        <v>8076</v>
      </c>
      <c r="BZ8" s="72">
        <v>8265</v>
      </c>
      <c r="CA8" s="70">
        <v>14290</v>
      </c>
      <c r="CB8" s="71" t="s">
        <v>132</v>
      </c>
      <c r="CC8" s="71" t="s">
        <v>132</v>
      </c>
      <c r="CD8" s="71" t="s">
        <v>132</v>
      </c>
      <c r="CE8" s="71" t="s">
        <v>132</v>
      </c>
      <c r="CF8" s="71" t="s">
        <v>132</v>
      </c>
      <c r="CG8" s="71" t="s">
        <v>132</v>
      </c>
      <c r="CH8" s="71" t="s">
        <v>132</v>
      </c>
      <c r="CI8" s="71" t="s">
        <v>132</v>
      </c>
      <c r="CJ8" s="71" t="s">
        <v>132</v>
      </c>
      <c r="CK8" s="71" t="s">
        <v>132</v>
      </c>
      <c r="CL8" s="68" t="s">
        <v>132</v>
      </c>
      <c r="CM8" s="70">
        <v>46032</v>
      </c>
      <c r="CN8" s="70">
        <v>0</v>
      </c>
      <c r="CO8" s="71" t="s">
        <v>132</v>
      </c>
      <c r="CP8" s="71" t="s">
        <v>132</v>
      </c>
      <c r="CQ8" s="71" t="s">
        <v>132</v>
      </c>
      <c r="CR8" s="71" t="s">
        <v>132</v>
      </c>
      <c r="CS8" s="71" t="s">
        <v>132</v>
      </c>
      <c r="CT8" s="71" t="s">
        <v>132</v>
      </c>
      <c r="CU8" s="71" t="s">
        <v>132</v>
      </c>
      <c r="CV8" s="71" t="s">
        <v>132</v>
      </c>
      <c r="CW8" s="71" t="s">
        <v>132</v>
      </c>
      <c r="CX8" s="71" t="s">
        <v>132</v>
      </c>
      <c r="CY8" s="68" t="s">
        <v>132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70.5</v>
      </c>
      <c r="DF8" s="71">
        <v>59.2</v>
      </c>
      <c r="DG8" s="71">
        <v>62.4</v>
      </c>
      <c r="DH8" s="71">
        <v>83.1</v>
      </c>
      <c r="DI8" s="71">
        <v>54.7</v>
      </c>
      <c r="DJ8" s="68">
        <v>425.4</v>
      </c>
      <c r="DK8" s="71">
        <v>51.5</v>
      </c>
      <c r="DL8" s="71">
        <v>43.9</v>
      </c>
      <c r="DM8" s="71">
        <v>22.7</v>
      </c>
      <c r="DN8" s="71">
        <v>12.1</v>
      </c>
      <c r="DO8" s="71">
        <v>4.5</v>
      </c>
      <c r="DP8" s="71">
        <v>269</v>
      </c>
      <c r="DQ8" s="71">
        <v>276.60000000000002</v>
      </c>
      <c r="DR8" s="71">
        <v>274.8</v>
      </c>
      <c r="DS8" s="71">
        <v>275.5</v>
      </c>
      <c r="DT8" s="71">
        <v>289.2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141</v>
      </c>
      <c r="C10" s="78" t="s">
        <v>142</v>
      </c>
      <c r="D10" s="78" t="s">
        <v>143</v>
      </c>
      <c r="E10" s="78" t="s">
        <v>144</v>
      </c>
      <c r="F10" s="78" t="s">
        <v>145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2021-02-01T07:25:33Z</cp:lastPrinted>
  <dcterms:created xsi:type="dcterms:W3CDTF">2020-12-04T03:38:19Z</dcterms:created>
  <dcterms:modified xsi:type="dcterms:W3CDTF">2021-02-04T05:01:09Z</dcterms:modified>
  <cp:category/>
</cp:coreProperties>
</file>