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B4E29CA9-E2B8-4D68-847D-31CB046274C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<sst xmlns="http://schemas.openxmlformats.org/spreadsheetml/2006/main" count="1160" uniqueCount="576">
  <si>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</si>
  <si>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</si>
  <si>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</si>
  <si>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</si>
  <si>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</si>
  <si>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</si>
  <si>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</si>
  <si>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</si>
  <si>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</si>
  <si>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</si>
  <si>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</si>
  <si>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</si>
  <si>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</si>
  <si>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</si>
  <si>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</si>
  <si>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</si>
  <si>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</si>
  <si>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</si>
  <si>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</si>
  <si>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</si>
  <si>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</si>
  <si>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</si>
  <si>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</si>
  <si>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</si>
  <si>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</si>
  <si>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</si>
  <si>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</si>
  <si>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</si>
  <si>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</si>
  <si>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</si>
  <si>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</si>
  <si>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</si>
  <si>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</si>
  <si>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</si>
  <si>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</si>
  <si>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</si>
  <si>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</si>
  <si>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</si>
  <si>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</si>
  <si>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</si>
  <si>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</si>
  <si>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</si>
  <si>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</si>
  <si>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</si>
  <si>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</si>
  <si>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</si>
  <si>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</si>
  <si>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</si>
  <si>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</si>
  <si>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</si>
  <si>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</si>
  <si>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</si>
  <si>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</si>
  <si>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</si>
  <si>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</si>
  <si>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</si>
  <si>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</si>
  <si>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</si>
  <si>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</si>
  <si>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</si>
  <si>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</si>
  <si>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</si>
  <si>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</si>
  <si>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</si>
  <si>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</si>
  <si>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</si>
  <si>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</si>
  <si>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</si>
  <si>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</si>
  <si>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</si>
  <si>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</si>
  <si>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</si>
  <si>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</si>
  <si>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</si>
  <si>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</si>
  <si>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</si>
  <si>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</si>
  <si>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</si>
  <si>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</si>
  <si>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</si>
  <si>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</si>
  <si>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</si>
  <si>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</si>
  <si>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</si>
  <si>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</si>
  <si>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</si>
  <si>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</si>
  <si>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</si>
  <si>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</si>
  <si>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</si>
  <si>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</si>
  <si>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</si>
  <si>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</si>
  <si>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</si>
  <si>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和木町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</si>
  <si>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</si>
  <si>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</si>
  <si>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</si>
  <si>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</si>
  <si>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</si>
  <si>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</si>
  <si>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</si>
  <si>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</si>
  <si>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</si>
  <si>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</si>
  <si>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</si>
  <si>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</si>
  <si>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</si>
  <si>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</si>
  <si>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</si>
  <si>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</si>
  <si>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</si>
  <si>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</si>
  <si>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</si>
  <si>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</si>
  <si>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</si>
  <si>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</si>
  <si>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</si>
  <si>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</si>
  <si>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</si>
  <si>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</si>
  <si>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</si>
  <si>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</si>
  <si>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</si>
  <si>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</si>
  <si>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</si>
  <si>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</si>
  <si>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</si>
  <si>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</si>
  <si>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</si>
  <si>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</si>
  <si>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</si>
  <si>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</si>
  <si>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</si>
  <si>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</si>
  <si>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</si>
  <si>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</si>
  <si>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</si>
  <si>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</si>
  <si>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</si>
  <si>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</si>
  <si>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</si>
  <si>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</si>
  <si>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</si>
  <si>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</si>
  <si>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</si>
  <si>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</si>
  <si>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</si>
  <si>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</si>
  <si>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</si>
  <si>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</si>
  <si>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</si>
  <si>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</si>
  <si>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</si>
  <si>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</si>
  <si>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</si>
  <si>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</si>
  <si>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</si>
  <si>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</si>
  <si>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</si>
  <si>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</si>
  <si>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</si>
  <si>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</si>
  <si>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</si>
  <si>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</si>
  <si>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</si>
  <si>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</si>
  <si>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</si>
  <si>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</si>
  <si>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</si>
  <si>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</si>
  <si>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</si>
  <si>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</si>
  <si>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</si>
  <si>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</si>
  <si>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</si>
  <si>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</si>
  <si>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</si>
  <si>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</si>
  <si>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</si>
  <si>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</si>
  <si>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</si>
  <si>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</si>
  <si>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</si>
  <si>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</si>
  <si>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</si>
  <si>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</si>
  <si>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</si>
  <si>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</si>
  <si>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</si>
  <si>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</si>
  <si>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</si>
  <si>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</si>
  <si>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</si>
  <si>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</si>
  <si>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</si>
  <si>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</si>
  <si>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</si>
  <si>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</si>
  <si>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</si>
  <si>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</si>
  <si>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</si>
  <si>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山口県和木町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</si>
  <si>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</si>
  <si>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</si>
  <si>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</si>
  <si>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</si>
  <si>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</si>
  <si>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</si>
  <si>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</si>
  <si>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</si>
  <si>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</si>
  <si>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</si>
  <si>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</si>
  <si>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</si>
  <si>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</si>
  <si>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</si>
  <si>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</si>
  <si>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</si>
  <si>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</si>
  <si>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</si>
  <si>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</si>
  <si>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</si>
  <si>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</si>
  <si>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</si>
  <si>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</si>
  <si>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</si>
  <si>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</si>
  <si>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</si>
  <si>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</si>
  <si>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</si>
  <si>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</si>
  <si>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</si>
  <si>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</si>
  <si>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</si>
  <si>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</si>
  <si>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</si>
  <si>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</si>
  <si>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</si>
  <si>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</si>
  <si>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</si>
  <si>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</si>
  <si>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</si>
  <si>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</si>
  <si>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</si>
  <si>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</si>
  <si>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</si>
  <si>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</si>
  <si>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</si>
  <si>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</si>
  <si>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</si>
  <si>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</si>
  <si>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</si>
  <si>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</si>
  <si>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</si>
  <si>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</si>
  <si>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</si>
  <si>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</si>
  <si>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</si>
  <si>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</si>
  <si>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</si>
  <si>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</si>
  <si>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</si>
  <si>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</si>
  <si>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</si>
  <si>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</si>
  <si>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</si>
  <si>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</si>
  <si>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</si>
  <si>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</si>
  <si>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</si>
  <si>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</si>
  <si>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</si>
  <si>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</si>
  <si>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</si>
  <si>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</si>
  <si>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</si>
  <si>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</si>
  <si>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</si>
  <si>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</si>
  <si>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</si>
  <si>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</si>
  <si>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</si>
  <si>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</si>
  <si>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</si>
  <si>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</si>
  <si>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</si>
  <si>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</si>
  <si>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</si>
  <si>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</si>
  <si>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</si>
  <si>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</si>
  <si>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</si>
  <si>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</si>
  <si>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</si>
  <si>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</si>
  <si>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</si>
  <si>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</si>
  <si>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</si>
  <si>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</si>
  <si>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</si>
  <si>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</si>
  <si>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</si>
  <si>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</si>
  <si>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</si>
  <si>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</si>
  <si>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</si>
  <si>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</si>
  <si>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</si>
  <si>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</si>
  <si>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</si>
  <si>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</si>
  <si>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</si>
  <si>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</si>
  <si>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</si>
  <si>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</si>
  <si>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</si>
  <si>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</si>
  <si>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</si>
  <si>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</si>
  <si>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</si>
  <si>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</si>
  <si>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</si>
  <si>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</si>
  <si>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</si>
  <si>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</si>
  <si>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</si>
  <si>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</si>
  <si>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</si>
  <si>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</si>
  <si>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</si>
  <si>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</si>
  <si>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</si>
  <si>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</si>
  <si>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</si>
  <si>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</si>
  <si>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</si>
  <si>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</si>
  <si>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</si>
  <si>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</si>
  <si>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</si>
  <si>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</si>
  <si>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</si>
  <si>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</si>
  <si>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</si>
  <si>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</si>
  <si>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</si>
  <si>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</si>
  <si>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</si>
  <si>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</si>
  <si>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</si>
  <si>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</si>
  <si>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</si>
  <si>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山口県和木町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</si>
  <si>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</si>
  <si>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</si>
  <si>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</si>
  <si>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</si>
  <si>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</si>
  <si>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</si>
  <si>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</si>
  <si>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</si>
  <si>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</si>
  <si>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</si>
  <si>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</si>
  <si>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</si>
  <si>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</si>
  <si>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</si>
  <si>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</si>
  <si>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</si>
  <si>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</si>
  <si>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</si>
  <si>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</si>
  <si>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</si>
  <si>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</si>
  <si>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</si>
  <si>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</si>
  <si>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</si>
  <si>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</si>
  <si>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</si>
  <si>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</si>
  <si>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</si>
  <si>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</si>
  <si>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</si>
  <si>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</si>
  <si>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</si>
  <si>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</si>
  <si>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</si>
  <si>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</si>
  <si>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</si>
  <si>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</si>
  <si>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</si>
  <si>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</si>
  <si>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</si>
  <si>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</si>
  <si>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</si>
  <si>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</si>
  <si>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</si>
  <si>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</si>
  <si>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</si>
  <si>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</si>
  <si>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</si>
  <si>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</si>
  <si>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</si>
  <si>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</si>
  <si>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</si>
  <si>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</si>
  <si>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</si>
  <si>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</si>
  <si>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</si>
  <si>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</si>
  <si>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</si>
  <si>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</si>
  <si>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</si>
  <si>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</si>
  <si>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</si>
  <si>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</si>
  <si>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</si>
  <si>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</si>
  <si>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</si>
  <si>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</si>
  <si>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</si>
  <si>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</si>
  <si>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</si>
  <si>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</si>
  <si>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</si>
  <si>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</si>
  <si>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</si>
  <si>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</si>
  <si>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</si>
  <si>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</si>
  <si>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</si>
  <si>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</si>
  <si>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</si>
  <si>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</si>
  <si>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</si>
  <si>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</si>
  <si>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</si>
  <si>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</si>
  <si>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</si>
  <si>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</si>
  <si>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</si>
  <si>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</si>
  <si>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</si>
  <si>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</si>
  <si>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</si>
  <si>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</si>
  <si>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</si>
  <si>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</si>
  <si>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</si>
  <si>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</si>
  <si>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</si>
  <si>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</si>
  <si>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</si>
  <si>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</si>
  <si>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</si>
  <si>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</si>
  <si>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</si>
  <si>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</si>
  <si>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</si>
  <si>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</si>
  <si>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</si>
  <si>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</si>
  <si>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</si>
  <si>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</si>
  <si>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</si>
  <si>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</si>
  <si>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</si>
  <si>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</si>
  <si>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</si>
  <si>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</si>
  <si>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</si>
  <si>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</si>
  <si>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</si>
  <si>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</si>
  <si>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</si>
  <si>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</si>
  <si>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</si>
  <si>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</si>
  <si>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</si>
  <si>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</si>
  <si>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</si>
  <si>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</si>
  <si>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</si>
  <si>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</si>
  <si>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</si>
  <si>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</si>
  <si>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</si>
  <si>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</si>
  <si>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</si>
  <si>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</si>
  <si>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</si>
  <si>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</si>
  <si>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</si>
  <si>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</si>
  <si>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</si>
  <si>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</si>
  <si>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</si>
  <si>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</si>
  <si>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</si>
  <si>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</si>
  <si>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</si>
  <si>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</si>
  <si>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</si>
  <si>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</si>
  <si>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</si>
  <si>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</si>
  <si>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</si>
  <si>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</si>
  <si>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</si>
  <si>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</si>
  <si>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</si>
  <si>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</si>
  <si>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</si>
  <si>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</si>
  <si>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</si>
  <si>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</si>
  <si>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</si>
  <si>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</si>
  <si>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</si>
  <si>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</si>
  <si>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</si>
  <si>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</si>
  <si>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</si>
  <si>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</si>
  <si>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</si>
  <si>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</si>
  <si>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</si>
  <si>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13.62</t>
  </si>
  <si>
    <t>一般会計</t>
  </si>
  <si>
    <t>公共下水道事業会計</t>
  </si>
  <si>
    <t>介護保険特別会計</t>
  </si>
  <si>
    <t>国民健康保険特別会計</t>
  </si>
  <si>
    <t>簡易水道事業会計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</si>
  <si>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</si>
  <si>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</si>
  <si>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</si>
  <si>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</si>
  <si>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</si>
  <si>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</si>
  <si>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</si>
  <si>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</si>
  <si>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玖珂地方老人福祉施設組合一般会計</t>
  </si>
  <si>
    <t>玖珂地方老人福祉施設組合指定訪問介護事業特別会計</t>
  </si>
  <si>
    <t>岩国地区消防組合一般会計</t>
  </si>
  <si>
    <t>山口県市町総合事務組合一般会計</t>
  </si>
  <si>
    <t>山口県市町総合事務組合退職手当特別会計</t>
  </si>
  <si>
    <t>山口県市町総合事務組合消防団員補償等特別会計</t>
  </si>
  <si>
    <t>山口県市町総合事務組合非常勤職員公務災害補償特別会計</t>
  </si>
  <si>
    <t>山口県市町総合事務組合山口県市町公平委員会特別会計</t>
  </si>
  <si>
    <t>山口県市町総合事務組合交通災害共済特別会計</t>
  </si>
  <si>
    <t>山口県市町総合事務組合山口県自治会館管理特別会計</t>
  </si>
  <si>
    <t>山口県後期高齢者医療広域連合一般会計</t>
  </si>
  <si>
    <t>山口県後期高齢者医療広域連合後期高齢者医療特別会計</t>
  </si>
  <si>
    <t>-</t>
    <phoneticPr fontId="38"/>
  </si>
  <si>
    <t>健やか安心基金</t>
    <phoneticPr fontId="5"/>
  </si>
  <si>
    <t>公共施設等総合管理基金</t>
    <phoneticPr fontId="5"/>
  </si>
  <si>
    <t>和木町すくすくこども基金</t>
    <phoneticPr fontId="5"/>
  </si>
  <si>
    <t>地域振興事業助成基金</t>
    <phoneticPr fontId="5"/>
  </si>
  <si>
    <t>福祉基金</t>
    <phoneticPr fontId="5"/>
  </si>
  <si>
    <t>-</t>
    <phoneticPr fontId="2"/>
  </si>
  <si>
    <t>○</t>
    <phoneticPr fontId="2"/>
  </si>
  <si>
    <t>和木町土地開発公社</t>
    <rPh sb="0" eb="3">
      <t>ワキチョウ</t>
    </rPh>
    <rPh sb="3" eb="7">
      <t>トチカイハツ</t>
    </rPh>
    <rPh sb="7" eb="9">
      <t>コウシャ</t>
    </rPh>
    <phoneticPr fontId="2"/>
  </si>
  <si>
    <t>和木町蜂ヶ峯総合公園管理協会</t>
    <rPh sb="0" eb="6">
      <t>ワキチョウハチガミネ</t>
    </rPh>
    <rPh sb="6" eb="10">
      <t>ソウゴウコウエン</t>
    </rPh>
    <rPh sb="10" eb="14">
      <t>カンリキョウカイ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</si>
  <si>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</si>
  <si>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</si>
  <si>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</si>
  <si>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近年、事業規模の大きな施設（こども園、町営住宅、公民館分館等）を建設したことから、固定資産の取得価格が増え、結果として全体の有形固定資産減価償却率が類似団体平均値よりも低い値で推移しているものと考えられる。また、これらの建設事業のために地方債を借り入れたため、将来負担比率は平成30年度をピークに減少傾向にある。令和5年度は前年度と比較すると法人町民税が大幅減となったことから、将来負担比率が増加したが、令和6年度は普通交付税が再び減少に転じた。一方で、事業規模の大きな施設の建替えはある程度落ち着き、地方債の償還が進むため、地方債残高は徐々に減少する。今後の施設の新築や更新にあたっては、補助金等を有効活用し、将来負担比率の上昇を抑えつつ、対処していきたいと考えている。</t>
    <rPh sb="163" eb="166">
      <t>ゼンネンド</t>
    </rPh>
    <rPh sb="167" eb="169">
      <t>ヒカク</t>
    </rPh>
    <rPh sb="178" eb="180">
      <t>オオハバ</t>
    </rPh>
    <rPh sb="180" eb="181">
      <t>ゲン</t>
    </rPh>
    <rPh sb="197" eb="199">
      <t>ゾウカ</t>
    </rPh>
    <rPh sb="209" eb="214">
      <t>フツウコウフゼイ</t>
    </rPh>
    <rPh sb="215" eb="216">
      <t>フタタ</t>
    </rPh>
    <rPh sb="217" eb="219">
      <t>ゲンショウ</t>
    </rPh>
    <rPh sb="220" eb="221">
      <t>テン</t>
    </rPh>
    <rPh sb="259" eb="260">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</si>
  <si>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</si>
  <si>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</si>
  <si>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</si>
  <si>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</si>
  <si>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</si>
  <si>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</si>
  <si>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近年、事業規模の大きな施設（こども園、町営住宅、公民館分館等）の建設が集中し、地方債を借り入れたことから、将来負担比率は平成30年度をピークに減少してきたが、令和5年度は法人町民税が大きく減少したため増加に転じた。また、令和4年度からは大規模事業の地方債の償還が始まったことから、3か年平均値である実質公債費比率は令和6年度に概ねピークに達し、その後、しばらくは同程度の水準で推移していくものと見込まれる。</t>
    <rPh sb="72" eb="74">
      <t>ゲンショウ</t>
    </rPh>
    <rPh sb="80" eb="82">
      <t>レイワ</t>
    </rPh>
    <rPh sb="83" eb="85">
      <t>ネンド</t>
    </rPh>
    <rPh sb="86" eb="88">
      <t>ホウジン</t>
    </rPh>
    <rPh sb="88" eb="90">
      <t>チョウミン</t>
    </rPh>
    <rPh sb="90" eb="91">
      <t>ゼイ</t>
    </rPh>
    <rPh sb="92" eb="93">
      <t>オオ</t>
    </rPh>
    <rPh sb="95" eb="97">
      <t>ゲンショウ</t>
    </rPh>
    <rPh sb="101" eb="103">
      <t>ゾウカ</t>
    </rPh>
    <rPh sb="104" eb="105">
      <t>テン</t>
    </rPh>
    <rPh sb="186" eb="188">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</si>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</sst>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5C3877-0A84-437A-BBDB-10B74FEAAB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57E9-43C5-9581-67B12689DAD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75472</c:v>
                </c:pt>
                <c:pt idx="1">
                  <c:v>133832</c:v>
                </c:pt>
                <c:pt idx="2">
                  <c:v>43859</c:v>
                </c:pt>
                <c:pt idx="3">
                  <c:v>69408</c:v>
                </c:pt>
                <c:pt idx="4">
                  <c:v>55623</c:v>
                </c:pt>
              </c:numCache>
            </c:numRef>
          </c:val>
          <c:smooth val="0"/>
          <c:extLst>
            <c:ext xmlns:c16="http://schemas.microsoft.com/office/drawing/2014/chart" uri="{C3380CC4-5D6E-409C-BE32-E72D297353CC}">
              <c16:uniqueId val="{00000001-57E9-43C5-9581-67B12689DAD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c:v>
                </c:pt>
                <c:pt idx="1">
                  <c:v>11.01</c:v>
                </c:pt>
                <c:pt idx="2">
                  <c:v>10.77</c:v>
                </c:pt>
                <c:pt idx="3">
                  <c:v>10.050000000000001</c:v>
                </c:pt>
                <c:pt idx="4">
                  <c:v>8.9700000000000006</c:v>
                </c:pt>
              </c:numCache>
            </c:numRef>
          </c:val>
          <c:extLst>
            <c:ext xmlns:c16="http://schemas.microsoft.com/office/drawing/2014/chart" uri="{C3380CC4-5D6E-409C-BE32-E72D297353CC}">
              <c16:uniqueId val="{00000000-8CBF-414F-BF2E-F3A9E0BCD1F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52.71</c:v>
                </c:pt>
                <c:pt idx="1">
                  <c:v>55.79</c:v>
                </c:pt>
                <c:pt idx="2">
                  <c:v>70.489999999999995</c:v>
                </c:pt>
                <c:pt idx="3">
                  <c:v>55.85</c:v>
                </c:pt>
                <c:pt idx="4">
                  <c:v>59.31</c:v>
                </c:pt>
              </c:numCache>
            </c:numRef>
          </c:val>
          <c:extLst>
            <c:ext xmlns:c16="http://schemas.microsoft.com/office/drawing/2014/chart" uri="{C3380CC4-5D6E-409C-BE32-E72D297353CC}">
              <c16:uniqueId val="{00000001-8CBF-414F-BF2E-F3A9E0BCD1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3.98</c:v>
                </c:pt>
                <c:pt idx="1">
                  <c:v>9.75</c:v>
                </c:pt>
                <c:pt idx="2">
                  <c:v>13.8</c:v>
                </c:pt>
                <c:pt idx="3">
                  <c:v>-13.62</c:v>
                </c:pt>
                <c:pt idx="4">
                  <c:v>1.88</c:v>
                </c:pt>
              </c:numCache>
            </c:numRef>
          </c:val>
          <c:smooth val="0"/>
          <c:extLst>
            <c:ext xmlns:c16="http://schemas.microsoft.com/office/drawing/2014/chart" uri="{C3380CC4-5D6E-409C-BE32-E72D297353CC}">
              <c16:uniqueId val="{00000002-8CBF-414F-BF2E-F3A9E0BCD1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0.85</c:v>
                </c:pt>
                <c:pt idx="2">
                  <c:v>#N/A</c:v>
                </c:pt>
                <c:pt idx="3">
                  <c:v>0.54</c:v>
                </c:pt>
                <c:pt idx="4">
                  <c:v>#N/A</c:v>
                </c:pt>
                <c:pt idx="5">
                  <c:v>0.62</c:v>
                </c:pt>
                <c:pt idx="6">
                  <c:v>#N/A</c:v>
                </c:pt>
                <c:pt idx="7">
                  <c:v>2.58</c:v>
                </c:pt>
                <c:pt idx="8">
                  <c:v>0</c:v>
                </c:pt>
                <c:pt idx="9">
                  <c:v>0</c:v>
                </c:pt>
              </c:numCache>
            </c:numRef>
          </c:val>
          <c:extLst>
            <c:ext xmlns:c16="http://schemas.microsoft.com/office/drawing/2014/chart" uri="{C3380CC4-5D6E-409C-BE32-E72D297353CC}">
              <c16:uniqueId val="{00000000-C123-459E-9C83-45B7A3C5F2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23-459E-9C83-45B7A3C5F2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123-459E-9C83-45B7A3C5F24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123-459E-9C83-45B7A3C5F24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0.03</c:v>
                </c:pt>
                <c:pt idx="6">
                  <c:v>#N/A</c:v>
                </c:pt>
                <c:pt idx="7">
                  <c:v>0.03</c:v>
                </c:pt>
                <c:pt idx="8">
                  <c:v>#N/A</c:v>
                </c:pt>
                <c:pt idx="9">
                  <c:v>0.03</c:v>
                </c:pt>
              </c:numCache>
            </c:numRef>
          </c:val>
          <c:extLst>
            <c:ext xmlns:c16="http://schemas.microsoft.com/office/drawing/2014/chart" uri="{C3380CC4-5D6E-409C-BE32-E72D297353CC}">
              <c16:uniqueId val="{00000004-C123-459E-9C83-45B7A3C5F240}"/>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5-C123-459E-9C83-45B7A3C5F24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1.1499999999999999</c:v>
                </c:pt>
                <c:pt idx="2">
                  <c:v>#N/A</c:v>
                </c:pt>
                <c:pt idx="3">
                  <c:v>0.81</c:v>
                </c:pt>
                <c:pt idx="4">
                  <c:v>#N/A</c:v>
                </c:pt>
                <c:pt idx="5">
                  <c:v>1.05</c:v>
                </c:pt>
                <c:pt idx="6">
                  <c:v>#N/A</c:v>
                </c:pt>
                <c:pt idx="7">
                  <c:v>1.17</c:v>
                </c:pt>
                <c:pt idx="8">
                  <c:v>#N/A</c:v>
                </c:pt>
                <c:pt idx="9">
                  <c:v>0.68</c:v>
                </c:pt>
              </c:numCache>
            </c:numRef>
          </c:val>
          <c:extLst>
            <c:ext xmlns:c16="http://schemas.microsoft.com/office/drawing/2014/chart" uri="{C3380CC4-5D6E-409C-BE32-E72D297353CC}">
              <c16:uniqueId val="{00000006-C123-459E-9C83-45B7A3C5F24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c:v>
                </c:pt>
                <c:pt idx="2">
                  <c:v>#N/A</c:v>
                </c:pt>
                <c:pt idx="3">
                  <c:v>0.81</c:v>
                </c:pt>
                <c:pt idx="4">
                  <c:v>#N/A</c:v>
                </c:pt>
                <c:pt idx="5">
                  <c:v>0.62</c:v>
                </c:pt>
                <c:pt idx="6">
                  <c:v>#N/A</c:v>
                </c:pt>
                <c:pt idx="7">
                  <c:v>1.3</c:v>
                </c:pt>
                <c:pt idx="8">
                  <c:v>#N/A</c:v>
                </c:pt>
                <c:pt idx="9">
                  <c:v>1.44</c:v>
                </c:pt>
              </c:numCache>
            </c:numRef>
          </c:val>
          <c:extLst>
            <c:ext xmlns:c16="http://schemas.microsoft.com/office/drawing/2014/chart" uri="{C3380CC4-5D6E-409C-BE32-E72D297353CC}">
              <c16:uniqueId val="{00000007-C123-459E-9C83-45B7A3C5F240}"/>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1.51</c:v>
                </c:pt>
              </c:numCache>
            </c:numRef>
          </c:val>
          <c:extLst>
            <c:ext xmlns:c16="http://schemas.microsoft.com/office/drawing/2014/chart" uri="{C3380CC4-5D6E-409C-BE32-E72D297353CC}">
              <c16:uniqueId val="{00000008-C123-459E-9C83-45B7A3C5F2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c:v>
                </c:pt>
                <c:pt idx="2">
                  <c:v>#N/A</c:v>
                </c:pt>
                <c:pt idx="3">
                  <c:v>11</c:v>
                </c:pt>
                <c:pt idx="4">
                  <c:v>#N/A</c:v>
                </c:pt>
                <c:pt idx="5">
                  <c:v>10.76</c:v>
                </c:pt>
                <c:pt idx="6">
                  <c:v>#N/A</c:v>
                </c:pt>
                <c:pt idx="7">
                  <c:v>10.050000000000001</c:v>
                </c:pt>
                <c:pt idx="8">
                  <c:v>#N/A</c:v>
                </c:pt>
                <c:pt idx="9">
                  <c:v>8.9700000000000006</c:v>
                </c:pt>
              </c:numCache>
            </c:numRef>
          </c:val>
          <c:extLst>
            <c:ext xmlns:c16="http://schemas.microsoft.com/office/drawing/2014/chart" uri="{C3380CC4-5D6E-409C-BE32-E72D297353CC}">
              <c16:uniqueId val="{00000009-C123-459E-9C83-45B7A3C5F2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338</c:v>
                </c:pt>
                <c:pt idx="5">
                  <c:v>355</c:v>
                </c:pt>
                <c:pt idx="8">
                  <c:v>362</c:v>
                </c:pt>
                <c:pt idx="11">
                  <c:v>321</c:v>
                </c:pt>
                <c:pt idx="14">
                  <c:v>327</c:v>
                </c:pt>
              </c:numCache>
            </c:numRef>
          </c:val>
          <c:extLst>
            <c:ext xmlns:c16="http://schemas.microsoft.com/office/drawing/2014/chart" uri="{C3380CC4-5D6E-409C-BE32-E72D297353CC}">
              <c16:uniqueId val="{00000000-A66D-4D50-99F7-1D85348EE8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66D-4D50-99F7-1D85348EE8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66D-4D50-99F7-1D85348EE8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2</c:v>
                </c:pt>
                <c:pt idx="12">
                  <c:v>2</c:v>
                </c:pt>
              </c:numCache>
            </c:numRef>
          </c:val>
          <c:extLst>
            <c:ext xmlns:c16="http://schemas.microsoft.com/office/drawing/2014/chart" uri="{C3380CC4-5D6E-409C-BE32-E72D297353CC}">
              <c16:uniqueId val="{00000003-A66D-4D50-99F7-1D85348EE8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c:v>
                </c:pt>
                <c:pt idx="3">
                  <c:v>34</c:v>
                </c:pt>
                <c:pt idx="6">
                  <c:v>33</c:v>
                </c:pt>
                <c:pt idx="9">
                  <c:v>34</c:v>
                </c:pt>
                <c:pt idx="12">
                  <c:v>37</c:v>
                </c:pt>
              </c:numCache>
            </c:numRef>
          </c:val>
          <c:extLst>
            <c:ext xmlns:c16="http://schemas.microsoft.com/office/drawing/2014/chart" uri="{C3380CC4-5D6E-409C-BE32-E72D297353CC}">
              <c16:uniqueId val="{00000004-A66D-4D50-99F7-1D85348EE8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6D-4D50-99F7-1D85348EE8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6D-4D50-99F7-1D85348EE8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416</c:v>
                </c:pt>
                <c:pt idx="3">
                  <c:v>448</c:v>
                </c:pt>
                <c:pt idx="6">
                  <c:v>522</c:v>
                </c:pt>
                <c:pt idx="9">
                  <c:v>484</c:v>
                </c:pt>
                <c:pt idx="12">
                  <c:v>472</c:v>
                </c:pt>
              </c:numCache>
            </c:numRef>
          </c:val>
          <c:extLst>
            <c:ext xmlns:c16="http://schemas.microsoft.com/office/drawing/2014/chart" uri="{C3380CC4-5D6E-409C-BE32-E72D297353CC}">
              <c16:uniqueId val="{00000007-A66D-4D50-99F7-1D85348EE8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127</c:v>
                </c:pt>
                <c:pt idx="5">
                  <c:v>#N/A</c:v>
                </c:pt>
                <c:pt idx="6">
                  <c:v>#N/A</c:v>
                </c:pt>
                <c:pt idx="7">
                  <c:v>193</c:v>
                </c:pt>
                <c:pt idx="8">
                  <c:v>#N/A</c:v>
                </c:pt>
                <c:pt idx="9">
                  <c:v>#N/A</c:v>
                </c:pt>
                <c:pt idx="10">
                  <c:v>199</c:v>
                </c:pt>
                <c:pt idx="11">
                  <c:v>#N/A</c:v>
                </c:pt>
                <c:pt idx="12">
                  <c:v>#N/A</c:v>
                </c:pt>
                <c:pt idx="13">
                  <c:v>184</c:v>
                </c:pt>
                <c:pt idx="14">
                  <c:v>#N/A</c:v>
                </c:pt>
              </c:numCache>
            </c:numRef>
          </c:val>
          <c:smooth val="0"/>
          <c:extLst>
            <c:ext xmlns:c16="http://schemas.microsoft.com/office/drawing/2014/chart" uri="{C3380CC4-5D6E-409C-BE32-E72D297353CC}">
              <c16:uniqueId val="{00000008-A66D-4D50-99F7-1D85348EE8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3587</c:v>
                </c:pt>
                <c:pt idx="5">
                  <c:v>3481</c:v>
                </c:pt>
                <c:pt idx="8">
                  <c:v>3304</c:v>
                </c:pt>
                <c:pt idx="11">
                  <c:v>3084</c:v>
                </c:pt>
                <c:pt idx="14">
                  <c:v>2879</c:v>
                </c:pt>
              </c:numCache>
            </c:numRef>
          </c:val>
          <c:extLst>
            <c:ext xmlns:c16="http://schemas.microsoft.com/office/drawing/2014/chart" uri="{C3380CC4-5D6E-409C-BE32-E72D297353CC}">
              <c16:uniqueId val="{00000000-6579-4A2C-AF94-CFB238160B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377</c:v>
                </c:pt>
                <c:pt idx="5">
                  <c:v>612</c:v>
                </c:pt>
                <c:pt idx="8">
                  <c:v>589</c:v>
                </c:pt>
                <c:pt idx="11">
                  <c:v>557</c:v>
                </c:pt>
                <c:pt idx="14">
                  <c:v>539</c:v>
                </c:pt>
              </c:numCache>
            </c:numRef>
          </c:val>
          <c:extLst>
            <c:ext xmlns:c16="http://schemas.microsoft.com/office/drawing/2014/chart" uri="{C3380CC4-5D6E-409C-BE32-E72D297353CC}">
              <c16:uniqueId val="{00000001-6579-4A2C-AF94-CFB238160B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1635</c:v>
                </c:pt>
                <c:pt idx="5">
                  <c:v>1902</c:v>
                </c:pt>
                <c:pt idx="8">
                  <c:v>2374</c:v>
                </c:pt>
                <c:pt idx="11">
                  <c:v>2073</c:v>
                </c:pt>
                <c:pt idx="14">
                  <c:v>2180</c:v>
                </c:pt>
              </c:numCache>
            </c:numRef>
          </c:val>
          <c:extLst>
            <c:ext xmlns:c16="http://schemas.microsoft.com/office/drawing/2014/chart" uri="{C3380CC4-5D6E-409C-BE32-E72D297353CC}">
              <c16:uniqueId val="{00000002-6579-4A2C-AF94-CFB238160B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579-4A2C-AF94-CFB238160B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579-4A2C-AF94-CFB238160B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175</c:v>
                </c:pt>
                <c:pt idx="3">
                  <c:v>164</c:v>
                </c:pt>
                <c:pt idx="6">
                  <c:v>148</c:v>
                </c:pt>
                <c:pt idx="9">
                  <c:v>167</c:v>
                </c:pt>
                <c:pt idx="12">
                  <c:v>155</c:v>
                </c:pt>
              </c:numCache>
            </c:numRef>
          </c:val>
          <c:extLst>
            <c:ext xmlns:c16="http://schemas.microsoft.com/office/drawing/2014/chart" uri="{C3380CC4-5D6E-409C-BE32-E72D297353CC}">
              <c16:uniqueId val="{00000005-6579-4A2C-AF94-CFB238160B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498</c:v>
                </c:pt>
                <c:pt idx="3">
                  <c:v>534</c:v>
                </c:pt>
                <c:pt idx="6">
                  <c:v>525</c:v>
                </c:pt>
                <c:pt idx="9">
                  <c:v>518</c:v>
                </c:pt>
                <c:pt idx="12">
                  <c:v>491</c:v>
                </c:pt>
              </c:numCache>
            </c:numRef>
          </c:val>
          <c:extLst>
            <c:ext xmlns:c16="http://schemas.microsoft.com/office/drawing/2014/chart" uri="{C3380CC4-5D6E-409C-BE32-E72D297353CC}">
              <c16:uniqueId val="{00000006-6579-4A2C-AF94-CFB238160B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10</c:v>
                </c:pt>
                <c:pt idx="6">
                  <c:v>10</c:v>
                </c:pt>
                <c:pt idx="9">
                  <c:v>9</c:v>
                </c:pt>
                <c:pt idx="12">
                  <c:v>17</c:v>
                </c:pt>
              </c:numCache>
            </c:numRef>
          </c:val>
          <c:extLst>
            <c:ext xmlns:c16="http://schemas.microsoft.com/office/drawing/2014/chart" uri="{C3380CC4-5D6E-409C-BE32-E72D297353CC}">
              <c16:uniqueId val="{00000007-6579-4A2C-AF94-CFB238160B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519</c:v>
                </c:pt>
                <c:pt idx="3">
                  <c:v>544</c:v>
                </c:pt>
                <c:pt idx="6">
                  <c:v>565</c:v>
                </c:pt>
                <c:pt idx="9">
                  <c:v>584</c:v>
                </c:pt>
                <c:pt idx="12">
                  <c:v>692</c:v>
                </c:pt>
              </c:numCache>
            </c:numRef>
          </c:val>
          <c:extLst>
            <c:ext xmlns:c16="http://schemas.microsoft.com/office/drawing/2014/chart" uri="{C3380CC4-5D6E-409C-BE32-E72D297353CC}">
              <c16:uniqueId val="{00000008-6579-4A2C-AF94-CFB238160B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579-4A2C-AF94-CFB238160B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5403</c:v>
                </c:pt>
                <c:pt idx="3">
                  <c:v>5466</c:v>
                </c:pt>
                <c:pt idx="6">
                  <c:v>5073</c:v>
                </c:pt>
                <c:pt idx="9">
                  <c:v>4746</c:v>
                </c:pt>
                <c:pt idx="12">
                  <c:v>4412</c:v>
                </c:pt>
              </c:numCache>
            </c:numRef>
          </c:val>
          <c:extLst>
            <c:ext xmlns:c16="http://schemas.microsoft.com/office/drawing/2014/chart" uri="{C3380CC4-5D6E-409C-BE32-E72D297353CC}">
              <c16:uniqueId val="{0000000A-6579-4A2C-AF94-CFB238160B0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1005</c:v>
                </c:pt>
                <c:pt idx="2">
                  <c:v>#N/A</c:v>
                </c:pt>
                <c:pt idx="3">
                  <c:v>#N/A</c:v>
                </c:pt>
                <c:pt idx="4">
                  <c:v>723</c:v>
                </c:pt>
                <c:pt idx="5">
                  <c:v>#N/A</c:v>
                </c:pt>
                <c:pt idx="6">
                  <c:v>#N/A</c:v>
                </c:pt>
                <c:pt idx="7">
                  <c:v>54</c:v>
                </c:pt>
                <c:pt idx="8">
                  <c:v>#N/A</c:v>
                </c:pt>
                <c:pt idx="9">
                  <c:v>#N/A</c:v>
                </c:pt>
                <c:pt idx="10">
                  <c:v>311</c:v>
                </c:pt>
                <c:pt idx="11">
                  <c:v>#N/A</c:v>
                </c:pt>
                <c:pt idx="12">
                  <c:v>#N/A</c:v>
                </c:pt>
                <c:pt idx="13">
                  <c:v>170</c:v>
                </c:pt>
                <c:pt idx="14">
                  <c:v>#N/A</c:v>
                </c:pt>
              </c:numCache>
            </c:numRef>
          </c:val>
          <c:smooth val="0"/>
          <c:extLst>
            <c:ext xmlns:c16="http://schemas.microsoft.com/office/drawing/2014/chart" uri="{C3380CC4-5D6E-409C-BE32-E72D297353CC}">
              <c16:uniqueId val="{0000000B-6579-4A2C-AF94-CFB238160B0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1760</c:v>
                </c:pt>
                <c:pt idx="1">
                  <c:v>1425</c:v>
                </c:pt>
                <c:pt idx="2">
                  <c:v>1502</c:v>
                </c:pt>
              </c:numCache>
            </c:numRef>
          </c:val>
          <c:extLst>
            <c:ext xmlns:c16="http://schemas.microsoft.com/office/drawing/2014/chart" uri="{C3380CC4-5D6E-409C-BE32-E72D297353CC}">
              <c16:uniqueId val="{00000000-2677-485E-A911-0FD4B83DABB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138</c:v>
                </c:pt>
                <c:pt idx="1">
                  <c:v>153</c:v>
                </c:pt>
                <c:pt idx="2">
                  <c:v>164</c:v>
                </c:pt>
              </c:numCache>
            </c:numRef>
          </c:val>
          <c:extLst>
            <c:ext xmlns:c16="http://schemas.microsoft.com/office/drawing/2014/chart" uri="{C3380CC4-5D6E-409C-BE32-E72D297353CC}">
              <c16:uniqueId val="{00000001-2677-485E-A911-0FD4B83DABB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671</c:v>
                </c:pt>
                <c:pt idx="1">
                  <c:v>692</c:v>
                </c:pt>
                <c:pt idx="2">
                  <c:v>795</c:v>
                </c:pt>
              </c:numCache>
            </c:numRef>
          </c:val>
          <c:extLst>
            <c:ext xmlns:c16="http://schemas.microsoft.com/office/drawing/2014/chart" uri="{C3380CC4-5D6E-409C-BE32-E72D297353CC}">
              <c16:uniqueId val="{00000002-2677-485E-A911-0FD4B83DAB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{64C44B0C-9345-43C8-92B7-D0F0BD585890}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153-4BA8-BCC9-242036BAA6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{3F01F4D4-1140-498C-942F-6E26AFE98EAD}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53-4BA8-BCC9-242036BAA6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{A66236A7-7096-4BD7-A073-092102094ADC}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53-4BA8-BCC9-242036BAA6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{C5AF9D3E-CA2C-4880-B5A2-A6CF8BA1E276}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53-4BA8-BCC9-242036BAA6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{4C9F3C20-E972-4B06-B731-5345FCF607BB}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53-4BA8-BCC9-242036BAA68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{662B7C32-8646-4C1D-9053-40F5B51F6BE0}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153-4BA8-BCC9-242036BAA68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{FF01F5E9-E377-4977-97C4-AB2FCA691ACA}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153-4BA8-BCC9-242036BAA68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{C589862D-1BDD-47B1-B554-AF1C9959BA15}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153-4BA8-BCC9-242036BAA68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{5CCD6CE0-BB59-4115-ABE0-64C95C8648AD}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153-4BA8-BCC9-242036BAA6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49.2</c:v>
                </c:pt>
                <c:pt idx="8">
                  <c:v>48.9</c:v>
                </c:pt>
                <c:pt idx="16">
                  <c:v>50.4</c:v>
                </c:pt>
                <c:pt idx="24">
                  <c:v>51.3</c:v>
                </c:pt>
                <c:pt idx="32">
                  <c:v>52.8</c:v>
                </c:pt>
              </c:numCache>
            </c:numRef>
          </c:xVal>
          <c:yVal>
            <c:numRef>
              <c:f>公会計指標分析・財政指標組合せ分析表!$BP$51:$DC$51</c:f>
              <c:numCache>
                <c:formatCode>#,##0.0;"▲ "#,##0.0</c:formatCode>
                <c:ptCount val="40"/>
                <c:pt idx="0">
                  <c:v>47.9</c:v>
                </c:pt>
                <c:pt idx="8">
                  <c:v>32.700000000000003</c:v>
                </c:pt>
                <c:pt idx="16">
                  <c:v>2.5</c:v>
                </c:pt>
                <c:pt idx="24">
                  <c:v>13.7</c:v>
                </c:pt>
                <c:pt idx="32">
                  <c:v>7.5</c:v>
                </c:pt>
              </c:numCache>
            </c:numRef>
          </c:yVal>
          <c:smooth val="0"/>
          <c:extLst>
            <c:ext xmlns:c16="http://schemas.microsoft.com/office/drawing/2014/chart" uri="{C3380CC4-5D6E-409C-BE32-E72D297353CC}">
              <c16:uniqueId val="{00000009-D153-4BA8-BCC9-242036BAA68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672246162591921E-2"/>
                  <c:y val="-0.11242096558132994"/>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{6E0FDC86-F4B7-4F4D-BB02-93B58CEF95F7}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153-4BA8-BCC9-242036BAA68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{ABB6F7E7-F333-490A-8751-CC8600A6464A}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53-4BA8-BCC9-242036BAA6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{11E10157-7B9C-4E4F-A3ED-E2222AAD5949}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53-4BA8-BCC9-242036BAA6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{A19E65D4-0FB7-470B-BD04-C94D9B628BE8}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53-4BA8-BCC9-242036BAA6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{C91362AB-9D85-4031-A285-4CC8E4E82631}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53-4BA8-BCC9-242036BAA68F}"/>
                </c:ext>
              </c:extLst>
            </c:dLbl>
            <c:dLbl>
              <c:idx val="8"/>
              <c:layout>
                <c:manualLayout>
                  <c:x val="-2.388298202292943E-2"/>
                  <c:y val="-8.1910722678042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{7034A62D-A599-47FD-B7A1-30E253059231}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153-4BA8-BCC9-242036BAA68F}"/>
                </c:ext>
              </c:extLst>
            </c:dLbl>
            <c:dLbl>
              <c:idx val="16"/>
              <c:layout>
                <c:manualLayout>
                  <c:x val="-3.9491950958758688E-2"/>
                  <c:y val="-5.0217205889300839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{44CB5500-ED85-48B6-B651-6A67DB258ADF}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153-4BA8-BCC9-242036BAA68F}"/>
                </c:ext>
              </c:extLst>
            </c:dLbl>
            <c:dLbl>
              <c:idx val="24"/>
              <c:layout>
                <c:manualLayout>
                  <c:x val="-3.2015750650234161E-2"/>
                  <c:y val="-8.17958055054384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{17E6CBEF-D7C7-4F3B-81ED-6132D8D08820}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153-4BA8-BCC9-242036BAA68F}"/>
                </c:ext>
              </c:extLst>
            </c:dLbl>
            <c:dLbl>
              <c:idx val="32"/>
              <c:layout>
                <c:manualLayout>
                  <c:x val="-3.2015750650234161E-2"/>
                  <c:y val="-4.25463514064121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{703130FF-777F-4082-926D-6E49677B9842}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153-4BA8-BCC9-242036BAA6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153-4BA8-BCC9-242036BAA68F}"/>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{0B48FA67-E406-46E3-A80B-52CE37E71F3C}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A9-4C27-8CD2-ABFA60974B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{B5BA5441-FB5F-4177-9FE2-0CB36A3B70C3}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A9-4C27-8CD2-ABFA60974B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{5171D695-41B7-492B-BE2B-AA823DB4B718}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A9-4C27-8CD2-ABFA60974B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{AF40B7AD-3741-4A00-847D-1B695F070EAD}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A9-4C27-8CD2-ABFA60974B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{47DBB0FC-DDD6-462E-A66D-99C6924298D1}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A9-4C27-8CD2-ABFA60974BF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{D934A987-8CBD-4ED1-9A3F-8779300C01D6}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A9-4C27-8CD2-ABFA60974BF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{BACF76BA-4AFC-4B0F-8229-505C7DB8B4C4}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A9-4C27-8CD2-ABFA60974BF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{E0FCFDE5-17AF-42EE-B1F1-041F6FCF7A35}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A9-4C27-8CD2-ABFA60974BF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{94D20FA0-6895-4761-97BC-F97A3B24F2FE}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A9-4C27-8CD2-ABFA60974B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5.8</c:v>
                </c:pt>
                <c:pt idx="16">
                  <c:v>6.6</c:v>
                </c:pt>
                <c:pt idx="24">
                  <c:v>7.7</c:v>
                </c:pt>
                <c:pt idx="32">
                  <c:v>8.5</c:v>
                </c:pt>
              </c:numCache>
            </c:numRef>
          </c:xVal>
          <c:yVal>
            <c:numRef>
              <c:f>公会計指標分析・財政指標組合せ分析表!$BP$73:$DC$73</c:f>
              <c:numCache>
                <c:formatCode>#,##0.0;"▲ "#,##0.0</c:formatCode>
                <c:ptCount val="40"/>
                <c:pt idx="0">
                  <c:v>47.9</c:v>
                </c:pt>
                <c:pt idx="8">
                  <c:v>32.700000000000003</c:v>
                </c:pt>
                <c:pt idx="16">
                  <c:v>2.5</c:v>
                </c:pt>
                <c:pt idx="24">
                  <c:v>13.7</c:v>
                </c:pt>
                <c:pt idx="32">
                  <c:v>7.5</c:v>
                </c:pt>
              </c:numCache>
            </c:numRef>
          </c:yVal>
          <c:smooth val="0"/>
          <c:extLst>
            <c:ext xmlns:c16="http://schemas.microsoft.com/office/drawing/2014/chart" uri="{C3380CC4-5D6E-409C-BE32-E72D297353CC}">
              <c16:uniqueId val="{00000009-E6A9-4C27-8CD2-ABFA60974B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795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{1273A2DF-66EA-4547-B95F-77550AFD574D}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A9-4C27-8CD2-ABFA60974BF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{9399CDBC-5F6C-45ED-81B8-8884698AE90C}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A9-4C27-8CD2-ABFA60974B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{D36CF770-F1EB-4C15-BE4C-B660C231889A}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A9-4C27-8CD2-ABFA60974B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{CB97A1CB-8A01-4242-9D63-2E5A1147577B}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A9-4C27-8CD2-ABFA60974B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{DB3F453A-9C0E-42D2-94AC-A49F77F1ECDA}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A9-4C27-8CD2-ABFA60974BFA}"/>
                </c:ext>
              </c:extLst>
            </c:dLbl>
            <c:dLbl>
              <c:idx val="8"/>
              <c:layout>
                <c:manualLayout>
                  <c:x val="-3.4310845302750435E-2"/>
                  <c:y val="-9.434539323395259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{FC27D9CB-7013-422A-99CD-D390393BDA0F}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A9-4C27-8CD2-ABFA60974BFA}"/>
                </c:ext>
              </c:extLst>
            </c:dLbl>
            <c:dLbl>
              <c:idx val="16"/>
              <c:layout>
                <c:manualLayout>
                  <c:x val="-3.431084530275047E-2"/>
                  <c:y val="-9.25714788681744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{3658B6AE-3015-4576-ACAE-3922222AA7CB}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A9-4C27-8CD2-ABFA60974BFA}"/>
                </c:ext>
              </c:extLst>
            </c:dLbl>
            <c:dLbl>
              <c:idx val="24"/>
              <c:layout>
                <c:manualLayout>
                  <c:x val="-2.8829840147400764E-2"/>
                  <c:y val="-5.975586116101916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{F44B8294-511E-428B-8D52-92CC3073CB06}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A9-4C27-8CD2-ABFA60974BFA}"/>
                </c:ext>
              </c:extLst>
            </c:dLbl>
            <c:dLbl>
              <c:idx val="32"/>
              <c:layout>
                <c:manualLayout>
                  <c:x val="-3.1570342725075584E-2"/>
                  <c:y val="-2.19144096165029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{CAA850C7-5C17-4A12-93EF-05F9B473615C}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A9-4C27-8CD2-ABFA60974B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6A9-4C27-8CD2-ABFA60974BFA}"/>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年度に法人町民税の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一時的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な増収が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あり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年度の基準財政収入額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。基準財政需要額については年々増加傾向にあり、令和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連続の増となった。このため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ヶ年平均の財政力指数は下げ止まり、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年度の財政力指数は前年度と同じ</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0.61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同水準と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なったものの、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財政力指数は減少することが見込まれる。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100189</xdr:rowOff>
    </xdr:from>
    <xdr:to>
      <xdr:col>23</xdr:col>
      <xdr:colOff>133350</xdr:colOff>
      <xdr:row>40</xdr:row>
      <xdr:rowOff>113595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9581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100189</xdr:rowOff>
    </xdr:from>
    <xdr:to>
      <xdr:col>19</xdr:col>
      <xdr:colOff>133350</xdr:colOff>
      <xdr:row>40</xdr:row>
      <xdr:rowOff>100189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58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19755</xdr:rowOff>
    </xdr:from>
    <xdr:to>
      <xdr:col>15</xdr:col>
      <xdr:colOff>82550</xdr:colOff>
      <xdr:row>40</xdr:row>
      <xdr:rowOff>100189</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8777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150989</xdr:rowOff>
    </xdr:from>
    <xdr:to>
      <xdr:col>11</xdr:col>
      <xdr:colOff>31750</xdr:colOff>
      <xdr:row>40</xdr:row>
      <xdr:rowOff>19755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8375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79322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49389</xdr:rowOff>
    </xdr:from>
    <xdr:to>
      <xdr:col>19</xdr:col>
      <xdr:colOff>184150</xdr:colOff>
      <xdr:row>40</xdr:row>
      <xdr:rowOff>150989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161166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49389</xdr:rowOff>
    </xdr:from>
    <xdr:to>
      <xdr:col>15</xdr:col>
      <xdr:colOff>133350</xdr:colOff>
      <xdr:row>40</xdr:row>
      <xdr:rowOff>150989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161166</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140405</xdr:rowOff>
    </xdr:from>
    <xdr:to>
      <xdr:col>11</xdr:col>
      <xdr:colOff>82550</xdr:colOff>
      <xdr:row>40</xdr:row>
      <xdr:rowOff>70555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80732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100189</xdr:rowOff>
    </xdr:from>
    <xdr:to>
      <xdr:col>7</xdr:col>
      <xdr:colOff>31750</xdr:colOff>
      <xdr:row>40</xdr:row>
      <xdr:rowOff>30339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40516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前年度よりも指数が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した。その理由として、義務的経費（人件費、扶助費、公債費）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やや増加し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前年度に大きく減少していた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経常的収入が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例年並みに回復</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したことが挙げられる。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65</xdr:row>
      <xdr:rowOff>40852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22840"/>
          <a:ext cx="0" cy="1162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12929</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157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40852</xdr:rowOff>
    </xdr:from>
    <xdr:to>
      <xdr:col>24</xdr:col>
      <xdr:colOff>12700</xdr:colOff>
      <xdr:row>65</xdr:row>
      <xdr:rowOff>40852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185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66</xdr:row>
      <xdr:rowOff>130810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55867"/>
          <a:ext cx="8382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46372</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04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29845</xdr:rowOff>
    </xdr:from>
    <xdr:to>
      <xdr:col>23</xdr:col>
      <xdr:colOff>184150</xdr:colOff>
      <xdr:row>62</xdr:row>
      <xdr:rowOff>131445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159596</xdr:rowOff>
    </xdr:from>
    <xdr:to>
      <xdr:col>19</xdr:col>
      <xdr:colOff>133350</xdr:colOff>
      <xdr:row>66</xdr:row>
      <xdr:rowOff>130810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18046"/>
          <a:ext cx="889000" cy="82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25823</xdr:rowOff>
    </xdr:from>
    <xdr:to>
      <xdr:col>19</xdr:col>
      <xdr:colOff>184150</xdr:colOff>
      <xdr:row>62</xdr:row>
      <xdr:rowOff>127423</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159596</xdr:rowOff>
    </xdr:from>
    <xdr:to>
      <xdr:col>15</xdr:col>
      <xdr:colOff>82550</xdr:colOff>
      <xdr:row>62</xdr:row>
      <xdr:rowOff>161079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618046"/>
          <a:ext cx="889000" cy="17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161079</xdr:rowOff>
    </xdr:from>
    <xdr:to>
      <xdr:col>15</xdr:col>
      <xdr:colOff>133350</xdr:colOff>
      <xdr:row>62</xdr:row>
      <xdr:rowOff>91229</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76006</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161079</xdr:rowOff>
    </xdr:from>
    <xdr:to>
      <xdr:col>11</xdr:col>
      <xdr:colOff>31750</xdr:colOff>
      <xdr:row>63</xdr:row>
      <xdr:rowOff>126365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90979"/>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28363</xdr:rowOff>
    </xdr:from>
    <xdr:to>
      <xdr:col>11</xdr:col>
      <xdr:colOff>82550</xdr:colOff>
      <xdr:row>61</xdr:row>
      <xdr:rowOff>129963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140140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5715</xdr:rowOff>
    </xdr:from>
    <xdr:to>
      <xdr:col>7</xdr:col>
      <xdr:colOff>31750</xdr:colOff>
      <xdr:row>62</xdr:row>
      <xdr:rowOff>107315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117492</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75794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7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80010</xdr:rowOff>
    </xdr:from>
    <xdr:to>
      <xdr:col>19</xdr:col>
      <xdr:colOff>184150</xdr:colOff>
      <xdr:row>67</xdr:row>
      <xdr:rowOff>10160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166387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48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108796</xdr:rowOff>
    </xdr:from>
    <xdr:to>
      <xdr:col>15</xdr:col>
      <xdr:colOff>133350</xdr:colOff>
      <xdr:row>62</xdr:row>
      <xdr:rowOff>38946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49123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110279</xdr:rowOff>
    </xdr:from>
    <xdr:to>
      <xdr:col>11</xdr:col>
      <xdr:colOff>82550</xdr:colOff>
      <xdr:row>63</xdr:row>
      <xdr:rowOff>40429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25206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2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[299,115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毎年度、類似団体平均値よりも低い数値となっているが、類似団体平均の推移と同様に、年々増加傾向にある。賃金の上昇や物価高騰が影響していると思われ、今後も上昇すると見込まれる。事務事業の見直しや、業務の民間委託等を検討するなど、人件費や物件費の圧縮に努めていきた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135193</xdr:rowOff>
    </xdr:from>
    <xdr:to>
      <xdr:col>23</xdr:col>
      <xdr:colOff>133350</xdr:colOff>
      <xdr:row>81</xdr:row>
      <xdr:rowOff>138002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22643"/>
          <a:ext cx="838200" cy="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122781</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0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126698</xdr:rowOff>
    </xdr:from>
    <xdr:to>
      <xdr:col>19</xdr:col>
      <xdr:colOff>133350</xdr:colOff>
      <xdr:row>81</xdr:row>
      <xdr:rowOff>135193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14148"/>
          <a:ext cx="889000" cy="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112646</xdr:rowOff>
    </xdr:from>
    <xdr:to>
      <xdr:col>15</xdr:col>
      <xdr:colOff>82550</xdr:colOff>
      <xdr:row>81</xdr:row>
      <xdr:rowOff>126698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00096"/>
          <a:ext cx="889000" cy="1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108663</xdr:rowOff>
    </xdr:from>
    <xdr:to>
      <xdr:col>11</xdr:col>
      <xdr:colOff>31750</xdr:colOff>
      <xdr:row>81</xdr:row>
      <xdr:rowOff>112646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96113"/>
          <a:ext cx="889000" cy="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150838</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87202</xdr:rowOff>
    </xdr:from>
    <xdr:to>
      <xdr:col>23</xdr:col>
      <xdr:colOff>184150</xdr:colOff>
      <xdr:row>82</xdr:row>
      <xdr:rowOff>17352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7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8479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9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84393</xdr:rowOff>
    </xdr:from>
    <xdr:to>
      <xdr:col>19</xdr:col>
      <xdr:colOff>184150</xdr:colOff>
      <xdr:row>82</xdr:row>
      <xdr:rowOff>14543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24720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4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75898</xdr:rowOff>
    </xdr:from>
    <xdr:to>
      <xdr:col>15</xdr:col>
      <xdr:colOff>133350</xdr:colOff>
      <xdr:row>82</xdr:row>
      <xdr:rowOff>6048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6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16225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3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61846</xdr:rowOff>
    </xdr:from>
    <xdr:to>
      <xdr:col>11</xdr:col>
      <xdr:colOff>82550</xdr:colOff>
      <xdr:row>81</xdr:row>
      <xdr:rowOff>163446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1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57863</xdr:rowOff>
    </xdr:from>
    <xdr:to>
      <xdr:col>7</xdr:col>
      <xdr:colOff>31750</xdr:colOff>
      <xdr:row>81</xdr:row>
      <xdr:rowOff>159463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169640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類似団体平均よりも高い数値で推移している。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当町では職員数が少ないため、給与制度の改正でなくとも、職員の異動によって指数に大きな増減が生じやすい。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159052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11829"/>
          <a:ext cx="8382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118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22073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52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22073</xdr:rowOff>
    </xdr:from>
    <xdr:to>
      <xdr:col>68</xdr:col>
      <xdr:colOff>152400</xdr:colOff>
      <xdr:row>88</xdr:row>
      <xdr:rowOff>22982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38223"/>
          <a:ext cx="889000" cy="17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142723</xdr:rowOff>
    </xdr:from>
    <xdr:to>
      <xdr:col>68</xdr:col>
      <xdr:colOff>203200</xdr:colOff>
      <xdr:row>87</xdr:row>
      <xdr:rowOff>72873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57650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7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143632</xdr:rowOff>
    </xdr:from>
    <xdr:to>
      <xdr:col>64</xdr:col>
      <xdr:colOff>152400</xdr:colOff>
      <xdr:row>88</xdr:row>
      <xdr:rowOff>73782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58559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4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退職者の不補充等により、集中改革プランで掲げた職員の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％削減を早期に達成していることから、類似団体平均を下回っている。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今後も計画的に、一般職員または臨時職員の採用、あるいは業務の民間委託等の検討をしていきたい。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17907</xdr:rowOff>
    </xdr:from>
    <xdr:to>
      <xdr:col>81</xdr:col>
      <xdr:colOff>44450</xdr:colOff>
      <xdr:row>62</xdr:row>
      <xdr:rowOff>32385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647807"/>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153162</xdr:rowOff>
    </xdr:from>
    <xdr:to>
      <xdr:col>77</xdr:col>
      <xdr:colOff>44450</xdr:colOff>
      <xdr:row>62</xdr:row>
      <xdr:rowOff>32385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11612"/>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83185</xdr:rowOff>
    </xdr:from>
    <xdr:to>
      <xdr:col>72</xdr:col>
      <xdr:colOff>203200</xdr:colOff>
      <xdr:row>61</xdr:row>
      <xdr:rowOff>153162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541635"/>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66294</xdr:rowOff>
    </xdr:from>
    <xdr:to>
      <xdr:col>68</xdr:col>
      <xdr:colOff>152400</xdr:colOff>
      <xdr:row>61</xdr:row>
      <xdr:rowOff>83185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524744"/>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68766</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9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138557</xdr:rowOff>
    </xdr:from>
    <xdr:to>
      <xdr:col>81</xdr:col>
      <xdr:colOff>95250</xdr:colOff>
      <xdr:row>62</xdr:row>
      <xdr:rowOff>68707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59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155084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44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153035</xdr:rowOff>
    </xdr:from>
    <xdr:to>
      <xdr:col>77</xdr:col>
      <xdr:colOff>95250</xdr:colOff>
      <xdr:row>62</xdr:row>
      <xdr:rowOff>83185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93362</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38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102362</xdr:rowOff>
    </xdr:from>
    <xdr:to>
      <xdr:col>73</xdr:col>
      <xdr:colOff>44450</xdr:colOff>
      <xdr:row>62</xdr:row>
      <xdr:rowOff>32512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42689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32385</xdr:rowOff>
    </xdr:from>
    <xdr:to>
      <xdr:col>68</xdr:col>
      <xdr:colOff>203200</xdr:colOff>
      <xdr:row>61</xdr:row>
      <xdr:rowOff>133985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144162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15494</xdr:rowOff>
    </xdr:from>
    <xdr:to>
      <xdr:col>64</xdr:col>
      <xdr:colOff>152400</xdr:colOff>
      <xdr:row>61</xdr:row>
      <xdr:rowOff>117094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127271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24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年度は、実質公債費比率（</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ヶ年</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平均）は前年度数値から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ポイントの増加となった。増加した主な理由としては、過去に実施した大規模事業に関する償還が令和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年度から始まったためである。今後は、過去に実施した大規模事業に関する償還が続くことから、当面</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横ばいで推移していくと見込まれる。</a:t>
          </a:r>
          <a:endParaRPr lang="ja-JP" altLang="ja-JP" sz="13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146304</xdr:rowOff>
    </xdr:from>
    <xdr:to>
      <xdr:col>81</xdr:col>
      <xdr:colOff>44450</xdr:colOff>
      <xdr:row>41</xdr:row>
      <xdr:rowOff>52070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004304"/>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40132</xdr:rowOff>
    </xdr:from>
    <xdr:to>
      <xdr:col>77</xdr:col>
      <xdr:colOff>44450</xdr:colOff>
      <xdr:row>40</xdr:row>
      <xdr:rowOff>146304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9813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134366</xdr:rowOff>
    </xdr:from>
    <xdr:to>
      <xdr:col>72</xdr:col>
      <xdr:colOff>203200</xdr:colOff>
      <xdr:row>40</xdr:row>
      <xdr:rowOff>40132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2091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153670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8209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144797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95504</xdr:rowOff>
    </xdr:from>
    <xdr:to>
      <xdr:col>77</xdr:col>
      <xdr:colOff>95250</xdr:colOff>
      <xdr:row>41</xdr:row>
      <xdr:rowOff>25654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35831</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72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160782</xdr:rowOff>
    </xdr:from>
    <xdr:to>
      <xdr:col>73</xdr:col>
      <xdr:colOff>44450</xdr:colOff>
      <xdr:row>40</xdr:row>
      <xdr:rowOff>90932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101109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83566</xdr:rowOff>
    </xdr:from>
    <xdr:to>
      <xdr:col>68</xdr:col>
      <xdr:colOff>203200</xdr:colOff>
      <xdr:row>40</xdr:row>
      <xdr:rowOff>13716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23893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102870</xdr:rowOff>
    </xdr:from>
    <xdr:to>
      <xdr:col>64</xdr:col>
      <xdr:colOff>152400</xdr:colOff>
      <xdr:row>40</xdr:row>
      <xdr:rowOff>33020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43197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年度は償還によって地方債残高が減少した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償還によって地方債残高が減少していくと思われる。このため、将来負担比率は短期的には減少することが予測される。しかしながら、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給食センターの建替えを予定している他、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蜂ヶ峯総合公園の更新整備等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必要と見込まれており、併せて税収の伸びも芳しくないことから、今後、将来負担比率の上昇が懸念される。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121179</xdr:rowOff>
    </xdr:from>
    <xdr:to>
      <xdr:col>81</xdr:col>
      <xdr:colOff>44450</xdr:colOff>
      <xdr:row>15</xdr:row>
      <xdr:rowOff>74401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521479"/>
          <a:ext cx="8382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20638</xdr:rowOff>
    </xdr:from>
    <xdr:to>
      <xdr:col>77</xdr:col>
      <xdr:colOff>44450</xdr:colOff>
      <xdr:row>15</xdr:row>
      <xdr:rowOff>74401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420938"/>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20638</xdr:rowOff>
    </xdr:from>
    <xdr:to>
      <xdr:col>72</xdr:col>
      <xdr:colOff>203200</xdr:colOff>
      <xdr:row>17</xdr:row>
      <xdr:rowOff>113559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420938"/>
          <a:ext cx="889000" cy="60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113559</xdr:rowOff>
    </xdr:from>
    <xdr:to>
      <xdr:col>68</xdr:col>
      <xdr:colOff>152400</xdr:colOff>
      <xdr:row>19</xdr:row>
      <xdr:rowOff>76306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028209"/>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70379</xdr:rowOff>
    </xdr:from>
    <xdr:to>
      <xdr:col>81</xdr:col>
      <xdr:colOff>95250</xdr:colOff>
      <xdr:row>15</xdr:row>
      <xdr:rowOff>529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4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42456</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442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23601</xdr:rowOff>
    </xdr:from>
    <xdr:to>
      <xdr:col>77</xdr:col>
      <xdr:colOff>95250</xdr:colOff>
      <xdr:row>15</xdr:row>
      <xdr:rowOff>125201</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59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109978</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681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141288</xdr:rowOff>
    </xdr:from>
    <xdr:to>
      <xdr:col>73</xdr:col>
      <xdr:colOff>44450</xdr:colOff>
      <xdr:row>14</xdr:row>
      <xdr:rowOff>71438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37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56215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456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62759</xdr:rowOff>
    </xdr:from>
    <xdr:to>
      <xdr:col>68</xdr:col>
      <xdr:colOff>203200</xdr:colOff>
      <xdr:row>17</xdr:row>
      <xdr:rowOff>164359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97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149136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06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25506</xdr:rowOff>
    </xdr:from>
    <xdr:to>
      <xdr:col>64</xdr:col>
      <xdr:colOff>152400</xdr:colOff>
      <xdr:row>19</xdr:row>
      <xdr:rowOff>127106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2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111883</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3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近年、人件費の額は増加が続いているものの、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年度は法人住民税や普通交付税等の経常的収入が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一時的に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大きく</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ことから、比率は前年度比で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年度は普通交付税が大きく増加したことで、比率は再び減少に転じた。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26416</xdr:rowOff>
    </xdr:from>
    <xdr:to>
      <xdr:col>24</xdr:col>
      <xdr:colOff>25400</xdr:colOff>
      <xdr:row>38</xdr:row>
      <xdr:rowOff>168148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4151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38</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5863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38</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293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119143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117348</xdr:rowOff>
    </xdr:from>
    <xdr:to>
      <xdr:col>20</xdr:col>
      <xdr:colOff>38100</xdr:colOff>
      <xdr:row>39</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32275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比率が類似団体平均を上回り続けている要因としては、蜂ヶ峯総合公園や和木駅の指定管理、コミュニティバスの運行委託といった町特有の事情が挙げられる。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年度は物件費が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したことに加え、経常的収入が大きく</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したため、比率が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134620</xdr:rowOff>
    </xdr:from>
    <xdr:to>
      <xdr:col>82</xdr:col>
      <xdr:colOff>107950</xdr:colOff>
      <xdr:row>18</xdr:row>
      <xdr:rowOff>73660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4927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35560</xdr:rowOff>
    </xdr:from>
    <xdr:to>
      <xdr:col>78</xdr:col>
      <xdr:colOff>69850</xdr:colOff>
      <xdr:row>18</xdr:row>
      <xdr:rowOff>73660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5021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35560</xdr:rowOff>
    </xdr:from>
    <xdr:to>
      <xdr:col>73</xdr:col>
      <xdr:colOff>180975</xdr:colOff>
      <xdr:row>17</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502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92710</xdr:rowOff>
    </xdr:from>
    <xdr:to>
      <xdr:col>69</xdr:col>
      <xdr:colOff>92075</xdr:colOff>
      <xdr:row>17</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07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39387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83820</xdr:rowOff>
    </xdr:from>
    <xdr:to>
      <xdr:col>82</xdr:col>
      <xdr:colOff>158750</xdr:colOff>
      <xdr:row>18</xdr:row>
      <xdr:rowOff>13970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9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55897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7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22860</xdr:rowOff>
    </xdr:from>
    <xdr:to>
      <xdr:col>78</xdr:col>
      <xdr:colOff>120650</xdr:colOff>
      <xdr:row>18</xdr:row>
      <xdr:rowOff>124460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109237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9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156210</xdr:rowOff>
    </xdr:from>
    <xdr:to>
      <xdr:col>74</xdr:col>
      <xdr:colOff>31750</xdr:colOff>
      <xdr:row>17</xdr:row>
      <xdr:rowOff>86360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71137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158767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128287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年度は普通交付税が前年度比で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266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百万円増加したものの、扶助費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の決算額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定額減税補足給付金事業や、児童手当給付事業の経費の増により、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百万円の増加となっている。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結果として、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前年度と同じ</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56</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747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56</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5186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518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758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67327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この項目については、当町では繰出金が主に占めており、令和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これは、簡易水道事業及び</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公共下水道事業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が公営企業会計へ移行したことが主な要因である。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66040</xdr:rowOff>
    </xdr:from>
    <xdr:to>
      <xdr:col>82</xdr:col>
      <xdr:colOff>107950</xdr:colOff>
      <xdr:row>58</xdr:row>
      <xdr:rowOff>119380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667240"/>
          <a:ext cx="8382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92710</xdr:rowOff>
    </xdr:from>
    <xdr:to>
      <xdr:col>78</xdr:col>
      <xdr:colOff>69850</xdr:colOff>
      <xdr:row>58</xdr:row>
      <xdr:rowOff>119380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8653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92710</xdr:rowOff>
    </xdr:from>
    <xdr:to>
      <xdr:col>73</xdr:col>
      <xdr:colOff>180975</xdr:colOff>
      <xdr:row>57</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865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57</xdr:row>
      <xdr:rowOff>153670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95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31767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68580</xdr:rowOff>
    </xdr:from>
    <xdr:to>
      <xdr:col>78</xdr:col>
      <xdr:colOff>120650</xdr:colOff>
      <xdr:row>58</xdr:row>
      <xdr:rowOff>170180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154957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9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41910</xdr:rowOff>
    </xdr:from>
    <xdr:to>
      <xdr:col>74</xdr:col>
      <xdr:colOff>31750</xdr:colOff>
      <xdr:row>57</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153687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1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102870</xdr:rowOff>
    </xdr:from>
    <xdr:to>
      <xdr:col>65</xdr:col>
      <xdr:colOff>53975</xdr:colOff>
      <xdr:row>58</xdr:row>
      <xdr:rowOff>33020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43197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経常的収入が大きく増加した一方で、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決算額で見れば令和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の補助費等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は前年度比で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百万円の増加となり、比率は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ポイントの上昇と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a:t>
          </a:r>
          <a:endParaRPr lang="ja-JP" altLang="ja-JP" sz="13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74422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1748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145288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306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30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104140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30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40149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1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近年は概ね類似団体平均に近い数値で推移している。令和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年度は経常的収入が前年から大きく減少したことで、類似団体よりやや高い数値となったが、令和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年度は償還の完了などにより公債費の金額は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百万円減少し、経常的収入も増加したことで、比率は減少した。</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96520</xdr:rowOff>
    </xdr:from>
    <xdr:to>
      <xdr:col>24</xdr:col>
      <xdr:colOff>25400</xdr:colOff>
      <xdr:row>77</xdr:row>
      <xdr:rowOff>46989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1267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130811</xdr:rowOff>
    </xdr:from>
    <xdr:to>
      <xdr:col>19</xdr:col>
      <xdr:colOff>187325</xdr:colOff>
      <xdr:row>77</xdr:row>
      <xdr:rowOff>46989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6101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130811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15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15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17797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82566</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80011</xdr:rowOff>
    </xdr:from>
    <xdr:to>
      <xdr:col>15</xdr:col>
      <xdr:colOff>149225</xdr:colOff>
      <xdr:row>77</xdr:row>
      <xdr:rowOff>10161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166388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年度は経常的収入が増加したことで比率は減少した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類似団体平均よりも高い水準となっているが、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恒常的に比率を引き上げている要因は物件費であり、町独自の事業によるものが大きい。これらの事業は継続</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しつつも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、縮減となるよう努めたい。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24130</xdr:rowOff>
    </xdr:from>
    <xdr:to>
      <xdr:col>82</xdr:col>
      <xdr:colOff>107950</xdr:colOff>
      <xdr:row>81</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56868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12700</xdr:rowOff>
    </xdr:from>
    <xdr:to>
      <xdr:col>78</xdr:col>
      <xdr:colOff>69850</xdr:colOff>
      <xdr:row>81</xdr:row>
      <xdr:rowOff>24130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14350"/>
          <a:ext cx="889000" cy="69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78</xdr:row>
      <xdr:rowOff>50800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2143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50800</xdr:rowOff>
    </xdr:from>
    <xdr:to>
      <xdr:col>69</xdr:col>
      <xdr:colOff>92075</xdr:colOff>
      <xdr:row>79</xdr:row>
      <xdr:rowOff>5080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4239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144780</xdr:rowOff>
    </xdr:from>
    <xdr:to>
      <xdr:col>78</xdr:col>
      <xdr:colOff>120650</xdr:colOff>
      <xdr:row>81</xdr:row>
      <xdr:rowOff>74930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59707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94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133350</xdr:rowOff>
    </xdr:from>
    <xdr:to>
      <xdr:col>74</xdr:col>
      <xdr:colOff>31750</xdr:colOff>
      <xdr:row>77</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73677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0</xdr:rowOff>
    </xdr:from>
    <xdr:to>
      <xdr:col>69</xdr:col>
      <xdr:colOff>142875</xdr:colOff>
      <xdr:row>78</xdr:row>
      <xdr:rowOff>101600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86377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125730</xdr:rowOff>
    </xdr:from>
    <xdr:to>
      <xdr:col>65</xdr:col>
      <xdr:colOff>53975</xdr:colOff>
      <xdr:row>79</xdr:row>
      <xdr:rowOff>55880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40657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115955</xdr:rowOff>
    </xdr:from>
    <xdr:to>
      <xdr:col>29</xdr:col>
      <xdr:colOff>127000</xdr:colOff>
      <xdr:row>17</xdr:row>
      <xdr:rowOff>28458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06780"/>
          <a:ext cx="647700" cy="83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100732</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9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28458</xdr:rowOff>
    </xdr:from>
    <xdr:to>
      <xdr:col>26</xdr:col>
      <xdr:colOff>50800</xdr:colOff>
      <xdr:row>17</xdr:row>
      <xdr:rowOff>84139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90733"/>
          <a:ext cx="698500" cy="55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84139</xdr:rowOff>
    </xdr:from>
    <xdr:to>
      <xdr:col>22</xdr:col>
      <xdr:colOff>114300</xdr:colOff>
      <xdr:row>17</xdr:row>
      <xdr:rowOff>137449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46414"/>
          <a:ext cx="698500" cy="53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137449</xdr:rowOff>
    </xdr:from>
    <xdr:to>
      <xdr:col>18</xdr:col>
      <xdr:colOff>177800</xdr:colOff>
      <xdr:row>17</xdr:row>
      <xdr:rowOff>164532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99724"/>
          <a:ext cx="698500" cy="27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65155</xdr:rowOff>
    </xdr:from>
    <xdr:to>
      <xdr:col>29</xdr:col>
      <xdr:colOff>177800</xdr:colOff>
      <xdr:row>16</xdr:row>
      <xdr:rowOff>166755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55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81682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70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149108</xdr:rowOff>
    </xdr:from>
    <xdr:to>
      <xdr:col>26</xdr:col>
      <xdr:colOff>101600</xdr:colOff>
      <xdr:row>17</xdr:row>
      <xdr:rowOff>79258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39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89435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708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33339</xdr:rowOff>
    </xdr:from>
    <xdr:to>
      <xdr:col>22</xdr:col>
      <xdr:colOff>165100</xdr:colOff>
      <xdr:row>17</xdr:row>
      <xdr:rowOff>134939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95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119716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0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86649</xdr:rowOff>
    </xdr:from>
    <xdr:to>
      <xdr:col>19</xdr:col>
      <xdr:colOff>38100</xdr:colOff>
      <xdr:row>18</xdr:row>
      <xdr:rowOff>16799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48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1576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3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113732</xdr:rowOff>
    </xdr:from>
    <xdr:to>
      <xdr:col>15</xdr:col>
      <xdr:colOff>101600</xdr:colOff>
      <xdr:row>18</xdr:row>
      <xdr:rowOff>43882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76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28659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162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1448</xdr:rowOff>
    </xdr:from>
    <xdr:to>
      <xdr:col>29</xdr:col>
      <xdr:colOff>127000</xdr:colOff>
      <xdr:row>37</xdr:row>
      <xdr:rowOff>24397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26148"/>
          <a:ext cx="647700" cy="22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1448</xdr:rowOff>
    </xdr:from>
    <xdr:to>
      <xdr:col>26</xdr:col>
      <xdr:colOff>50800</xdr:colOff>
      <xdr:row>37</xdr:row>
      <xdr:rowOff>22479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26148"/>
          <a:ext cx="698500" cy="21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22479</xdr:rowOff>
    </xdr:from>
    <xdr:to>
      <xdr:col>22</xdr:col>
      <xdr:colOff>114300</xdr:colOff>
      <xdr:row>37</xdr:row>
      <xdr:rowOff>167157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47179"/>
          <a:ext cx="698500" cy="144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167157</xdr:rowOff>
    </xdr:from>
    <xdr:to>
      <xdr:col>18</xdr:col>
      <xdr:colOff>177800</xdr:colOff>
      <xdr:row>37</xdr:row>
      <xdr:rowOff>201613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91857"/>
          <a:ext cx="698500" cy="34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277537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145047</xdr:rowOff>
    </xdr:from>
    <xdr:to>
      <xdr:col>29</xdr:col>
      <xdr:colOff>177800</xdr:colOff>
      <xdr:row>37</xdr:row>
      <xdr:rowOff>75197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98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117124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7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122098</xdr:rowOff>
    </xdr:from>
    <xdr:to>
      <xdr:col>26</xdr:col>
      <xdr:colOff>101600</xdr:colOff>
      <xdr:row>37</xdr:row>
      <xdr:rowOff>52248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75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37025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61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143129</xdr:rowOff>
    </xdr:from>
    <xdr:to>
      <xdr:col>22</xdr:col>
      <xdr:colOff>165100</xdr:colOff>
      <xdr:row>37</xdr:row>
      <xdr:rowOff>73279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96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58056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82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116357</xdr:rowOff>
    </xdr:from>
    <xdr:to>
      <xdr:col>19</xdr:col>
      <xdr:colOff>38100</xdr:colOff>
      <xdr:row>37</xdr:row>
      <xdr:rowOff>217957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41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202734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2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150813</xdr:rowOff>
    </xdr:from>
    <xdr:to>
      <xdr:col>15</xdr:col>
      <xdr:colOff>101600</xdr:colOff>
      <xdr:row>37</xdr:row>
      <xdr:rowOff>252413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75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237190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6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146916</xdr:rowOff>
    </xdr:from>
    <xdr:to>
      <xdr:col>24</xdr:col>
      <xdr:colOff>63500</xdr:colOff>
      <xdr:row>35</xdr:row>
      <xdr:rowOff>29035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6216"/>
          <a:ext cx="8382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29035</xdr:rowOff>
    </xdr:from>
    <xdr:to>
      <xdr:col>19</xdr:col>
      <xdr:colOff>177800</xdr:colOff>
      <xdr:row>35</xdr:row>
      <xdr:rowOff>88874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29785"/>
          <a:ext cx="889000" cy="5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88874</xdr:rowOff>
    </xdr:from>
    <xdr:to>
      <xdr:col>15</xdr:col>
      <xdr:colOff>50800</xdr:colOff>
      <xdr:row>35</xdr:row>
      <xdr:rowOff>136865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89624"/>
          <a:ext cx="889000" cy="4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136865</xdr:rowOff>
    </xdr:from>
    <xdr:to>
      <xdr:col>10</xdr:col>
      <xdr:colOff>114300</xdr:colOff>
      <xdr:row>36</xdr:row>
      <xdr:rowOff>6190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7615"/>
          <a:ext cx="889000" cy="4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96116</xdr:rowOff>
    </xdr:from>
    <xdr:to>
      <xdr:col>24</xdr:col>
      <xdr:colOff>114300</xdr:colOff>
      <xdr:row>35</xdr:row>
      <xdr:rowOff>26266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74543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3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149685</xdr:rowOff>
    </xdr:from>
    <xdr:to>
      <xdr:col>20</xdr:col>
      <xdr:colOff>38100</xdr:colOff>
      <xdr:row>35</xdr:row>
      <xdr:rowOff>79835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7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70962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38074</xdr:rowOff>
    </xdr:from>
    <xdr:to>
      <xdr:col>15</xdr:col>
      <xdr:colOff>101600</xdr:colOff>
      <xdr:row>35</xdr:row>
      <xdr:rowOff>139674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3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130801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3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86065</xdr:rowOff>
    </xdr:from>
    <xdr:to>
      <xdr:col>10</xdr:col>
      <xdr:colOff>165100</xdr:colOff>
      <xdr:row>36</xdr:row>
      <xdr:rowOff>16215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7342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126840</xdr:rowOff>
    </xdr:from>
    <xdr:to>
      <xdr:col>6</xdr:col>
      <xdr:colOff>38100</xdr:colOff>
      <xdr:row>36</xdr:row>
      <xdr:rowOff>56990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48117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2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71445</xdr:rowOff>
    </xdr:from>
    <xdr:to>
      <xdr:col>24</xdr:col>
      <xdr:colOff>63500</xdr:colOff>
      <xdr:row>58</xdr:row>
      <xdr:rowOff>71855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15545"/>
          <a:ext cx="8382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71445</xdr:rowOff>
    </xdr:from>
    <xdr:to>
      <xdr:col>19</xdr:col>
      <xdr:colOff>177800</xdr:colOff>
      <xdr:row>58</xdr:row>
      <xdr:rowOff>77098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5545"/>
          <a:ext cx="889000" cy="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77098</xdr:rowOff>
    </xdr:from>
    <xdr:to>
      <xdr:col>15</xdr:col>
      <xdr:colOff>50800</xdr:colOff>
      <xdr:row>58</xdr:row>
      <xdr:rowOff>85765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1198"/>
          <a:ext cx="889000" cy="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85765</xdr:rowOff>
    </xdr:from>
    <xdr:to>
      <xdr:col>10</xdr:col>
      <xdr:colOff>114300</xdr:colOff>
      <xdr:row>58</xdr:row>
      <xdr:rowOff>86789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9865"/>
          <a:ext cx="88900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130025</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7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21055</xdr:rowOff>
    </xdr:from>
    <xdr:to>
      <xdr:col>24</xdr:col>
      <xdr:colOff>114300</xdr:colOff>
      <xdr:row>58</xdr:row>
      <xdr:rowOff>122655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20645</xdr:rowOff>
    </xdr:from>
    <xdr:to>
      <xdr:col>20</xdr:col>
      <xdr:colOff>38100</xdr:colOff>
      <xdr:row>58</xdr:row>
      <xdr:rowOff>122245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113372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5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26298</xdr:rowOff>
    </xdr:from>
    <xdr:to>
      <xdr:col>15</xdr:col>
      <xdr:colOff>101600</xdr:colOff>
      <xdr:row>58</xdr:row>
      <xdr:rowOff>127898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119025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3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34965</xdr:rowOff>
    </xdr:from>
    <xdr:to>
      <xdr:col>10</xdr:col>
      <xdr:colOff>165100</xdr:colOff>
      <xdr:row>58</xdr:row>
      <xdr:rowOff>136565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127692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35989</xdr:rowOff>
    </xdr:from>
    <xdr:to>
      <xdr:col>6</xdr:col>
      <xdr:colOff>38100</xdr:colOff>
      <xdr:row>58</xdr:row>
      <xdr:rowOff>137589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154116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5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123679</xdr:rowOff>
    </xdr:from>
    <xdr:to>
      <xdr:col>24</xdr:col>
      <xdr:colOff>63500</xdr:colOff>
      <xdr:row>78</xdr:row>
      <xdr:rowOff>126231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96779"/>
          <a:ext cx="8382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74434</xdr:rowOff>
    </xdr:from>
    <xdr:to>
      <xdr:col>19</xdr:col>
      <xdr:colOff>177800</xdr:colOff>
      <xdr:row>78</xdr:row>
      <xdr:rowOff>123679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47534"/>
          <a:ext cx="889000" cy="4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74434</xdr:rowOff>
    </xdr:from>
    <xdr:to>
      <xdr:col>15</xdr:col>
      <xdr:colOff>50800</xdr:colOff>
      <xdr:row>78</xdr:row>
      <xdr:rowOff>147644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47534"/>
          <a:ext cx="889000" cy="7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147644</xdr:rowOff>
    </xdr:from>
    <xdr:to>
      <xdr:col>10</xdr:col>
      <xdr:colOff>114300</xdr:colOff>
      <xdr:row>78</xdr:row>
      <xdr:rowOff>162465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20744"/>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392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75431</xdr:rowOff>
    </xdr:from>
    <xdr:to>
      <xdr:col>24</xdr:col>
      <xdr:colOff>114300</xdr:colOff>
      <xdr:row>79</xdr:row>
      <xdr:rowOff>5581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161808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6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72879</xdr:rowOff>
    </xdr:from>
    <xdr:to>
      <xdr:col>20</xdr:col>
      <xdr:colOff>38100</xdr:colOff>
      <xdr:row>79</xdr:row>
      <xdr:rowOff>3029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4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165606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3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23634</xdr:rowOff>
    </xdr:from>
    <xdr:to>
      <xdr:col>15</xdr:col>
      <xdr:colOff>101600</xdr:colOff>
      <xdr:row>78</xdr:row>
      <xdr:rowOff>125234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116361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8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96844</xdr:rowOff>
    </xdr:from>
    <xdr:to>
      <xdr:col>10</xdr:col>
      <xdr:colOff>165100</xdr:colOff>
      <xdr:row>79</xdr:row>
      <xdr:rowOff>26994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6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18121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111665</xdr:rowOff>
    </xdr:from>
    <xdr:to>
      <xdr:col>6</xdr:col>
      <xdr:colOff>38100</xdr:colOff>
      <xdr:row>79</xdr:row>
      <xdr:rowOff>41815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32942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7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53494</xdr:rowOff>
    </xdr:from>
    <xdr:to>
      <xdr:col>24</xdr:col>
      <xdr:colOff>63500</xdr:colOff>
      <xdr:row>97</xdr:row>
      <xdr:rowOff>159764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84144"/>
          <a:ext cx="838200" cy="10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159764</xdr:rowOff>
    </xdr:from>
    <xdr:to>
      <xdr:col>19</xdr:col>
      <xdr:colOff>177800</xdr:colOff>
      <xdr:row>98</xdr:row>
      <xdr:rowOff>54456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90414"/>
          <a:ext cx="889000" cy="6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60460</xdr:rowOff>
    </xdr:from>
    <xdr:to>
      <xdr:col>15</xdr:col>
      <xdr:colOff>50800</xdr:colOff>
      <xdr:row>98</xdr:row>
      <xdr:rowOff>54456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91110"/>
          <a:ext cx="889000" cy="16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60460</xdr:rowOff>
    </xdr:from>
    <xdr:to>
      <xdr:col>10</xdr:col>
      <xdr:colOff>114300</xdr:colOff>
      <xdr:row>98</xdr:row>
      <xdr:rowOff>117785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91110"/>
          <a:ext cx="889000" cy="22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166623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6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2694</xdr:rowOff>
    </xdr:from>
    <xdr:to>
      <xdr:col>24</xdr:col>
      <xdr:colOff>114300</xdr:colOff>
      <xdr:row>97</xdr:row>
      <xdr:rowOff>104294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3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25571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8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108964</xdr:rowOff>
    </xdr:from>
    <xdr:to>
      <xdr:col>20</xdr:col>
      <xdr:colOff>38100</xdr:colOff>
      <xdr:row>98</xdr:row>
      <xdr:rowOff>39114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3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30241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3656</xdr:rowOff>
    </xdr:from>
    <xdr:to>
      <xdr:col>15</xdr:col>
      <xdr:colOff>101600</xdr:colOff>
      <xdr:row>98</xdr:row>
      <xdr:rowOff>105256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0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96383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9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9660</xdr:rowOff>
    </xdr:from>
    <xdr:to>
      <xdr:col>10</xdr:col>
      <xdr:colOff>165100</xdr:colOff>
      <xdr:row>97</xdr:row>
      <xdr:rowOff>111260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4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102387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3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66985</xdr:rowOff>
    </xdr:from>
    <xdr:to>
      <xdr:col>6</xdr:col>
      <xdr:colOff>38100</xdr:colOff>
      <xdr:row>98</xdr:row>
      <xdr:rowOff>168585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6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13662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4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160921</xdr:rowOff>
    </xdr:from>
    <xdr:to>
      <xdr:col>54</xdr:col>
      <xdr:colOff>189865</xdr:colOff>
      <xdr:row>38</xdr:row>
      <xdr:rowOff>16077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32971"/>
          <a:ext cx="1270" cy="1398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19904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16077</xdr:rowOff>
    </xdr:from>
    <xdr:to>
      <xdr:col>55</xdr:col>
      <xdr:colOff>88900</xdr:colOff>
      <xdr:row>38</xdr:row>
      <xdr:rowOff>16077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3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107598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160921</xdr:rowOff>
    </xdr:from>
    <xdr:to>
      <xdr:col>55</xdr:col>
      <xdr:colOff>88900</xdr:colOff>
      <xdr:row>29</xdr:row>
      <xdr:rowOff>160921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126781</xdr:rowOff>
    </xdr:from>
    <xdr:to>
      <xdr:col>55</xdr:col>
      <xdr:colOff>0</xdr:colOff>
      <xdr:row>37</xdr:row>
      <xdr:rowOff>158582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70431"/>
          <a:ext cx="838200" cy="3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4048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04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152621</xdr:rowOff>
    </xdr:from>
    <xdr:to>
      <xdr:col>55</xdr:col>
      <xdr:colOff>50800</xdr:colOff>
      <xdr:row>36</xdr:row>
      <xdr:rowOff>82771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5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158582</xdr:rowOff>
    </xdr:from>
    <xdr:to>
      <xdr:col>50</xdr:col>
      <xdr:colOff>114300</xdr:colOff>
      <xdr:row>38</xdr:row>
      <xdr:rowOff>29312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02232"/>
          <a:ext cx="889000" cy="4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43059</xdr:rowOff>
    </xdr:from>
    <xdr:to>
      <xdr:col>50</xdr:col>
      <xdr:colOff>165100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161186</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99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29312</xdr:rowOff>
    </xdr:from>
    <xdr:to>
      <xdr:col>45</xdr:col>
      <xdr:colOff>177800</xdr:colOff>
      <xdr:row>38</xdr:row>
      <xdr:rowOff>64370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44412"/>
          <a:ext cx="889000" cy="3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70070</xdr:rowOff>
    </xdr:from>
    <xdr:to>
      <xdr:col>46</xdr:col>
      <xdr:colOff>38100</xdr:colOff>
      <xdr:row>37</xdr:row>
      <xdr:rowOff>220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16747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54968</xdr:rowOff>
    </xdr:from>
    <xdr:to>
      <xdr:col>41</xdr:col>
      <xdr:colOff>50800</xdr:colOff>
      <xdr:row>38</xdr:row>
      <xdr:rowOff>64370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27168"/>
          <a:ext cx="889000" cy="35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106081</xdr:rowOff>
    </xdr:from>
    <xdr:to>
      <xdr:col>41</xdr:col>
      <xdr:colOff>101600</xdr:colOff>
      <xdr:row>37</xdr:row>
      <xdr:rowOff>36231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52758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134261</xdr:rowOff>
    </xdr:from>
    <xdr:to>
      <xdr:col>36</xdr:col>
      <xdr:colOff>165100</xdr:colOff>
      <xdr:row>35</xdr:row>
      <xdr:rowOff>64411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6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80938</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8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75981</xdr:rowOff>
    </xdr:from>
    <xdr:to>
      <xdr:col>55</xdr:col>
      <xdr:colOff>50800</xdr:colOff>
      <xdr:row>38</xdr:row>
      <xdr:rowOff>6131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162358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107782</xdr:rowOff>
    </xdr:from>
    <xdr:to>
      <xdr:col>50</xdr:col>
      <xdr:colOff>165100</xdr:colOff>
      <xdr:row>38</xdr:row>
      <xdr:rowOff>37933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14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29060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4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149962</xdr:rowOff>
    </xdr:from>
    <xdr:to>
      <xdr:col>46</xdr:col>
      <xdr:colOff>38100</xdr:colOff>
      <xdr:row>38</xdr:row>
      <xdr:rowOff>80112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71239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13570</xdr:rowOff>
    </xdr:from>
    <xdr:to>
      <xdr:col>41</xdr:col>
      <xdr:colOff>101600</xdr:colOff>
      <xdr:row>38</xdr:row>
      <xdr:rowOff>115170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106297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2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4168</xdr:rowOff>
    </xdr:from>
    <xdr:to>
      <xdr:col>36</xdr:col>
      <xdr:colOff>165100</xdr:colOff>
      <xdr:row>36</xdr:row>
      <xdr:rowOff>105768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7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96895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6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107966</xdr:rowOff>
    </xdr:from>
    <xdr:to>
      <xdr:col>55</xdr:col>
      <xdr:colOff>0</xdr:colOff>
      <xdr:row>58</xdr:row>
      <xdr:rowOff>114269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52066"/>
          <a:ext cx="8382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107966</xdr:rowOff>
    </xdr:from>
    <xdr:to>
      <xdr:col>50</xdr:col>
      <xdr:colOff>114300</xdr:colOff>
      <xdr:row>58</xdr:row>
      <xdr:rowOff>119648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52066"/>
          <a:ext cx="889000" cy="1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78512</xdr:rowOff>
    </xdr:from>
    <xdr:to>
      <xdr:col>45</xdr:col>
      <xdr:colOff>177800</xdr:colOff>
      <xdr:row>58</xdr:row>
      <xdr:rowOff>119648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22612"/>
          <a:ext cx="889000" cy="4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78512</xdr:rowOff>
    </xdr:from>
    <xdr:to>
      <xdr:col>41</xdr:col>
      <xdr:colOff>50800</xdr:colOff>
      <xdr:row>58</xdr:row>
      <xdr:rowOff>105194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22612"/>
          <a:ext cx="889000" cy="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149180</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63469</xdr:rowOff>
    </xdr:from>
    <xdr:to>
      <xdr:col>55</xdr:col>
      <xdr:colOff>50800</xdr:colOff>
      <xdr:row>58</xdr:row>
      <xdr:rowOff>165069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0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57166</xdr:rowOff>
    </xdr:from>
    <xdr:to>
      <xdr:col>50</xdr:col>
      <xdr:colOff>165100</xdr:colOff>
      <xdr:row>58</xdr:row>
      <xdr:rowOff>158766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0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149893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9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68848</xdr:rowOff>
    </xdr:from>
    <xdr:to>
      <xdr:col>46</xdr:col>
      <xdr:colOff>38100</xdr:colOff>
      <xdr:row>58</xdr:row>
      <xdr:rowOff>170448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1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161575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0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27712</xdr:rowOff>
    </xdr:from>
    <xdr:to>
      <xdr:col>41</xdr:col>
      <xdr:colOff>101600</xdr:colOff>
      <xdr:row>58</xdr:row>
      <xdr:rowOff>129312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7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120439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1006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54394</xdr:rowOff>
    </xdr:from>
    <xdr:to>
      <xdr:col>36</xdr:col>
      <xdr:colOff>165100</xdr:colOff>
      <xdr:row>58</xdr:row>
      <xdr:rowOff>155994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147121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9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139450</xdr:rowOff>
    </xdr:from>
    <xdr:to>
      <xdr:col>55</xdr:col>
      <xdr:colOff>0</xdr:colOff>
      <xdr:row>78</xdr:row>
      <xdr:rowOff>139686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512550"/>
          <a:ext cx="8382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137020</xdr:rowOff>
    </xdr:from>
    <xdr:to>
      <xdr:col>50</xdr:col>
      <xdr:colOff>114300</xdr:colOff>
      <xdr:row>78</xdr:row>
      <xdr:rowOff>139450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510120"/>
          <a:ext cx="889000" cy="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137020</xdr:rowOff>
    </xdr:from>
    <xdr:to>
      <xdr:col>45</xdr:col>
      <xdr:colOff>177800</xdr:colOff>
      <xdr:row>78</xdr:row>
      <xdr:rowOff>138550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510120"/>
          <a:ext cx="889000" cy="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138550</xdr:rowOff>
    </xdr:from>
    <xdr:to>
      <xdr:col>41</xdr:col>
      <xdr:colOff>50800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511650"/>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88886</xdr:rowOff>
    </xdr:from>
    <xdr:to>
      <xdr:col>55</xdr:col>
      <xdr:colOff>50800</xdr:colOff>
      <xdr:row>79</xdr:row>
      <xdr:rowOff>19036</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6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313932"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125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88650</xdr:rowOff>
    </xdr:from>
    <xdr:to>
      <xdr:col>50</xdr:col>
      <xdr:colOff>165100</xdr:colOff>
      <xdr:row>79</xdr:row>
      <xdr:rowOff>18800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6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9927</xdr:rowOff>
    </xdr:from>
    <xdr:ext cx="378565"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50017" y="13554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86220</xdr:rowOff>
    </xdr:from>
    <xdr:to>
      <xdr:col>46</xdr:col>
      <xdr:colOff>38100</xdr:colOff>
      <xdr:row>79</xdr:row>
      <xdr:rowOff>16370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5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7497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15428" y="1355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87750</xdr:rowOff>
    </xdr:from>
    <xdr:to>
      <xdr:col>41</xdr:col>
      <xdr:colOff>101600</xdr:colOff>
      <xdr:row>79</xdr:row>
      <xdr:rowOff>17900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6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9027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55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10857</xdr:rowOff>
    </xdr:from>
    <xdr:to>
      <xdr:col>55</xdr:col>
      <xdr:colOff>0</xdr:colOff>
      <xdr:row>98</xdr:row>
      <xdr:rowOff>38796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639300" y="16812957"/>
          <a:ext cx="8382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10857</xdr:rowOff>
    </xdr:from>
    <xdr:to>
      <xdr:col>50</xdr:col>
      <xdr:colOff>114300</xdr:colOff>
      <xdr:row>98</xdr:row>
      <xdr:rowOff>53442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812957"/>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54499</xdr:rowOff>
    </xdr:from>
    <xdr:to>
      <xdr:col>45</xdr:col>
      <xdr:colOff>177800</xdr:colOff>
      <xdr:row>98</xdr:row>
      <xdr:rowOff>53442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7861300" y="16685149"/>
          <a:ext cx="889000" cy="17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54499</xdr:rowOff>
    </xdr:from>
    <xdr:to>
      <xdr:col>41</xdr:col>
      <xdr:colOff>50800</xdr:colOff>
      <xdr:row>97</xdr:row>
      <xdr:rowOff>168329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685149"/>
          <a:ext cx="889000" cy="1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45409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50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159446</xdr:rowOff>
    </xdr:from>
    <xdr:to>
      <xdr:col>55</xdr:col>
      <xdr:colOff>50800</xdr:colOff>
      <xdr:row>98</xdr:row>
      <xdr:rowOff>89596</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79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74373</xdr:rowOff>
    </xdr:from>
    <xdr:ext cx="534377"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7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131507</xdr:rowOff>
    </xdr:from>
    <xdr:to>
      <xdr:col>50</xdr:col>
      <xdr:colOff>165100</xdr:colOff>
      <xdr:row>98</xdr:row>
      <xdr:rowOff>61657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76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52784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85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2642</xdr:rowOff>
    </xdr:from>
    <xdr:to>
      <xdr:col>46</xdr:col>
      <xdr:colOff>38100</xdr:colOff>
      <xdr:row>98</xdr:row>
      <xdr:rowOff>104242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80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95369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89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3699</xdr:rowOff>
    </xdr:from>
    <xdr:to>
      <xdr:col>41</xdr:col>
      <xdr:colOff>101600</xdr:colOff>
      <xdr:row>97</xdr:row>
      <xdr:rowOff>105299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63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121826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61795" y="1640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117529</xdr:rowOff>
    </xdr:from>
    <xdr:to>
      <xdr:col>36</xdr:col>
      <xdr:colOff>165100</xdr:colOff>
      <xdr:row>98</xdr:row>
      <xdr:rowOff>47679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4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38806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8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121620</xdr:rowOff>
    </xdr:from>
    <xdr:to>
      <xdr:col>85</xdr:col>
      <xdr:colOff>127000</xdr:colOff>
      <xdr:row>77</xdr:row>
      <xdr:rowOff>121799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481300" y="13323270"/>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111582</xdr:rowOff>
    </xdr:from>
    <xdr:to>
      <xdr:col>81</xdr:col>
      <xdr:colOff>50800</xdr:colOff>
      <xdr:row>77</xdr:row>
      <xdr:rowOff>121620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4592300" y="13313232"/>
          <a:ext cx="889000" cy="1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111582</xdr:rowOff>
    </xdr:from>
    <xdr:to>
      <xdr:col>76</xdr:col>
      <xdr:colOff>114300</xdr:colOff>
      <xdr:row>77</xdr:row>
      <xdr:rowOff>142661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313232"/>
          <a:ext cx="889000" cy="3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142661</xdr:rowOff>
    </xdr:from>
    <xdr:to>
      <xdr:col>71</xdr:col>
      <xdr:colOff>177800</xdr:colOff>
      <xdr:row>77</xdr:row>
      <xdr:rowOff>157624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344311"/>
          <a:ext cx="889000" cy="1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30920</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06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70999</xdr:rowOff>
    </xdr:from>
    <xdr:to>
      <xdr:col>85</xdr:col>
      <xdr:colOff>177800</xdr:colOff>
      <xdr:row>78</xdr:row>
      <xdr:rowOff>1149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27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49426</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25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70820</xdr:rowOff>
    </xdr:from>
    <xdr:to>
      <xdr:col>81</xdr:col>
      <xdr:colOff>101600</xdr:colOff>
      <xdr:row>78</xdr:row>
      <xdr:rowOff>970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2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163547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36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60782</xdr:rowOff>
    </xdr:from>
    <xdr:to>
      <xdr:col>76</xdr:col>
      <xdr:colOff>165100</xdr:colOff>
      <xdr:row>77</xdr:row>
      <xdr:rowOff>162382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2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7459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03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91861</xdr:rowOff>
    </xdr:from>
    <xdr:to>
      <xdr:col>72</xdr:col>
      <xdr:colOff>38100</xdr:colOff>
      <xdr:row>78</xdr:row>
      <xdr:rowOff>22011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2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13138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38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106824</xdr:rowOff>
    </xdr:from>
    <xdr:to>
      <xdr:col>67</xdr:col>
      <xdr:colOff>101600</xdr:colOff>
      <xdr:row>78</xdr:row>
      <xdr:rowOff>36974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30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28101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40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83164</xdr:rowOff>
    </xdr:from>
    <xdr:to>
      <xdr:col>85</xdr:col>
      <xdr:colOff>127000</xdr:colOff>
      <xdr:row>98</xdr:row>
      <xdr:rowOff>122603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885264"/>
          <a:ext cx="838200" cy="3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110175</xdr:rowOff>
    </xdr:from>
    <xdr:to>
      <xdr:col>81</xdr:col>
      <xdr:colOff>50800</xdr:colOff>
      <xdr:row>98</xdr:row>
      <xdr:rowOff>122603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740825"/>
          <a:ext cx="889000" cy="18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110175</xdr:rowOff>
    </xdr:from>
    <xdr:to>
      <xdr:col>76</xdr:col>
      <xdr:colOff>114300</xdr:colOff>
      <xdr:row>98</xdr:row>
      <xdr:rowOff>112981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740825"/>
          <a:ext cx="889000" cy="17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112981</xdr:rowOff>
    </xdr:from>
    <xdr:to>
      <xdr:col>71</xdr:col>
      <xdr:colOff>177800</xdr:colOff>
      <xdr:row>98</xdr:row>
      <xdr:rowOff>123110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915081"/>
          <a:ext cx="889000" cy="1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6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32364</xdr:rowOff>
    </xdr:from>
    <xdr:to>
      <xdr:col>85</xdr:col>
      <xdr:colOff>177800</xdr:colOff>
      <xdr:row>98</xdr:row>
      <xdr:rowOff>133964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83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10791</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8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71803</xdr:rowOff>
    </xdr:from>
    <xdr:to>
      <xdr:col>81</xdr:col>
      <xdr:colOff>101600</xdr:colOff>
      <xdr:row>99</xdr:row>
      <xdr:rowOff>1953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87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164530</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6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59375</xdr:rowOff>
    </xdr:from>
    <xdr:to>
      <xdr:col>76</xdr:col>
      <xdr:colOff>165100</xdr:colOff>
      <xdr:row>97</xdr:row>
      <xdr:rowOff>160975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69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6052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465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62181</xdr:rowOff>
    </xdr:from>
    <xdr:to>
      <xdr:col>72</xdr:col>
      <xdr:colOff>38100</xdr:colOff>
      <xdr:row>98</xdr:row>
      <xdr:rowOff>163781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6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154908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95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72310</xdr:rowOff>
    </xdr:from>
    <xdr:to>
      <xdr:col>67</xdr:col>
      <xdr:colOff>101600</xdr:colOff>
      <xdr:row>99</xdr:row>
      <xdr:rowOff>2460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165037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6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132804</xdr:rowOff>
    </xdr:from>
    <xdr:to>
      <xdr:col>116</xdr:col>
      <xdr:colOff>63500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647904"/>
          <a:ext cx="838200" cy="8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82004</xdr:rowOff>
    </xdr:from>
    <xdr:to>
      <xdr:col>116</xdr:col>
      <xdr:colOff>114300</xdr:colOff>
      <xdr:row>39</xdr:row>
      <xdr:rowOff>12154</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59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168381</xdr:rowOff>
    </xdr:from>
    <xdr:ext cx="469744"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51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58547</xdr:rowOff>
    </xdr:from>
    <xdr:to>
      <xdr:col>116</xdr:col>
      <xdr:colOff>63500</xdr:colOff>
      <xdr:row>54</xdr:row>
      <xdr:rowOff>80904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9316847"/>
          <a:ext cx="838200" cy="2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58547</xdr:rowOff>
    </xdr:from>
    <xdr:to>
      <xdr:col>111</xdr:col>
      <xdr:colOff>177800</xdr:colOff>
      <xdr:row>54</xdr:row>
      <xdr:rowOff>123332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9316847"/>
          <a:ext cx="889000" cy="6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97478</xdr:rowOff>
    </xdr:from>
    <xdr:to>
      <xdr:col>107</xdr:col>
      <xdr:colOff>50800</xdr:colOff>
      <xdr:row>54</xdr:row>
      <xdr:rowOff>123332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9355778"/>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91307</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67111" y="986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115720</xdr:rowOff>
    </xdr:from>
    <xdr:to>
      <xdr:col>102</xdr:col>
      <xdr:colOff>114300</xdr:colOff>
      <xdr:row>54</xdr:row>
      <xdr:rowOff>97478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9202570"/>
          <a:ext cx="889000" cy="15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108087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100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30104</xdr:rowOff>
    </xdr:from>
    <xdr:to>
      <xdr:col>116</xdr:col>
      <xdr:colOff>114300</xdr:colOff>
      <xdr:row>54</xdr:row>
      <xdr:rowOff>131704</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92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52981</xdr:rowOff>
    </xdr:from>
    <xdr:ext cx="534377"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13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7747</xdr:rowOff>
    </xdr:from>
    <xdr:to>
      <xdr:col>112</xdr:col>
      <xdr:colOff>38100</xdr:colOff>
      <xdr:row>54</xdr:row>
      <xdr:rowOff>109347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926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125874</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04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72532</xdr:rowOff>
    </xdr:from>
    <xdr:to>
      <xdr:col>107</xdr:col>
      <xdr:colOff>101600</xdr:colOff>
      <xdr:row>55</xdr:row>
      <xdr:rowOff>2682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93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19209</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67111" y="910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46678</xdr:rowOff>
    </xdr:from>
    <xdr:to>
      <xdr:col>102</xdr:col>
      <xdr:colOff>165100</xdr:colOff>
      <xdr:row>54</xdr:row>
      <xdr:rowOff>148278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930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164805</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278111" y="908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64920</xdr:rowOff>
    </xdr:from>
    <xdr:to>
      <xdr:col>98</xdr:col>
      <xdr:colOff>38100</xdr:colOff>
      <xdr:row>53</xdr:row>
      <xdr:rowOff>166520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915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11597</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389111" y="892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24518</xdr:rowOff>
    </xdr:from>
    <xdr:to>
      <xdr:col>116</xdr:col>
      <xdr:colOff>63500</xdr:colOff>
      <xdr:row>77</xdr:row>
      <xdr:rowOff>100282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054718"/>
          <a:ext cx="838200" cy="24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24518</xdr:rowOff>
    </xdr:from>
    <xdr:to>
      <xdr:col>111</xdr:col>
      <xdr:colOff>177800</xdr:colOff>
      <xdr:row>76</xdr:row>
      <xdr:rowOff>88429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054718"/>
          <a:ext cx="889000" cy="6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87579</xdr:rowOff>
    </xdr:from>
    <xdr:to>
      <xdr:col>107</xdr:col>
      <xdr:colOff>50800</xdr:colOff>
      <xdr:row>76</xdr:row>
      <xdr:rowOff>88429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117779"/>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87579</xdr:rowOff>
    </xdr:from>
    <xdr:to>
      <xdr:col>102</xdr:col>
      <xdr:colOff>114300</xdr:colOff>
      <xdr:row>76</xdr:row>
      <xdr:rowOff>112023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117779"/>
          <a:ext cx="889000" cy="2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49482</xdr:rowOff>
    </xdr:from>
    <xdr:to>
      <xdr:col>116</xdr:col>
      <xdr:colOff>114300</xdr:colOff>
      <xdr:row>77</xdr:row>
      <xdr:rowOff>151082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25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27909</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22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145168</xdr:rowOff>
    </xdr:from>
    <xdr:to>
      <xdr:col>112</xdr:col>
      <xdr:colOff>38100</xdr:colOff>
      <xdr:row>76</xdr:row>
      <xdr:rowOff>75318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0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66445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09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37629</xdr:rowOff>
    </xdr:from>
    <xdr:to>
      <xdr:col>107</xdr:col>
      <xdr:colOff>101600</xdr:colOff>
      <xdr:row>76</xdr:row>
      <xdr:rowOff>139229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0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130356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6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36779</xdr:rowOff>
    </xdr:from>
    <xdr:to>
      <xdr:col>102</xdr:col>
      <xdr:colOff>165100</xdr:colOff>
      <xdr:row>76</xdr:row>
      <xdr:rowOff>138379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06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129506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5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61223</xdr:rowOff>
    </xdr:from>
    <xdr:to>
      <xdr:col>98</xdr:col>
      <xdr:colOff>38100</xdr:colOff>
      <xdr:row>76</xdr:row>
      <xdr:rowOff>162823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09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153950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18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人件費：人勧の反映により全体的に給料が上がり、コストが上昇した。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物件費：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前年度よりやや減少したものの、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物価高騰に伴う各種委託料等の増加により、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依然としてコストは高い水準にある。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扶助費：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定額減税補足給付金事業</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児童手当</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制度改正</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により、コストが上昇した。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積立金：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特別な支援を必要とする子どもの支援を目的とした「和木町すくすくこども基金」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の積立額が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めコストが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投資及び出資金：簡易水道事業及び公共下水道事業が公営企業会計へ移行したため増加した。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繰出金：簡易水道事業及び公共下水道事業が公営企業会計へ移行したため減少した。</a:t>
          </a:r>
        </a:p>
        <a:p>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151892</xdr:rowOff>
    </xdr:from>
    <xdr:to>
      <xdr:col>24</xdr:col>
      <xdr:colOff>63500</xdr:colOff>
      <xdr:row>35</xdr:row>
      <xdr:rowOff>22606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81192"/>
          <a:ext cx="8382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163322</xdr:rowOff>
    </xdr:from>
    <xdr:to>
      <xdr:col>19</xdr:col>
      <xdr:colOff>177800</xdr:colOff>
      <xdr:row>35</xdr:row>
      <xdr:rowOff>22606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21172"/>
          <a:ext cx="889000" cy="2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163322</xdr:rowOff>
    </xdr:from>
    <xdr:to>
      <xdr:col>15</xdr:col>
      <xdr:colOff>50800</xdr:colOff>
      <xdr:row>35</xdr:row>
      <xdr:rowOff>107061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21172"/>
          <a:ext cx="889000" cy="28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107061</xdr:rowOff>
    </xdr:from>
    <xdr:to>
      <xdr:col>10</xdr:col>
      <xdr:colOff>114300</xdr:colOff>
      <xdr:row>35</xdr:row>
      <xdr:rowOff>124079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07811"/>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101092</xdr:rowOff>
    </xdr:from>
    <xdr:to>
      <xdr:col>24</xdr:col>
      <xdr:colOff>114300</xdr:colOff>
      <xdr:row>35</xdr:row>
      <xdr:rowOff>31242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3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123969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8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143256</xdr:rowOff>
    </xdr:from>
    <xdr:to>
      <xdr:col>20</xdr:col>
      <xdr:colOff>38100</xdr:colOff>
      <xdr:row>35</xdr:row>
      <xdr:rowOff>73406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89933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4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112522</xdr:rowOff>
    </xdr:from>
    <xdr:to>
      <xdr:col>15</xdr:col>
      <xdr:colOff>101600</xdr:colOff>
      <xdr:row>34</xdr:row>
      <xdr:rowOff>42672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59199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4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56261</xdr:rowOff>
    </xdr:from>
    <xdr:to>
      <xdr:col>10</xdr:col>
      <xdr:colOff>165100</xdr:colOff>
      <xdr:row>35</xdr:row>
      <xdr:rowOff>157861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2938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3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73279</xdr:rowOff>
    </xdr:from>
    <xdr:to>
      <xdr:col>6</xdr:col>
      <xdr:colOff>38100</xdr:colOff>
      <xdr:row>36</xdr:row>
      <xdr:rowOff>3429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19956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4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165874</xdr:rowOff>
    </xdr:from>
    <xdr:to>
      <xdr:col>24</xdr:col>
      <xdr:colOff>63500</xdr:colOff>
      <xdr:row>58</xdr:row>
      <xdr:rowOff>26950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38524"/>
          <a:ext cx="838200" cy="3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134334</xdr:rowOff>
    </xdr:from>
    <xdr:to>
      <xdr:col>19</xdr:col>
      <xdr:colOff>177800</xdr:colOff>
      <xdr:row>57</xdr:row>
      <xdr:rowOff>165874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6984"/>
          <a:ext cx="889000" cy="3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134334</xdr:rowOff>
    </xdr:from>
    <xdr:to>
      <xdr:col>15</xdr:col>
      <xdr:colOff>50800</xdr:colOff>
      <xdr:row>58</xdr:row>
      <xdr:rowOff>47486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6984"/>
          <a:ext cx="889000" cy="8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108036</xdr:rowOff>
    </xdr:from>
    <xdr:to>
      <xdr:col>10</xdr:col>
      <xdr:colOff>114300</xdr:colOff>
      <xdr:row>58</xdr:row>
      <xdr:rowOff>47486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80686"/>
          <a:ext cx="889000" cy="11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121374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5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147600</xdr:rowOff>
    </xdr:from>
    <xdr:to>
      <xdr:col>24</xdr:col>
      <xdr:colOff>114300</xdr:colOff>
      <xdr:row>58</xdr:row>
      <xdr:rowOff>77750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62527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5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115074</xdr:rowOff>
    </xdr:from>
    <xdr:to>
      <xdr:col>20</xdr:col>
      <xdr:colOff>38100</xdr:colOff>
      <xdr:row>58</xdr:row>
      <xdr:rowOff>45224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36351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83534</xdr:rowOff>
    </xdr:from>
    <xdr:to>
      <xdr:col>15</xdr:col>
      <xdr:colOff>101600</xdr:colOff>
      <xdr:row>58</xdr:row>
      <xdr:rowOff>13684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4811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4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168136</xdr:rowOff>
    </xdr:from>
    <xdr:to>
      <xdr:col>10</xdr:col>
      <xdr:colOff>165100</xdr:colOff>
      <xdr:row>58</xdr:row>
      <xdr:rowOff>98286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89413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33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57236</xdr:rowOff>
    </xdr:from>
    <xdr:to>
      <xdr:col>6</xdr:col>
      <xdr:colOff>38100</xdr:colOff>
      <xdr:row>57</xdr:row>
      <xdr:rowOff>158836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149963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2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119683</xdr:rowOff>
    </xdr:from>
    <xdr:to>
      <xdr:col>24</xdr:col>
      <xdr:colOff>63500</xdr:colOff>
      <xdr:row>77</xdr:row>
      <xdr:rowOff>10807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9883"/>
          <a:ext cx="838200" cy="6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10807</xdr:rowOff>
    </xdr:from>
    <xdr:to>
      <xdr:col>19</xdr:col>
      <xdr:colOff>177800</xdr:colOff>
      <xdr:row>77</xdr:row>
      <xdr:rowOff>73733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12457"/>
          <a:ext cx="889000" cy="6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28116</xdr:rowOff>
    </xdr:from>
    <xdr:to>
      <xdr:col>15</xdr:col>
      <xdr:colOff>50800</xdr:colOff>
      <xdr:row>77</xdr:row>
      <xdr:rowOff>73733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9766"/>
          <a:ext cx="889000" cy="4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28116</xdr:rowOff>
    </xdr:from>
    <xdr:to>
      <xdr:col>10</xdr:col>
      <xdr:colOff>114300</xdr:colOff>
      <xdr:row>77</xdr:row>
      <xdr:rowOff>141532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9766"/>
          <a:ext cx="889000" cy="11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25427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5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68883</xdr:rowOff>
    </xdr:from>
    <xdr:to>
      <xdr:col>24</xdr:col>
      <xdr:colOff>114300</xdr:colOff>
      <xdr:row>76</xdr:row>
      <xdr:rowOff>170483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47310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131457</xdr:rowOff>
    </xdr:from>
    <xdr:to>
      <xdr:col>20</xdr:col>
      <xdr:colOff>38100</xdr:colOff>
      <xdr:row>77</xdr:row>
      <xdr:rowOff>61607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6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52734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22933</xdr:rowOff>
    </xdr:from>
    <xdr:to>
      <xdr:col>15</xdr:col>
      <xdr:colOff>101600</xdr:colOff>
      <xdr:row>77</xdr:row>
      <xdr:rowOff>124533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115660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7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148766</xdr:rowOff>
    </xdr:from>
    <xdr:to>
      <xdr:col>10</xdr:col>
      <xdr:colOff>165100</xdr:colOff>
      <xdr:row>77</xdr:row>
      <xdr:rowOff>78916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70043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90732</xdr:rowOff>
    </xdr:from>
    <xdr:to>
      <xdr:col>6</xdr:col>
      <xdr:colOff>38100</xdr:colOff>
      <xdr:row>78</xdr:row>
      <xdr:rowOff>20882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113193</xdr:rowOff>
    </xdr:from>
    <xdr:to>
      <xdr:col>24</xdr:col>
      <xdr:colOff>63500</xdr:colOff>
      <xdr:row>98</xdr:row>
      <xdr:rowOff>118940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5293"/>
          <a:ext cx="8382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118645</xdr:rowOff>
    </xdr:from>
    <xdr:to>
      <xdr:col>19</xdr:col>
      <xdr:colOff>177800</xdr:colOff>
      <xdr:row>98</xdr:row>
      <xdr:rowOff>118940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0745"/>
          <a:ext cx="8890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118185</xdr:rowOff>
    </xdr:from>
    <xdr:to>
      <xdr:col>15</xdr:col>
      <xdr:colOff>50800</xdr:colOff>
      <xdr:row>98</xdr:row>
      <xdr:rowOff>118645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0285"/>
          <a:ext cx="889000" cy="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118185</xdr:rowOff>
    </xdr:from>
    <xdr:to>
      <xdr:col>10</xdr:col>
      <xdr:colOff>114300</xdr:colOff>
      <xdr:row>98</xdr:row>
      <xdr:rowOff>121323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0285"/>
          <a:ext cx="889000" cy="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4095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62393</xdr:rowOff>
    </xdr:from>
    <xdr:to>
      <xdr:col>24</xdr:col>
      <xdr:colOff>114300</xdr:colOff>
      <xdr:row>98</xdr:row>
      <xdr:rowOff>163993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68140</xdr:rowOff>
    </xdr:from>
    <xdr:to>
      <xdr:col>20</xdr:col>
      <xdr:colOff>38100</xdr:colOff>
      <xdr:row>98</xdr:row>
      <xdr:rowOff>169740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160867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67845</xdr:rowOff>
    </xdr:from>
    <xdr:to>
      <xdr:col>15</xdr:col>
      <xdr:colOff>101600</xdr:colOff>
      <xdr:row>98</xdr:row>
      <xdr:rowOff>169445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160572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67385</xdr:rowOff>
    </xdr:from>
    <xdr:to>
      <xdr:col>10</xdr:col>
      <xdr:colOff>165100</xdr:colOff>
      <xdr:row>98</xdr:row>
      <xdr:rowOff>168985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160112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70523</xdr:rowOff>
    </xdr:from>
    <xdr:to>
      <xdr:col>6</xdr:col>
      <xdr:colOff>38100</xdr:colOff>
      <xdr:row>99</xdr:row>
      <xdr:rowOff>673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163250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360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36757</xdr:rowOff>
    </xdr:from>
    <xdr:to>
      <xdr:col>55</xdr:col>
      <xdr:colOff>0</xdr:colOff>
      <xdr:row>59</xdr:row>
      <xdr:rowOff>37969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152307"/>
          <a:ext cx="838200" cy="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36293</xdr:rowOff>
    </xdr:from>
    <xdr:to>
      <xdr:col>50</xdr:col>
      <xdr:colOff>114300</xdr:colOff>
      <xdr:row>59</xdr:row>
      <xdr:rowOff>37969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151843"/>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36293</xdr:rowOff>
    </xdr:from>
    <xdr:to>
      <xdr:col>45</xdr:col>
      <xdr:colOff>177800</xdr:colOff>
      <xdr:row>59</xdr:row>
      <xdr:rowOff>36887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151843"/>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36887</xdr:rowOff>
    </xdr:from>
    <xdr:to>
      <xdr:col>41</xdr:col>
      <xdr:colOff>50800</xdr:colOff>
      <xdr:row>59</xdr:row>
      <xdr:rowOff>36952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15243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77110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157407</xdr:rowOff>
    </xdr:from>
    <xdr:to>
      <xdr:col>55</xdr:col>
      <xdr:colOff>50800</xdr:colOff>
      <xdr:row>59</xdr:row>
      <xdr:rowOff>87557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10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72334</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1001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158619</xdr:rowOff>
    </xdr:from>
    <xdr:to>
      <xdr:col>50</xdr:col>
      <xdr:colOff>165100</xdr:colOff>
      <xdr:row>59</xdr:row>
      <xdr:rowOff>88769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1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79896</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9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156943</xdr:rowOff>
    </xdr:from>
    <xdr:to>
      <xdr:col>46</xdr:col>
      <xdr:colOff>38100</xdr:colOff>
      <xdr:row>59</xdr:row>
      <xdr:rowOff>87093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1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78220</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9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157537</xdr:rowOff>
    </xdr:from>
    <xdr:to>
      <xdr:col>41</xdr:col>
      <xdr:colOff>101600</xdr:colOff>
      <xdr:row>59</xdr:row>
      <xdr:rowOff>87687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10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78814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9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157602</xdr:rowOff>
    </xdr:from>
    <xdr:to>
      <xdr:col>36</xdr:col>
      <xdr:colOff>165100</xdr:colOff>
      <xdr:row>59</xdr:row>
      <xdr:rowOff>87752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10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78879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19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23502</xdr:rowOff>
    </xdr:from>
    <xdr:to>
      <xdr:col>55</xdr:col>
      <xdr:colOff>0</xdr:colOff>
      <xdr:row>79</xdr:row>
      <xdr:rowOff>25240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68052"/>
          <a:ext cx="8382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25240</xdr:rowOff>
    </xdr:from>
    <xdr:to>
      <xdr:col>50</xdr:col>
      <xdr:colOff>114300</xdr:colOff>
      <xdr:row>79</xdr:row>
      <xdr:rowOff>27538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69790"/>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24981</xdr:rowOff>
    </xdr:from>
    <xdr:to>
      <xdr:col>45</xdr:col>
      <xdr:colOff>177800</xdr:colOff>
      <xdr:row>79</xdr:row>
      <xdr:rowOff>27538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69531"/>
          <a:ext cx="889000" cy="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23160</xdr:rowOff>
    </xdr:from>
    <xdr:to>
      <xdr:col>41</xdr:col>
      <xdr:colOff>50800</xdr:colOff>
      <xdr:row>79</xdr:row>
      <xdr:rowOff>24981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67710"/>
          <a:ext cx="889000" cy="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162968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144152</xdr:rowOff>
    </xdr:from>
    <xdr:to>
      <xdr:col>55</xdr:col>
      <xdr:colOff>50800</xdr:colOff>
      <xdr:row>79</xdr:row>
      <xdr:rowOff>74302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1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59079</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3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145890</xdr:rowOff>
    </xdr:from>
    <xdr:to>
      <xdr:col>50</xdr:col>
      <xdr:colOff>165100</xdr:colOff>
      <xdr:row>79</xdr:row>
      <xdr:rowOff>76040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67167</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1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148188</xdr:rowOff>
    </xdr:from>
    <xdr:to>
      <xdr:col>46</xdr:col>
      <xdr:colOff>38100</xdr:colOff>
      <xdr:row>79</xdr:row>
      <xdr:rowOff>78338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2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69465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1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145631</xdr:rowOff>
    </xdr:from>
    <xdr:to>
      <xdr:col>41</xdr:col>
      <xdr:colOff>101600</xdr:colOff>
      <xdr:row>79</xdr:row>
      <xdr:rowOff>75781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1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66908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1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143810</xdr:rowOff>
    </xdr:from>
    <xdr:to>
      <xdr:col>36</xdr:col>
      <xdr:colOff>165100</xdr:colOff>
      <xdr:row>79</xdr:row>
      <xdr:rowOff>73960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1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65087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60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142252</xdr:rowOff>
    </xdr:from>
    <xdr:to>
      <xdr:col>55</xdr:col>
      <xdr:colOff>0</xdr:colOff>
      <xdr:row>95</xdr:row>
      <xdr:rowOff>164864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30002"/>
          <a:ext cx="838200" cy="2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142252</xdr:rowOff>
    </xdr:from>
    <xdr:to>
      <xdr:col>50</xdr:col>
      <xdr:colOff>114300</xdr:colOff>
      <xdr:row>96</xdr:row>
      <xdr:rowOff>29995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30002"/>
          <a:ext cx="889000" cy="5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1155</xdr:rowOff>
    </xdr:from>
    <xdr:to>
      <xdr:col>45</xdr:col>
      <xdr:colOff>177800</xdr:colOff>
      <xdr:row>96</xdr:row>
      <xdr:rowOff>29995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117455"/>
          <a:ext cx="889000" cy="37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1155</xdr:rowOff>
    </xdr:from>
    <xdr:to>
      <xdr:col>41</xdr:col>
      <xdr:colOff>50800</xdr:colOff>
      <xdr:row>95</xdr:row>
      <xdr:rowOff>161714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117455"/>
          <a:ext cx="889000" cy="33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107776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5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114064</xdr:rowOff>
    </xdr:from>
    <xdr:to>
      <xdr:col>55</xdr:col>
      <xdr:colOff>50800</xdr:colOff>
      <xdr:row>96</xdr:row>
      <xdr:rowOff>44214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0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136941</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91452</xdr:rowOff>
    </xdr:from>
    <xdr:to>
      <xdr:col>50</xdr:col>
      <xdr:colOff>165100</xdr:colOff>
      <xdr:row>96</xdr:row>
      <xdr:rowOff>21602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38129</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5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150645</xdr:rowOff>
    </xdr:from>
    <xdr:to>
      <xdr:col>46</xdr:col>
      <xdr:colOff>38100</xdr:colOff>
      <xdr:row>96</xdr:row>
      <xdr:rowOff>80795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97322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1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121805</xdr:rowOff>
    </xdr:from>
    <xdr:to>
      <xdr:col>41</xdr:col>
      <xdr:colOff>101600</xdr:colOff>
      <xdr:row>94</xdr:row>
      <xdr:rowOff>51955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68482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584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110914</xdr:rowOff>
    </xdr:from>
    <xdr:to>
      <xdr:col>36</xdr:col>
      <xdr:colOff>165100</xdr:colOff>
      <xdr:row>96</xdr:row>
      <xdr:rowOff>41064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9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57591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17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20338</xdr:rowOff>
    </xdr:from>
    <xdr:to>
      <xdr:col>85</xdr:col>
      <xdr:colOff>127000</xdr:colOff>
      <xdr:row>37</xdr:row>
      <xdr:rowOff>126964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63988"/>
          <a:ext cx="838200" cy="10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126964</xdr:rowOff>
    </xdr:from>
    <xdr:to>
      <xdr:col>81</xdr:col>
      <xdr:colOff>50800</xdr:colOff>
      <xdr:row>37</xdr:row>
      <xdr:rowOff>147309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70614"/>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83867</xdr:rowOff>
    </xdr:from>
    <xdr:to>
      <xdr:col>76</xdr:col>
      <xdr:colOff>114300</xdr:colOff>
      <xdr:row>37</xdr:row>
      <xdr:rowOff>147309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27517"/>
          <a:ext cx="889000" cy="6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83867</xdr:rowOff>
    </xdr:from>
    <xdr:to>
      <xdr:col>71</xdr:col>
      <xdr:colOff>177800</xdr:colOff>
      <xdr:row>37</xdr:row>
      <xdr:rowOff>89310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2751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65055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140988</xdr:rowOff>
    </xdr:from>
    <xdr:to>
      <xdr:col>85</xdr:col>
      <xdr:colOff>177800</xdr:colOff>
      <xdr:row>37</xdr:row>
      <xdr:rowOff>71138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1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119415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9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76164</xdr:rowOff>
    </xdr:from>
    <xdr:to>
      <xdr:col>81</xdr:col>
      <xdr:colOff>101600</xdr:colOff>
      <xdr:row>38</xdr:row>
      <xdr:rowOff>6314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168891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96509</xdr:rowOff>
    </xdr:from>
    <xdr:to>
      <xdr:col>76</xdr:col>
      <xdr:colOff>165100</xdr:colOff>
      <xdr:row>38</xdr:row>
      <xdr:rowOff>26659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17786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33067</xdr:rowOff>
    </xdr:from>
    <xdr:to>
      <xdr:col>72</xdr:col>
      <xdr:colOff>38100</xdr:colOff>
      <xdr:row>37</xdr:row>
      <xdr:rowOff>134667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7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125794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6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38510</xdr:rowOff>
    </xdr:from>
    <xdr:to>
      <xdr:col>67</xdr:col>
      <xdr:colOff>101600</xdr:colOff>
      <xdr:row>37</xdr:row>
      <xdr:rowOff>140110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8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131237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7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135180</xdr:rowOff>
    </xdr:from>
    <xdr:to>
      <xdr:col>85</xdr:col>
      <xdr:colOff>127000</xdr:colOff>
      <xdr:row>57</xdr:row>
      <xdr:rowOff>150542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07830"/>
          <a:ext cx="8382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150542</xdr:rowOff>
    </xdr:from>
    <xdr:to>
      <xdr:col>81</xdr:col>
      <xdr:colOff>50800</xdr:colOff>
      <xdr:row>58</xdr:row>
      <xdr:rowOff>14349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23192"/>
          <a:ext cx="889000" cy="3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14349</xdr:rowOff>
    </xdr:from>
    <xdr:to>
      <xdr:col>76</xdr:col>
      <xdr:colOff>114300</xdr:colOff>
      <xdr:row>58</xdr:row>
      <xdr:rowOff>53798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58449"/>
          <a:ext cx="889000" cy="3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109878</xdr:rowOff>
    </xdr:from>
    <xdr:to>
      <xdr:col>71</xdr:col>
      <xdr:colOff>177800</xdr:colOff>
      <xdr:row>58</xdr:row>
      <xdr:rowOff>53798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82528"/>
          <a:ext cx="889000" cy="11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84380</xdr:rowOff>
    </xdr:from>
    <xdr:to>
      <xdr:col>85</xdr:col>
      <xdr:colOff>177800</xdr:colOff>
      <xdr:row>58</xdr:row>
      <xdr:rowOff>14530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5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62807</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3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99742</xdr:rowOff>
    </xdr:from>
    <xdr:to>
      <xdr:col>81</xdr:col>
      <xdr:colOff>101600</xdr:colOff>
      <xdr:row>58</xdr:row>
      <xdr:rowOff>29892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7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21019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6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134999</xdr:rowOff>
    </xdr:from>
    <xdr:to>
      <xdr:col>76</xdr:col>
      <xdr:colOff>165100</xdr:colOff>
      <xdr:row>58</xdr:row>
      <xdr:rowOff>65149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0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56276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0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2998</xdr:rowOff>
    </xdr:from>
    <xdr:to>
      <xdr:col>72</xdr:col>
      <xdr:colOff>38100</xdr:colOff>
      <xdr:row>58</xdr:row>
      <xdr:rowOff>104598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4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95725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3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59078</xdr:rowOff>
    </xdr:from>
    <xdr:to>
      <xdr:col>67</xdr:col>
      <xdr:colOff>101600</xdr:colOff>
      <xdr:row>57</xdr:row>
      <xdr:rowOff>160678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3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5755</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60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121620</xdr:rowOff>
    </xdr:from>
    <xdr:to>
      <xdr:col>85</xdr:col>
      <xdr:colOff>127000</xdr:colOff>
      <xdr:row>97</xdr:row>
      <xdr:rowOff>121799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52270"/>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111582</xdr:rowOff>
    </xdr:from>
    <xdr:to>
      <xdr:col>81</xdr:col>
      <xdr:colOff>50800</xdr:colOff>
      <xdr:row>97</xdr:row>
      <xdr:rowOff>121620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42232"/>
          <a:ext cx="889000" cy="1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111582</xdr:rowOff>
    </xdr:from>
    <xdr:to>
      <xdr:col>76</xdr:col>
      <xdr:colOff>114300</xdr:colOff>
      <xdr:row>97</xdr:row>
      <xdr:rowOff>142661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42232"/>
          <a:ext cx="889000" cy="3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142661</xdr:rowOff>
    </xdr:from>
    <xdr:to>
      <xdr:col>71</xdr:col>
      <xdr:colOff>177800</xdr:colOff>
      <xdr:row>97</xdr:row>
      <xdr:rowOff>157624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73311"/>
          <a:ext cx="889000" cy="1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30822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49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70999</xdr:rowOff>
    </xdr:from>
    <xdr:to>
      <xdr:col>85</xdr:col>
      <xdr:colOff>177800</xdr:colOff>
      <xdr:row>98</xdr:row>
      <xdr:rowOff>1149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0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49426</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8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70820</xdr:rowOff>
    </xdr:from>
    <xdr:to>
      <xdr:col>81</xdr:col>
      <xdr:colOff>101600</xdr:colOff>
      <xdr:row>98</xdr:row>
      <xdr:rowOff>970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163547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9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60782</xdr:rowOff>
    </xdr:from>
    <xdr:to>
      <xdr:col>76</xdr:col>
      <xdr:colOff>165100</xdr:colOff>
      <xdr:row>97</xdr:row>
      <xdr:rowOff>162382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7459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91861</xdr:rowOff>
    </xdr:from>
    <xdr:to>
      <xdr:col>72</xdr:col>
      <xdr:colOff>38100</xdr:colOff>
      <xdr:row>98</xdr:row>
      <xdr:rowOff>22011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2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13138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1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106824</xdr:rowOff>
    </xdr:from>
    <xdr:to>
      <xdr:col>67</xdr:col>
      <xdr:colOff>101600</xdr:colOff>
      <xdr:row>98</xdr:row>
      <xdr:rowOff>36974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3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28101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3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65041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総務費：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年度に生じた法人町民税還付がなくなったことで、コストが減少した。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民生費：障害福祉サービスの利用が増加したことでコストが上昇した。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衛生費：予防接種健康被害救済給付金の給付があったことでコストが上昇した。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土木費：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町道改良工事の減少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装束雨水ポンプ場改修工事負担金分の減少により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コストが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消防費：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岩国地区消防組合負担金の増額や山口県防災行政無線再整備事業</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実施</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コストが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上昇</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3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山口県和木町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実質収支額は、継続的に黒字となっている。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原材料費の高騰や円安に伴う物価高の影響を受け、光熱水費、工事費、委託料などが上昇傾向にあるものの、普通交付税や法人町民税等の増額、普通建設事業の減少等により、令和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年度は財政調整基金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残高</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77</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年度の実質単年度収支は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プラス</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山口県和木町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いずれの会計においても赤字はなく、連結実質赤字もない。良好な状態である。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山口県和木町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山の手団地建替</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事業</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等の</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一部の地方債の償還が終了したこと</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等により、令和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年度は元利償還金が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現時点では</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元利償還金は令和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年度をピークと見ているが、しばらくは大規模建設事業に係る地方債の償還が続くため、</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大きな増減はないと考えられる。</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ただし、給食センターの建て替え</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を予定しており、財源の一部に地方債を充てる場合、</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元利償還金の増加が見込まれる。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山口県和木町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年度から大規模事業の償還が開始</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年度も「一般会計等に係る地方債の現在高」が前年度比で</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334</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百万円減少した。「将来負担比率の分子」は前年度比で</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141</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百万円の</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今後は償還によって地方債残高が減少していくと思われる。しかしながら、給食センター</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の建替えを予定している他、</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蜂ヶ峯総合公園の更新整備が必要と見込まれており、併せて税収の伸びも芳しくないことから、今後は財政調整基金の取り崩しが増えると予想される。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以上のことから、将来負担比率の分子は今後、上昇が見込まれる。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BBD620B-A790-4E3F-AED0-8395812116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06744F6-D840-42D9-B79D-4311C33B612E}"/>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79300D6-95BA-4051-A9F0-48A1DD7E93B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2C0D44D-2366-44F6-AE7A-C3BB41E9F1B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28E9C36-D67C-40F9-A15B-2F80B37999E7}"/>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333351C-6998-4D7D-9C40-749B97C3E4F5}"/>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9B840E0-2246-4EB2-A21A-33752866A85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山口県和木町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2FE937E-080B-4CE5-8205-07BBA750DF6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302C534-00C4-4DEF-B5E3-DF4C341668E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9D4729F-37B1-46AF-9747-BAD4B1A5C5E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74AA210-62DC-4392-B5F6-FAA3F09D7D76}"/>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額としては、財政調整基金において、原材料費の高騰や円安に伴う物価高の影響を受け、光熱水費、工事費、委託料などが上昇傾向にあるものの、普通交付税や法人町民税等の増額、普通建設事業の減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百万円積み増した。特目基金については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百万円の取り崩しを行ったものの、米空母艦載機部隊配備特別交付金の活用等により、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百万円の積み立てを行った。以上のことから、基金全体では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共施設の長寿命化やライフラインの更新などがあり、財政運営は再び厳しいものになっていくと予想される。基金の取り崩しに頼り過ぎないことを意識し、補助金や交付金の活用を含め、安定した財政運営を行っていきたい。</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73635F5-5617-4679-B8FB-A27CF5AF1E56}"/>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29160E9-1325-498A-A4B6-D20088CF3FD2}"/>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D9EBDB3-D2E5-41D6-B552-0CDD78F8334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・健やか安心基金：長寿化・高齢化社会に伴い、妊娠・乳幼児期から老齢期までのそれぞれの年代に応じた健康づくり、疾病の予防・早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期発見・早期治療及び医療の充実、障害者の日常生活・社会生活への支援の充実を図り、誰もが住み慣れた地域で、安心して健やかに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暮らせるまちづくりを実現する。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・公共施設等総合管理基金：本町が所有する公共施設及び公用施設の長寿命化に関する事業の推進及び大規模な修繕並びに災害に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よる被災施設の復旧に必要な財源を確保し、長期にわたる公共施設等の安定的な維持管理及び財政の健全な運営に資するため。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・和木町すくすくこども基金：特別な支援を必要とするこどもの健やかな成長と、学級の安定化を図る。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・福祉基金：高齢化社会の到来に備え、地域における福祉活動の促進、快適な生活環境の形成を図る。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・地域振興事業助成基金：地域コミュニティ及び芸術文化並びにスポーツの振興を図る。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・健やか安心基金：各種事業の実施により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・公共施設等総合管理基金：各種公共施設整備工事の実施により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・和木町すくすくこども基金：事業実施により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・地域振興事業助成基金：各種事業実施により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健やか安心基金、すくすくこども基金、地域振興事業助成基金の積み立ては、米空母艦載機部隊配備特別交付金を財源としている。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・米空母艦載機部隊配備特別交付金を活用した基金が多いが、当面、事業の実施に支障のない金額の積み立てを行ったため、今後は給食センター整備事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業に交付金を充当する予定である。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60AF1FBC-08E9-4B05-9EA5-D88AC362696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2CBB63E-4558-4744-8A20-1552D5E5B557}"/>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26CC3CB-8B05-4A01-8704-A92C980E99A9}"/>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原材料費の高騰や円安に伴う物価高の影響を受け、光熱水費、工事費、委託料などが上昇傾向にあるものの、普通交付税や法人町民税等の増額や、普通建設事業の減少等により、令和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百万円積み増した。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日本各地で災害が甚大化・多発化していることから、万一の事態に備えて、ある程度の財政調整基金は確保すべきであると考えている。また、本町の税収はコンビナート企業の占める割合が高く、特に景気変動による法人住民税の増減が財政運営に大きな影響を与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これらのことから、安定した財政運営を行うためにも、財政調整基金の規模については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億円程度を想定している。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27CFC4B-5BE2-4F19-A9C6-AA758B6E547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F98E305-D0D0-4454-BE3B-2FEB69BB1E8D}"/>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A43EF78-7191-43F6-9020-AB5D9989388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地方債の償還計画を踏まえ、必要に応じて取り崩しを検討する。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1DAE19A-DBA9-4142-8EDF-E335BBF0B48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312BD62-9FF9-4E26-AEBC-D0DAC71D1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644494F-876A-4F36-84E5-3507A81C7F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E350F61-4F78-4BF3-9F23-B54DA025814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6F756A2-9307-4267-9F98-4EBCA349D2A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C71AFBF-4BF7-4B6E-88BE-8CB2BD5E15E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B554461-6B8C-49CC-9145-E6FD11D3186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0BD761-6F0B-42C2-9D02-095827079B4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DF08E3-E26A-4D02-BFA6-A25FF86CFAF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65772AC-9796-4D0B-8AAA-4796ED21993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77AE769-E56C-4212-BDDD-00E6A391352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8740576-D625-470A-8972-423539F0B2A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053D090-135F-4931-B322-D7C949F323B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8E0616B-7974-47EC-B313-81274E35738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CD0686B-2BA3-4F21-806A-9D901ED35D5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831153B-6844-449F-9A12-FD5FE09552C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B5AC9E3-6BC8-427F-990F-3BADC998F66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B2F8EA0-FDD7-4577-99CA-EE0C947DB1C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10D5055-07BC-486E-8BF1-6D78E2758CD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5C0D79E-E78F-4CFD-BF0F-A6085D073E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6C826ED-E124-40FF-978D-A039ECBCCA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2B1F454-8000-49FC-A08E-BE76085D92C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DFE318D-3428-423F-9F20-459211EB372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19788EC-67B5-4081-9B62-0F51724E6EA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6AA9B81-9965-4ED7-A265-DDDEC6657A1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239A3F6-29C1-480E-8E6C-3DE4522ECB1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C449E51-9EBC-424D-9385-CD806CD74F1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1B2038B-5D77-40CF-9406-DF744595869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CF0E215-EE82-408A-A1B3-3964ABDE02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B8E5586-A93A-4D2F-9FC2-A46A7A0951B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31A88BA-23B0-4585-AF0D-F94D6200C08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08F25AD-273B-43A4-86E4-0635901DDF6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03153D3-039F-4A4F-AECF-2A8261CBD74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5B31C53-49BE-4308-9871-F2D805817CF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CD58430-05EA-491D-AB28-393B5E275F4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2AC5A1E-43DE-4755-9579-54BF3A50B0C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E649010-444C-49F2-A7E0-69DC213FFD2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CE24617-0469-4BE9-A69E-7FD97C8ACF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4401DB4-98CC-426A-A4D0-75CA04618A0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2266779-E3AA-4AF0-99BB-0C32E2E85E9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2606560-565C-43D7-82D7-7B95DD947F1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CFBE0AE-69CB-48DC-A536-5D22D40702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4FF6D8E-74B2-4BC6-A215-FF75DB854E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E25628D-BAD5-40A0-962B-75C136D60A8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01F9AFD-6474-48BF-BF85-10C8665344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2388094-B98C-4133-9836-DF0308356E8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3CB7B00-25B7-4908-AE1F-4CAAEC4CB04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66385B4-637E-492A-844C-20D0E33A0AC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近年、事業規模の大きな施設（こども園、町営住宅、公民館分館等）を建設したことから、類似団体内平均よりも低い値で推移している。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年度の緑ヶ丘団地第</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棟完成により、大型事業は概ね完了したため、しばらくは低い数値で推移すると考えられる。今後は、長寿命化等を意識した改修や、建替等を視野に計画的に対応していきたい。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E9D77EA-BD17-4DFC-AAF7-2D9BC47D029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A730E57-3AD8-48E5-874D-F9C5B385499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BBE57A7-6A88-475B-B6F5-C27C4B13AB7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9EECFBC-16A5-4F3A-95C1-B2D88CB719F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2A109C59-51B9-456F-86D1-C494364DB66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82F54A9B-6790-44C8-8DB0-A7DF6FB3F01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C0E30484-095E-464F-98F7-AE12B26B9E8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286BB8E-6B9A-4E31-BBDF-71E3F6ACF3E7}"/>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5C92657-F72A-490A-AE40-77C0AD3D935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2913FA9-B7D5-432A-9597-AFCC92D7BB1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68733C6-352C-4AFF-9034-FEDB9C6FF82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89BCB86-4DB5-459E-9D09-56DCF170679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00288D45-5290-466E-8465-D0947595C0C4}"/>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86D6085-243A-4DD9-A7E9-EBD13102B8E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E1702BF8-BEB9-4433-9D28-7EA075771E7C}"/>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CB09D02D-ED2D-4F15-9B32-3CEE38932F12}"/>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AB6963E1-A6F7-48EE-9E76-826FF9AD31C3}"/>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CD4A730D-2F07-4A1D-AC72-0A7EA2CC3483}"/>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1D9241AC-0D50-496E-8F8C-FAB364913527}"/>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32406A58-DC08-4BF0-8C4A-1D76CDB2269B}"/>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C673E417-C7E8-4482-B924-DD4787611E39}"/>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62B6C82F-9077-470E-A596-22416CBB139E}"/>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290F5061-8093-458C-AEDB-2C55772259D8}"/>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39C6495E-40D3-4AB6-9A6B-97B7C4EF526C}"/>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73" name="フローチャート: 判断 72">
          <a:extLst>
            <a:ext uri="{FF2B5EF4-FFF2-40B4-BE49-F238E27FC236}">
              <a16:creationId xmlns:a16="http://schemas.microsoft.com/office/drawing/2014/main" id="{21975999-ED44-4DFD-BD75-0CC365C7EC12}"/>
            </a:ext>
          </a:extLst>
        </xdr:cNvPr>
        <xdr:cNvSpPr/>
      </xdr:nvSpPr>
      <xdr:spPr>
        <a:xfrm>
          <a:off x="1714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124A62E-16B7-4155-BA88-73DC363AC81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321A9C8F-6F12-49CF-9623-C0FD4ED9A20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B6CF08E-7C3B-4F75-8522-A21617FCFDD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173CEFF-955D-4ED3-B4FE-83EB7F3AE6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8D502E8-B386-4E67-9F54-F1B6877C753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79" name="楕円 78">
          <a:extLst>
            <a:ext uri="{FF2B5EF4-FFF2-40B4-BE49-F238E27FC236}">
              <a16:creationId xmlns:a16="http://schemas.microsoft.com/office/drawing/2014/main" id="{25EF76CC-0527-46F9-B644-3BA338036C1B}"/>
            </a:ext>
          </a:extLst>
        </xdr:cNvPr>
        <xdr:cNvSpPr/>
      </xdr:nvSpPr>
      <xdr:spPr>
        <a:xfrm>
          <a:off x="47117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150004</xdr:rowOff>
    </xdr:from>
    <xdr:ext cx="405111" cy="259045"/>
    <xdr:sp macro="" textlink="">
      <xdr:nvSpPr>
        <xdr:cNvPr id="80" name="有形固定資産減価償却率該当値テキスト">
          <a:extLst>
            <a:ext uri="{FF2B5EF4-FFF2-40B4-BE49-F238E27FC236}">
              <a16:creationId xmlns:a16="http://schemas.microsoft.com/office/drawing/2014/main" id="{30BB2962-5DA6-455A-BB65-7E6BF731BF36}"/>
            </a:ext>
          </a:extLst>
        </xdr:cNvPr>
        <xdr:cNvSpPr txBox="1"/>
      </xdr:nvSpPr>
      <xdr:spPr>
        <a:xfrm>
          <a:off x="4813300" y="589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94742</xdr:rowOff>
    </xdr:from>
    <xdr:to>
      <xdr:col>19</xdr:col>
      <xdr:colOff>187325</xdr:colOff>
      <xdr:row>31</xdr:row>
      <xdr:rowOff>24892</xdr:rowOff>
    </xdr:to>
    <xdr:sp macro="" textlink="">
      <xdr:nvSpPr>
        <xdr:cNvPr id="81" name="楕円 80">
          <a:extLst>
            <a:ext uri="{FF2B5EF4-FFF2-40B4-BE49-F238E27FC236}">
              <a16:creationId xmlns:a16="http://schemas.microsoft.com/office/drawing/2014/main" id="{5132A7C5-B7A9-409A-8A8C-36B33628113C}"/>
            </a:ext>
          </a:extLst>
        </xdr:cNvPr>
        <xdr:cNvSpPr/>
      </xdr:nvSpPr>
      <xdr:spPr>
        <a:xfrm>
          <a:off x="4000500" y="600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145542</xdr:rowOff>
    </xdr:from>
    <xdr:to>
      <xdr:col>23</xdr:col>
      <xdr:colOff>85725</xdr:colOff>
      <xdr:row>31</xdr:row>
      <xdr:rowOff>6477</xdr:rowOff>
    </xdr:to>
    <xdr:cxnSp macro="">
      <xdr:nvCxnSpPr>
        <xdr:cNvPr id="82" name="直線コネクタ 81">
          <a:extLst>
            <a:ext uri="{FF2B5EF4-FFF2-40B4-BE49-F238E27FC236}">
              <a16:creationId xmlns:a16="http://schemas.microsoft.com/office/drawing/2014/main" id="{426F2343-7D2F-4EA3-92F5-0AF0962DA892}"/>
            </a:ext>
          </a:extLst>
        </xdr:cNvPr>
        <xdr:cNvCxnSpPr/>
      </xdr:nvCxnSpPr>
      <xdr:spPr>
        <a:xfrm>
          <a:off x="4051300" y="606056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75311</xdr:rowOff>
    </xdr:from>
    <xdr:to>
      <xdr:col>15</xdr:col>
      <xdr:colOff>187325</xdr:colOff>
      <xdr:row>31</xdr:row>
      <xdr:rowOff>5461</xdr:rowOff>
    </xdr:to>
    <xdr:sp macro="" textlink="">
      <xdr:nvSpPr>
        <xdr:cNvPr id="83" name="楕円 82">
          <a:extLst>
            <a:ext uri="{FF2B5EF4-FFF2-40B4-BE49-F238E27FC236}">
              <a16:creationId xmlns:a16="http://schemas.microsoft.com/office/drawing/2014/main" id="{B2044E66-F984-42A9-834B-D0F821F137B0}"/>
            </a:ext>
          </a:extLst>
        </xdr:cNvPr>
        <xdr:cNvSpPr/>
      </xdr:nvSpPr>
      <xdr:spPr>
        <a:xfrm>
          <a:off x="3238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126111</xdr:rowOff>
    </xdr:from>
    <xdr:to>
      <xdr:col>19</xdr:col>
      <xdr:colOff>136525</xdr:colOff>
      <xdr:row>30</xdr:row>
      <xdr:rowOff>145542</xdr:rowOff>
    </xdr:to>
    <xdr:cxnSp macro="">
      <xdr:nvCxnSpPr>
        <xdr:cNvPr id="84" name="直線コネクタ 83">
          <a:extLst>
            <a:ext uri="{FF2B5EF4-FFF2-40B4-BE49-F238E27FC236}">
              <a16:creationId xmlns:a16="http://schemas.microsoft.com/office/drawing/2014/main" id="{14768AD0-FA5B-4010-8D2B-FA36594DFF15}"/>
            </a:ext>
          </a:extLst>
        </xdr:cNvPr>
        <xdr:cNvCxnSpPr/>
      </xdr:nvCxnSpPr>
      <xdr:spPr>
        <a:xfrm>
          <a:off x="3289300" y="6041136"/>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42926</xdr:rowOff>
    </xdr:from>
    <xdr:to>
      <xdr:col>11</xdr:col>
      <xdr:colOff>187325</xdr:colOff>
      <xdr:row>30</xdr:row>
      <xdr:rowOff>144526</xdr:rowOff>
    </xdr:to>
    <xdr:sp macro="" textlink="">
      <xdr:nvSpPr>
        <xdr:cNvPr id="85" name="楕円 84">
          <a:extLst>
            <a:ext uri="{FF2B5EF4-FFF2-40B4-BE49-F238E27FC236}">
              <a16:creationId xmlns:a16="http://schemas.microsoft.com/office/drawing/2014/main" id="{08C3CFB6-7767-4F65-9A01-32E99F07C5E4}"/>
            </a:ext>
          </a:extLst>
        </xdr:cNvPr>
        <xdr:cNvSpPr/>
      </xdr:nvSpPr>
      <xdr:spPr>
        <a:xfrm>
          <a:off x="2476500" y="5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93726</xdr:rowOff>
    </xdr:from>
    <xdr:to>
      <xdr:col>15</xdr:col>
      <xdr:colOff>136525</xdr:colOff>
      <xdr:row>30</xdr:row>
      <xdr:rowOff>126111</xdr:rowOff>
    </xdr:to>
    <xdr:cxnSp macro="">
      <xdr:nvCxnSpPr>
        <xdr:cNvPr id="86" name="直線コネクタ 85">
          <a:extLst>
            <a:ext uri="{FF2B5EF4-FFF2-40B4-BE49-F238E27FC236}">
              <a16:creationId xmlns:a16="http://schemas.microsoft.com/office/drawing/2014/main" id="{3948167F-53CB-4A7F-8759-0A2DE0041D60}"/>
            </a:ext>
          </a:extLst>
        </xdr:cNvPr>
        <xdr:cNvCxnSpPr/>
      </xdr:nvCxnSpPr>
      <xdr:spPr>
        <a:xfrm>
          <a:off x="2527300" y="600875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49403</xdr:rowOff>
    </xdr:from>
    <xdr:to>
      <xdr:col>7</xdr:col>
      <xdr:colOff>187325</xdr:colOff>
      <xdr:row>30</xdr:row>
      <xdr:rowOff>151003</xdr:rowOff>
    </xdr:to>
    <xdr:sp macro="" textlink="">
      <xdr:nvSpPr>
        <xdr:cNvPr id="87" name="楕円 86">
          <a:extLst>
            <a:ext uri="{FF2B5EF4-FFF2-40B4-BE49-F238E27FC236}">
              <a16:creationId xmlns:a16="http://schemas.microsoft.com/office/drawing/2014/main" id="{7FCEF135-BD1A-403F-8809-372F492E7F4E}"/>
            </a:ext>
          </a:extLst>
        </xdr:cNvPr>
        <xdr:cNvSpPr/>
      </xdr:nvSpPr>
      <xdr:spPr>
        <a:xfrm>
          <a:off x="1714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93726</xdr:rowOff>
    </xdr:from>
    <xdr:to>
      <xdr:col>11</xdr:col>
      <xdr:colOff>136525</xdr:colOff>
      <xdr:row>30</xdr:row>
      <xdr:rowOff>100203</xdr:rowOff>
    </xdr:to>
    <xdr:cxnSp macro="">
      <xdr:nvCxnSpPr>
        <xdr:cNvPr id="88" name="直線コネクタ 87">
          <a:extLst>
            <a:ext uri="{FF2B5EF4-FFF2-40B4-BE49-F238E27FC236}">
              <a16:creationId xmlns:a16="http://schemas.microsoft.com/office/drawing/2014/main" id="{4D68BCEE-9492-4B8D-A873-4BB4285C5FC4}"/>
            </a:ext>
          </a:extLst>
        </xdr:cNvPr>
        <xdr:cNvCxnSpPr/>
      </xdr:nvCxnSpPr>
      <xdr:spPr>
        <a:xfrm flipV="1">
          <a:off x="1765300" y="6008751"/>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D6C8A73E-CBB0-4044-A273-5480504A74E6}"/>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4D524B8E-74F0-4DCE-A0BC-A65CD1B3911E}"/>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BFB507D7-DDD2-4A7D-9944-5F0E5EE8241C}"/>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92" name="n_4aveValue有形固定資産減価償却率">
          <a:extLst>
            <a:ext uri="{FF2B5EF4-FFF2-40B4-BE49-F238E27FC236}">
              <a16:creationId xmlns:a16="http://schemas.microsoft.com/office/drawing/2014/main" id="{E153AF97-6F24-4D31-9AC6-8CC5AD39D67D}"/>
            </a:ext>
          </a:extLst>
        </xdr:cNvPr>
        <xdr:cNvSpPr txBox="1"/>
      </xdr:nvSpPr>
      <xdr:spPr>
        <a:xfrm>
          <a:off x="1562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41419</xdr:rowOff>
    </xdr:from>
    <xdr:ext cx="405111" cy="259045"/>
    <xdr:sp macro="" textlink="">
      <xdr:nvSpPr>
        <xdr:cNvPr id="93" name="n_1mainValue有形固定資産減価償却率">
          <a:extLst>
            <a:ext uri="{FF2B5EF4-FFF2-40B4-BE49-F238E27FC236}">
              <a16:creationId xmlns:a16="http://schemas.microsoft.com/office/drawing/2014/main" id="{53B824A0-E49D-417F-AF43-9CE378D61064}"/>
            </a:ext>
          </a:extLst>
        </xdr:cNvPr>
        <xdr:cNvSpPr txBox="1"/>
      </xdr:nvSpPr>
      <xdr:spPr>
        <a:xfrm>
          <a:off x="3836044" y="578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21988</xdr:rowOff>
    </xdr:from>
    <xdr:ext cx="405111" cy="259045"/>
    <xdr:sp macro="" textlink="">
      <xdr:nvSpPr>
        <xdr:cNvPr id="94" name="n_2mainValue有形固定資産減価償却率">
          <a:extLst>
            <a:ext uri="{FF2B5EF4-FFF2-40B4-BE49-F238E27FC236}">
              <a16:creationId xmlns:a16="http://schemas.microsoft.com/office/drawing/2014/main" id="{ADDE0E9B-C85E-40AD-A7DA-07B5D523996A}"/>
            </a:ext>
          </a:extLst>
        </xdr:cNvPr>
        <xdr:cNvSpPr txBox="1"/>
      </xdr:nvSpPr>
      <xdr:spPr>
        <a:xfrm>
          <a:off x="3086744" y="576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161053</xdr:rowOff>
    </xdr:from>
    <xdr:ext cx="405111" cy="259045"/>
    <xdr:sp macro="" textlink="">
      <xdr:nvSpPr>
        <xdr:cNvPr id="95" name="n_3mainValue有形固定資産減価償却率">
          <a:extLst>
            <a:ext uri="{FF2B5EF4-FFF2-40B4-BE49-F238E27FC236}">
              <a16:creationId xmlns:a16="http://schemas.microsoft.com/office/drawing/2014/main" id="{A7A3C982-FF98-42BB-BCD0-9A445FD0D1E4}"/>
            </a:ext>
          </a:extLst>
        </xdr:cNvPr>
        <xdr:cNvSpPr txBox="1"/>
      </xdr:nvSpPr>
      <xdr:spPr>
        <a:xfrm>
          <a:off x="2324744" y="573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167530</xdr:rowOff>
    </xdr:from>
    <xdr:ext cx="405111" cy="259045"/>
    <xdr:sp macro="" textlink="">
      <xdr:nvSpPr>
        <xdr:cNvPr id="96" name="n_4mainValue有形固定資産減価償却率">
          <a:extLst>
            <a:ext uri="{FF2B5EF4-FFF2-40B4-BE49-F238E27FC236}">
              <a16:creationId xmlns:a16="http://schemas.microsoft.com/office/drawing/2014/main" id="{C1278DB0-AB6C-4479-99F1-82F2BFA19568}"/>
            </a:ext>
          </a:extLst>
        </xdr:cNvPr>
        <xdr:cNvSpPr txBox="1"/>
      </xdr:nvSpPr>
      <xdr:spPr>
        <a:xfrm>
          <a:off x="15627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AACBF0A-4043-4D7A-A523-4027139A6CB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91C3D6F-135C-4980-8470-79CAED01CB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BB6CD7A-593E-4768-9B0D-F2EC2F7FD1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190568D7-E4E4-43B2-B4FA-21620C30F69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07C7375-D793-4A58-8E1F-BDB8EE4E634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71DABE0-4945-4EF9-B88E-BECB0E8B8F3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559E3A2-9FF6-477C-A949-CC5F103DDBA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E94FF82-16F0-4C98-99D6-0A08278D2BE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101E7C6-2AD0-4852-81A9-D51C970ED7B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8858201-7AEF-4ADB-B4E2-B2A11497703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5A4FE38-9275-4213-B96A-2F7801BCDBA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26DD0080-DB2F-42C2-8EC5-5DAA1D75C0A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F713EFE-B222-42E2-BD91-F50C0B9B78A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年度は法人町民税及び普通交付税が大幅に減少したことで、経常一般財源が減少したため、債務償還比率が大きく上昇した。一方、令和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年度は普通交付税が大きく増加したことにより、同比率は低下した。</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2E876C6-C2A0-4BA9-81A7-D5BA7036BC0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C64F70E-1A23-41E3-A310-572E25745AE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EACA350-7DE1-4087-9BDD-68E7DEE69BC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7E37E64F-B600-4D54-B8D0-5FD18A3917F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8051362D-A4EE-4EC5-AC83-24C7AF60E4B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83A6257-5D2E-4CC9-AED0-701F9BC91B6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B209C79D-0DA4-46CE-9BB0-7A053588E0D9}"/>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CB77F0DD-05F5-4506-B056-C145B2E52B1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D8F23BD7-2118-42D4-9A4A-6FA39B8E94C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4551AD51-9291-4FA3-864C-4ABC66C2923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AF7012FB-62C5-4F6B-B235-817B5F11FFE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E0489229-3FA9-48C5-A057-AAD3B3DB94F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1FD31DF9-8C85-490E-8C1E-7FE5F2B0A42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5AA92285-9EB8-4165-8F97-D8CC0A4EC7B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28C53377-657A-4EDD-8B92-7152CA19AA4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515D302-369B-4D3B-8A77-9F026003F83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3714410-16C5-486A-AD9F-529E15963BC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17729B33-1172-40E4-9A20-740535DA7108}"/>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F32A8DB4-865D-4931-9C18-54D9F8A809F8}"/>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19564BA5-7518-483C-8112-6A832E5EC01A}"/>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55E7223D-0EA0-485F-B3B2-4652E7C0C23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BFAB78EE-F344-4ED8-91CD-2AF93887D19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6AA85954-50C9-477A-B23B-96FAA67FC3C0}"/>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7953DC0D-455D-4D72-A935-59894A555107}"/>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86BF91F6-CB42-44C0-B50B-2863BF383B29}"/>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74326996-949C-4500-9121-CFF3E7626543}"/>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61FDD793-42B5-4853-B7A9-D90E2725F0CB}"/>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37" name="フローチャート: 判断 136">
          <a:extLst>
            <a:ext uri="{FF2B5EF4-FFF2-40B4-BE49-F238E27FC236}">
              <a16:creationId xmlns:a16="http://schemas.microsoft.com/office/drawing/2014/main" id="{E2E21D9F-B097-498F-A94C-46A096B8146E}"/>
            </a:ext>
          </a:extLst>
        </xdr:cNvPr>
        <xdr:cNvSpPr/>
      </xdr:nvSpPr>
      <xdr:spPr>
        <a:xfrm>
          <a:off x="11747500" y="565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5D73B45-D758-4B21-9F38-AE1020AA6DC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15C606C-0827-4BC1-95D1-39EF36E5C23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3827FB9-6A52-4011-A0CE-83A983DFCBD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8414E48-0403-4CAB-B4E7-8FA0FA70BB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3715845-F2CE-454F-BB4A-4FD30AACBE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150084</xdr:rowOff>
    </xdr:from>
    <xdr:to>
      <xdr:col>76</xdr:col>
      <xdr:colOff>73025</xdr:colOff>
      <xdr:row>29</xdr:row>
      <xdr:rowOff>80234</xdr:rowOff>
    </xdr:to>
    <xdr:sp macro="" textlink="">
      <xdr:nvSpPr>
        <xdr:cNvPr id="143" name="楕円 142">
          <a:extLst>
            <a:ext uri="{FF2B5EF4-FFF2-40B4-BE49-F238E27FC236}">
              <a16:creationId xmlns:a16="http://schemas.microsoft.com/office/drawing/2014/main" id="{1E0CDA2B-5F45-48BC-9E57-61133FCCBEE6}"/>
            </a:ext>
          </a:extLst>
        </xdr:cNvPr>
        <xdr:cNvSpPr/>
      </xdr:nvSpPr>
      <xdr:spPr>
        <a:xfrm>
          <a:off x="14744700" y="572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128511</xdr:rowOff>
    </xdr:from>
    <xdr:ext cx="469744" cy="259045"/>
    <xdr:sp macro="" textlink="">
      <xdr:nvSpPr>
        <xdr:cNvPr id="144" name="債務償還比率該当値テキスト">
          <a:extLst>
            <a:ext uri="{FF2B5EF4-FFF2-40B4-BE49-F238E27FC236}">
              <a16:creationId xmlns:a16="http://schemas.microsoft.com/office/drawing/2014/main" id="{6ED74AED-0302-4D64-BC66-7757F119293E}"/>
            </a:ext>
          </a:extLst>
        </xdr:cNvPr>
        <xdr:cNvSpPr txBox="1"/>
      </xdr:nvSpPr>
      <xdr:spPr>
        <a:xfrm>
          <a:off x="14846300" y="570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40120</xdr:rowOff>
    </xdr:from>
    <xdr:to>
      <xdr:col>72</xdr:col>
      <xdr:colOff>123825</xdr:colOff>
      <xdr:row>32</xdr:row>
      <xdr:rowOff>141720</xdr:rowOff>
    </xdr:to>
    <xdr:sp macro="" textlink="">
      <xdr:nvSpPr>
        <xdr:cNvPr id="145" name="楕円 144">
          <a:extLst>
            <a:ext uri="{FF2B5EF4-FFF2-40B4-BE49-F238E27FC236}">
              <a16:creationId xmlns:a16="http://schemas.microsoft.com/office/drawing/2014/main" id="{C999786C-71B3-4B62-99ED-C9B60D149C37}"/>
            </a:ext>
          </a:extLst>
        </xdr:cNvPr>
        <xdr:cNvSpPr/>
      </xdr:nvSpPr>
      <xdr:spPr>
        <a:xfrm>
          <a:off x="14033500" y="629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29434</xdr:rowOff>
    </xdr:from>
    <xdr:to>
      <xdr:col>76</xdr:col>
      <xdr:colOff>22225</xdr:colOff>
      <xdr:row>32</xdr:row>
      <xdr:rowOff>90920</xdr:rowOff>
    </xdr:to>
    <xdr:cxnSp macro="">
      <xdr:nvCxnSpPr>
        <xdr:cNvPr id="146" name="直線コネクタ 145">
          <a:extLst>
            <a:ext uri="{FF2B5EF4-FFF2-40B4-BE49-F238E27FC236}">
              <a16:creationId xmlns:a16="http://schemas.microsoft.com/office/drawing/2014/main" id="{D7904079-5C26-4AD6-A0B7-A7896D4BC9B1}"/>
            </a:ext>
          </a:extLst>
        </xdr:cNvPr>
        <xdr:cNvCxnSpPr/>
      </xdr:nvCxnSpPr>
      <xdr:spPr>
        <a:xfrm flipV="1">
          <a:off x="14084300" y="5773009"/>
          <a:ext cx="711200" cy="57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16328</xdr:rowOff>
    </xdr:from>
    <xdr:to>
      <xdr:col>68</xdr:col>
      <xdr:colOff>123825</xdr:colOff>
      <xdr:row>28</xdr:row>
      <xdr:rowOff>117928</xdr:rowOff>
    </xdr:to>
    <xdr:sp macro="" textlink="">
      <xdr:nvSpPr>
        <xdr:cNvPr id="147" name="楕円 146">
          <a:extLst>
            <a:ext uri="{FF2B5EF4-FFF2-40B4-BE49-F238E27FC236}">
              <a16:creationId xmlns:a16="http://schemas.microsoft.com/office/drawing/2014/main" id="{FA3BB9D2-EB91-4D99-B8C8-598D0AE38424}"/>
            </a:ext>
          </a:extLst>
        </xdr:cNvPr>
        <xdr:cNvSpPr/>
      </xdr:nvSpPr>
      <xdr:spPr>
        <a:xfrm>
          <a:off x="13271500" y="558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67128</xdr:rowOff>
    </xdr:from>
    <xdr:to>
      <xdr:col>72</xdr:col>
      <xdr:colOff>73025</xdr:colOff>
      <xdr:row>32</xdr:row>
      <xdr:rowOff>90920</xdr:rowOff>
    </xdr:to>
    <xdr:cxnSp macro="">
      <xdr:nvCxnSpPr>
        <xdr:cNvPr id="148" name="直線コネクタ 147">
          <a:extLst>
            <a:ext uri="{FF2B5EF4-FFF2-40B4-BE49-F238E27FC236}">
              <a16:creationId xmlns:a16="http://schemas.microsoft.com/office/drawing/2014/main" id="{3651DC19-E68E-4859-9BF3-1C7DEF6514E2}"/>
            </a:ext>
          </a:extLst>
        </xdr:cNvPr>
        <xdr:cNvCxnSpPr/>
      </xdr:nvCxnSpPr>
      <xdr:spPr>
        <a:xfrm>
          <a:off x="13322300" y="5639253"/>
          <a:ext cx="762000" cy="70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61601</xdr:rowOff>
    </xdr:from>
    <xdr:to>
      <xdr:col>64</xdr:col>
      <xdr:colOff>123825</xdr:colOff>
      <xdr:row>29</xdr:row>
      <xdr:rowOff>163201</xdr:rowOff>
    </xdr:to>
    <xdr:sp macro="" textlink="">
      <xdr:nvSpPr>
        <xdr:cNvPr id="149" name="楕円 148">
          <a:extLst>
            <a:ext uri="{FF2B5EF4-FFF2-40B4-BE49-F238E27FC236}">
              <a16:creationId xmlns:a16="http://schemas.microsoft.com/office/drawing/2014/main" id="{EB20A68F-D6CA-4FE4-B1C7-1893F5F6C94D}"/>
            </a:ext>
          </a:extLst>
        </xdr:cNvPr>
        <xdr:cNvSpPr/>
      </xdr:nvSpPr>
      <xdr:spPr>
        <a:xfrm>
          <a:off x="12509500" y="58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67128</xdr:rowOff>
    </xdr:from>
    <xdr:to>
      <xdr:col>68</xdr:col>
      <xdr:colOff>73025</xdr:colOff>
      <xdr:row>29</xdr:row>
      <xdr:rowOff>112401</xdr:rowOff>
    </xdr:to>
    <xdr:cxnSp macro="">
      <xdr:nvCxnSpPr>
        <xdr:cNvPr id="150" name="直線コネクタ 149">
          <a:extLst>
            <a:ext uri="{FF2B5EF4-FFF2-40B4-BE49-F238E27FC236}">
              <a16:creationId xmlns:a16="http://schemas.microsoft.com/office/drawing/2014/main" id="{4F502CDB-0163-433F-B2B6-9663D61010A9}"/>
            </a:ext>
          </a:extLst>
        </xdr:cNvPr>
        <xdr:cNvCxnSpPr/>
      </xdr:nvCxnSpPr>
      <xdr:spPr>
        <a:xfrm flipV="1">
          <a:off x="12560300" y="5639253"/>
          <a:ext cx="762000" cy="21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171232</xdr:rowOff>
    </xdr:from>
    <xdr:to>
      <xdr:col>60</xdr:col>
      <xdr:colOff>123825</xdr:colOff>
      <xdr:row>31</xdr:row>
      <xdr:rowOff>101382</xdr:rowOff>
    </xdr:to>
    <xdr:sp macro="" textlink="">
      <xdr:nvSpPr>
        <xdr:cNvPr id="151" name="楕円 150">
          <a:extLst>
            <a:ext uri="{FF2B5EF4-FFF2-40B4-BE49-F238E27FC236}">
              <a16:creationId xmlns:a16="http://schemas.microsoft.com/office/drawing/2014/main" id="{35337213-882D-49A9-BA89-1E6CBEB28B60}"/>
            </a:ext>
          </a:extLst>
        </xdr:cNvPr>
        <xdr:cNvSpPr/>
      </xdr:nvSpPr>
      <xdr:spPr>
        <a:xfrm>
          <a:off x="11747500" y="60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112401</xdr:rowOff>
    </xdr:from>
    <xdr:to>
      <xdr:col>64</xdr:col>
      <xdr:colOff>73025</xdr:colOff>
      <xdr:row>31</xdr:row>
      <xdr:rowOff>50582</xdr:rowOff>
    </xdr:to>
    <xdr:cxnSp macro="">
      <xdr:nvCxnSpPr>
        <xdr:cNvPr id="152" name="直線コネクタ 151">
          <a:extLst>
            <a:ext uri="{FF2B5EF4-FFF2-40B4-BE49-F238E27FC236}">
              <a16:creationId xmlns:a16="http://schemas.microsoft.com/office/drawing/2014/main" id="{EDBAF16D-F0EA-4CAA-B5B9-97623C7861D0}"/>
            </a:ext>
          </a:extLst>
        </xdr:cNvPr>
        <xdr:cNvCxnSpPr/>
      </xdr:nvCxnSpPr>
      <xdr:spPr>
        <a:xfrm flipV="1">
          <a:off x="11798300" y="5855976"/>
          <a:ext cx="762000" cy="28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6E6FC006-55A4-479D-B8AF-6008C8A28E25}"/>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3451131-47CC-4BFF-9FDF-C9CFF8A94626}"/>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31D8B46D-3436-4CA0-92F7-82A860AA3C65}"/>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34355</xdr:rowOff>
    </xdr:from>
    <xdr:ext cx="469744" cy="259045"/>
    <xdr:sp macro="" textlink="">
      <xdr:nvSpPr>
        <xdr:cNvPr id="156" name="n_4aveValue債務償還比率">
          <a:extLst>
            <a:ext uri="{FF2B5EF4-FFF2-40B4-BE49-F238E27FC236}">
              <a16:creationId xmlns:a16="http://schemas.microsoft.com/office/drawing/2014/main" id="{AA69081E-6BB4-4BA5-B755-E02163390A7C}"/>
            </a:ext>
          </a:extLst>
        </xdr:cNvPr>
        <xdr:cNvSpPr txBox="1"/>
      </xdr:nvSpPr>
      <xdr:spPr>
        <a:xfrm>
          <a:off x="11563427" y="543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132847</xdr:rowOff>
    </xdr:from>
    <xdr:ext cx="560923" cy="259045"/>
    <xdr:sp macro="" textlink="">
      <xdr:nvSpPr>
        <xdr:cNvPr id="157" name="n_1mainValue債務償還比率">
          <a:extLst>
            <a:ext uri="{FF2B5EF4-FFF2-40B4-BE49-F238E27FC236}">
              <a16:creationId xmlns:a16="http://schemas.microsoft.com/office/drawing/2014/main" id="{49099007-385B-4FE1-A4E1-2A9A504B650E}"/>
            </a:ext>
          </a:extLst>
        </xdr:cNvPr>
        <xdr:cNvSpPr txBox="1"/>
      </xdr:nvSpPr>
      <xdr:spPr>
        <a:xfrm>
          <a:off x="13791138" y="63907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109055</xdr:rowOff>
    </xdr:from>
    <xdr:ext cx="469744" cy="259045"/>
    <xdr:sp macro="" textlink="">
      <xdr:nvSpPr>
        <xdr:cNvPr id="158" name="n_2mainValue債務償還比率">
          <a:extLst>
            <a:ext uri="{FF2B5EF4-FFF2-40B4-BE49-F238E27FC236}">
              <a16:creationId xmlns:a16="http://schemas.microsoft.com/office/drawing/2014/main" id="{CA4ED398-2EEC-4C6B-9C83-755ECDE56E94}"/>
            </a:ext>
          </a:extLst>
        </xdr:cNvPr>
        <xdr:cNvSpPr txBox="1"/>
      </xdr:nvSpPr>
      <xdr:spPr>
        <a:xfrm>
          <a:off x="13087427" y="568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154328</xdr:rowOff>
    </xdr:from>
    <xdr:ext cx="469744" cy="259045"/>
    <xdr:sp macro="" textlink="">
      <xdr:nvSpPr>
        <xdr:cNvPr id="159" name="n_3mainValue債務償還比率">
          <a:extLst>
            <a:ext uri="{FF2B5EF4-FFF2-40B4-BE49-F238E27FC236}">
              <a16:creationId xmlns:a16="http://schemas.microsoft.com/office/drawing/2014/main" id="{DCFDC3E6-CFC1-454C-B86F-6216C3690E3E}"/>
            </a:ext>
          </a:extLst>
        </xdr:cNvPr>
        <xdr:cNvSpPr txBox="1"/>
      </xdr:nvSpPr>
      <xdr:spPr>
        <a:xfrm>
          <a:off x="12325427" y="589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92509</xdr:rowOff>
    </xdr:from>
    <xdr:ext cx="469744" cy="259045"/>
    <xdr:sp macro="" textlink="">
      <xdr:nvSpPr>
        <xdr:cNvPr id="160" name="n_4mainValue債務償還比率">
          <a:extLst>
            <a:ext uri="{FF2B5EF4-FFF2-40B4-BE49-F238E27FC236}">
              <a16:creationId xmlns:a16="http://schemas.microsoft.com/office/drawing/2014/main" id="{0A353D76-0C51-4F7B-9918-E0AD167A9C13}"/>
            </a:ext>
          </a:extLst>
        </xdr:cNvPr>
        <xdr:cNvSpPr txBox="1"/>
      </xdr:nvSpPr>
      <xdr:spPr>
        <a:xfrm>
          <a:off x="11563427" y="617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BBFE21E1-0BAF-43D1-A31A-3FD6E8C39FF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B23BBD7-49E4-4633-8A6A-7049CF7AE50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1FE35F8-DA26-4F80-80AE-107159EDA4C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8DD3160-1913-45DC-A945-EF9A77122F1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0BAD528-D287-4E19-8E2F-3195B096EEF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F7D1D3B-C18E-4CBE-9D9B-4DDCD3BFB62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4BB532-CFF0-414A-9446-104164482F9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BC45B2-090C-41C3-BE04-2BDA4A778C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63E6F6-0D29-4695-BB32-8864BB3DDB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6028D1-285B-4E0A-8FFD-50B1EEB547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58D7E1-E2B9-4B58-A720-6AA382F069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625772-6916-4B16-83CB-351C63946FA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18A7C2-3B98-4E77-90FA-49F5D6AE96A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E53CF6-7E36-40F9-9BE7-3A14459270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C3F09B-0118-451F-9A3A-33A47DF7BE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E8DAB32-12E2-4333-A130-C64256D0C7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B08255-5C0B-4777-AB28-C06A0BB620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6FA137-8028-4F9A-B945-F76DFA12FD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87227D-0649-457F-B47B-12042E07189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4BA11D-0F99-4DF7-905E-E03785A82B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B83FF4-078D-4712-A7E2-693D9B65182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BE60CD-2C6E-4BF2-9270-6449A215BCE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5024FF-CF39-4DEC-9435-A8CBF4FA7E7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60736D8-5CBE-497E-8EC5-61B0F452F6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3C8647-49FC-41BC-AAFB-1CFD44B2114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0810E4-5373-4BEB-B357-2C463FEFAC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2A3DF2-A617-4BD0-A616-F0B2AC0749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8E9149-5A72-49AF-9EE2-7B5F6C9260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FFA56A-6274-4299-8CAF-46F57D7F6F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216A5E-5224-47CC-AE51-75C9F0C938E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E25070-3CC0-4CEA-A280-67FCD6A7CD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995ECF-9823-4ADE-8327-EF5AFBBF2E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A0EC32-04AC-4BEB-BEFB-2B0033AB10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769F6E-5D5D-4C49-AEE3-961D4C3938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E0494E0-8B28-497F-88BE-190C2D8DDB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1A2D6D-58FB-4B98-8773-042D9F67B7F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D0A1A1-7E66-4E0C-BB7A-C9467472781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A56B69-A6F1-48F3-B76C-47FE82A0E6F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121244-7D7F-4DFF-9782-35364A183E5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D29C0A-7F62-4FA0-9C48-AFD0692E71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0ABF77-2D2D-42A8-AF0B-278E5EEC248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06738B-2002-4309-8B8D-A775DA1BB5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79A0AE-1E82-4020-8538-FE8BA7B212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2ED066-1C96-4551-BFC7-2E84ADBBF7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C0D482-4E97-474B-93F4-C1704E329C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F07668-F0D2-4EBB-8F40-66417ECEDBD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390B43-CCB4-4A62-AB79-AA684581710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F512E1-1F80-4B4F-885F-422A5633D51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8FCACBE-001C-45CB-ADD4-C89788511A4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41F6441-2434-493D-9F25-FA673C9FE10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A8B039-CFAE-44E7-B13F-565456E1A6D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3FC61B-F037-4D5C-A8C2-B98711C4690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AB5E94-C8B5-43FC-9E6E-279627551DA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E5BFA4-EDEB-4AEF-8C1A-4D8322A593A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5AA6099-D99A-4DDC-BF3E-BCF3692A16E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4275023-B126-4FC1-9184-098F132D817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C39B4BA-8B59-4271-827B-E6111702486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27FE112-932B-4C72-9E16-55147B0477E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E7C961-BD75-4102-8BCD-7A8DE89FC8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F14F296-9EDE-4BA1-9E13-B103F125F0A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74DD5AC-A011-440F-93CF-8297890829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9FE77368-B7E1-4984-80D2-B1046DB58A3E}"/>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6FEE8C87-CC09-4D5C-8FA8-1B5718F50422}"/>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90DB0B04-9181-4EF3-9A50-6D10B7B0A1F5}"/>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6804192A-BD59-4A40-BF48-57E7602A01DE}"/>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5A181408-6F81-4780-BE16-C9C5421CA9A2}"/>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D561087B-A4D8-44D1-B673-B8A727C3CE66}"/>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51B8DEB1-051C-4838-A927-AE0A84FDC91E}"/>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A8040CA9-0792-4A61-BDD2-D456E8873838}"/>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2643ED2-08BD-45DA-A9F2-5C2D00FC00B4}"/>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1654B2FE-EED2-4615-A689-F6B3019F4B4F}"/>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91B0F086-F060-4105-9C09-E1A0B1F404BC}"/>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9A559B-249E-44ED-B4FC-622B12018B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E2EB0C-1F44-44E5-A363-FC807C5E4EE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9AD56E-1AC9-4C58-B060-690A231534D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E13690-DD35-494D-8079-C5F9F48644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2EEC80-1E4E-4199-BE1A-ECFAE564DF7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73" name="楕円 72">
          <a:extLst>
            <a:ext uri="{FF2B5EF4-FFF2-40B4-BE49-F238E27FC236}">
              <a16:creationId xmlns:a16="http://schemas.microsoft.com/office/drawing/2014/main" id="{59AE6677-22EB-4717-B590-56C0DC133C65}"/>
            </a:ext>
          </a:extLst>
        </xdr:cNvPr>
        <xdr:cNvSpPr/>
      </xdr:nvSpPr>
      <xdr:spPr>
        <a:xfrm>
          <a:off x="45847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126382</xdr:rowOff>
    </xdr:from>
    <xdr:ext cx="405111" cy="259045"/>
    <xdr:sp macro="" textlink="">
      <xdr:nvSpPr>
        <xdr:cNvPr id="74" name="【道路】&#10;有形固定資産減価償却率該当値テキスト">
          <a:extLst>
            <a:ext uri="{FF2B5EF4-FFF2-40B4-BE49-F238E27FC236}">
              <a16:creationId xmlns:a16="http://schemas.microsoft.com/office/drawing/2014/main" id="{56DD5C51-5ED5-413C-8730-DFC1C1EC7088}"/>
            </a:ext>
          </a:extLst>
        </xdr:cNvPr>
        <xdr:cNvSpPr txBox="1"/>
      </xdr:nvSpPr>
      <xdr:spPr>
        <a:xfrm>
          <a:off x="4673600"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84455</xdr:rowOff>
    </xdr:from>
    <xdr:to>
      <xdr:col>20</xdr:col>
      <xdr:colOff>38100</xdr:colOff>
      <xdr:row>38</xdr:row>
      <xdr:rowOff>14605</xdr:rowOff>
    </xdr:to>
    <xdr:sp macro="" textlink="">
      <xdr:nvSpPr>
        <xdr:cNvPr id="75" name="楕円 74">
          <a:extLst>
            <a:ext uri="{FF2B5EF4-FFF2-40B4-BE49-F238E27FC236}">
              <a16:creationId xmlns:a16="http://schemas.microsoft.com/office/drawing/2014/main" id="{4AD0CC8C-129D-48A5-97D4-ACDD28D439D5}"/>
            </a:ext>
          </a:extLst>
        </xdr:cNvPr>
        <xdr:cNvSpPr/>
      </xdr:nvSpPr>
      <xdr:spPr>
        <a:xfrm>
          <a:off x="3746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135255</xdr:rowOff>
    </xdr:from>
    <xdr:to>
      <xdr:col>24</xdr:col>
      <xdr:colOff>63500</xdr:colOff>
      <xdr:row>37</xdr:row>
      <xdr:rowOff>154305</xdr:rowOff>
    </xdr:to>
    <xdr:cxnSp macro="">
      <xdr:nvCxnSpPr>
        <xdr:cNvPr id="76" name="直線コネクタ 75">
          <a:extLst>
            <a:ext uri="{FF2B5EF4-FFF2-40B4-BE49-F238E27FC236}">
              <a16:creationId xmlns:a16="http://schemas.microsoft.com/office/drawing/2014/main" id="{CAC4AE5F-26A0-4B41-BB67-8161D66C8BC9}"/>
            </a:ext>
          </a:extLst>
        </xdr:cNvPr>
        <xdr:cNvCxnSpPr/>
      </xdr:nvCxnSpPr>
      <xdr:spPr>
        <a:xfrm>
          <a:off x="3797300" y="64789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a:extLst>
            <a:ext uri="{FF2B5EF4-FFF2-40B4-BE49-F238E27FC236}">
              <a16:creationId xmlns:a16="http://schemas.microsoft.com/office/drawing/2014/main" id="{E3EE34B1-5C4C-4F36-97DE-DBB78662BE51}"/>
            </a:ext>
          </a:extLst>
        </xdr:cNvPr>
        <xdr:cNvSpPr/>
      </xdr:nvSpPr>
      <xdr:spPr>
        <a:xfrm>
          <a:off x="2857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135255</xdr:rowOff>
    </xdr:to>
    <xdr:cxnSp macro="">
      <xdr:nvCxnSpPr>
        <xdr:cNvPr id="78" name="直線コネクタ 77">
          <a:extLst>
            <a:ext uri="{FF2B5EF4-FFF2-40B4-BE49-F238E27FC236}">
              <a16:creationId xmlns:a16="http://schemas.microsoft.com/office/drawing/2014/main" id="{681756B7-6F18-4B00-A7C0-8874D1569340}"/>
            </a:ext>
          </a:extLst>
        </xdr:cNvPr>
        <xdr:cNvCxnSpPr/>
      </xdr:nvCxnSpPr>
      <xdr:spPr>
        <a:xfrm>
          <a:off x="2908300" y="64712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78740</xdr:rowOff>
    </xdr:from>
    <xdr:to>
      <xdr:col>10</xdr:col>
      <xdr:colOff>165100</xdr:colOff>
      <xdr:row>38</xdr:row>
      <xdr:rowOff>8890</xdr:rowOff>
    </xdr:to>
    <xdr:sp macro="" textlink="">
      <xdr:nvSpPr>
        <xdr:cNvPr id="79" name="楕円 78">
          <a:extLst>
            <a:ext uri="{FF2B5EF4-FFF2-40B4-BE49-F238E27FC236}">
              <a16:creationId xmlns:a16="http://schemas.microsoft.com/office/drawing/2014/main" id="{48EF52A6-0EA3-4207-AECF-461EFB163DC6}"/>
            </a:ext>
          </a:extLst>
        </xdr:cNvPr>
        <xdr:cNvSpPr/>
      </xdr:nvSpPr>
      <xdr:spPr>
        <a:xfrm>
          <a:off x="1968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37</xdr:row>
      <xdr:rowOff>129540</xdr:rowOff>
    </xdr:to>
    <xdr:cxnSp macro="">
      <xdr:nvCxnSpPr>
        <xdr:cNvPr id="80" name="直線コネクタ 79">
          <a:extLst>
            <a:ext uri="{FF2B5EF4-FFF2-40B4-BE49-F238E27FC236}">
              <a16:creationId xmlns:a16="http://schemas.microsoft.com/office/drawing/2014/main" id="{1E424FBA-E4D3-4B15-9B1D-615370CDB31C}"/>
            </a:ext>
          </a:extLst>
        </xdr:cNvPr>
        <xdr:cNvCxnSpPr/>
      </xdr:nvCxnSpPr>
      <xdr:spPr>
        <a:xfrm flipV="1">
          <a:off x="2019300" y="6471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9BCA5875-10BA-444C-B18E-DC9B78548B6F}"/>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129540</xdr:rowOff>
    </xdr:to>
    <xdr:cxnSp macro="">
      <xdr:nvCxnSpPr>
        <xdr:cNvPr id="82" name="直線コネクタ 81">
          <a:extLst>
            <a:ext uri="{FF2B5EF4-FFF2-40B4-BE49-F238E27FC236}">
              <a16:creationId xmlns:a16="http://schemas.microsoft.com/office/drawing/2014/main" id="{D1339614-4364-45F4-B20C-FBA4FB607A59}"/>
            </a:ext>
          </a:extLst>
        </xdr:cNvPr>
        <xdr:cNvCxnSpPr/>
      </xdr:nvCxnSpPr>
      <xdr:spPr>
        <a:xfrm>
          <a:off x="1130300" y="64484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2A13CD3-9463-4FE6-8453-56664F7AEB2F}"/>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26366B52-8DAC-4268-8C9D-E7A14E5BCA32}"/>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C276010E-8CFA-4EEC-83FD-DF5BDE809637}"/>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21B1D493-236D-4225-BA56-D81AF4629AC8}"/>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31132</xdr:rowOff>
    </xdr:from>
    <xdr:ext cx="405111" cy="259045"/>
    <xdr:sp macro="" textlink="">
      <xdr:nvSpPr>
        <xdr:cNvPr id="87" name="n_1mainValue【道路】&#10;有形固定資産減価償却率">
          <a:extLst>
            <a:ext uri="{FF2B5EF4-FFF2-40B4-BE49-F238E27FC236}">
              <a16:creationId xmlns:a16="http://schemas.microsoft.com/office/drawing/2014/main" id="{A8AC1937-C61C-4718-BAF5-2ACCBE0EF2FE}"/>
            </a:ext>
          </a:extLst>
        </xdr:cNvPr>
        <xdr:cNvSpPr txBox="1"/>
      </xdr:nvSpPr>
      <xdr:spPr>
        <a:xfrm>
          <a:off x="3582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23512</xdr:rowOff>
    </xdr:from>
    <xdr:ext cx="405111" cy="259045"/>
    <xdr:sp macro="" textlink="">
      <xdr:nvSpPr>
        <xdr:cNvPr id="88" name="n_2mainValue【道路】&#10;有形固定資産減価償却率">
          <a:extLst>
            <a:ext uri="{FF2B5EF4-FFF2-40B4-BE49-F238E27FC236}">
              <a16:creationId xmlns:a16="http://schemas.microsoft.com/office/drawing/2014/main" id="{3186E1AB-7763-48F4-9B42-C692486283E3}"/>
            </a:ext>
          </a:extLst>
        </xdr:cNvPr>
        <xdr:cNvSpPr txBox="1"/>
      </xdr:nvSpPr>
      <xdr:spPr>
        <a:xfrm>
          <a:off x="2705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25417</xdr:rowOff>
    </xdr:from>
    <xdr:ext cx="405111" cy="259045"/>
    <xdr:sp macro="" textlink="">
      <xdr:nvSpPr>
        <xdr:cNvPr id="89" name="n_3mainValue【道路】&#10;有形固定資産減価償却率">
          <a:extLst>
            <a:ext uri="{FF2B5EF4-FFF2-40B4-BE49-F238E27FC236}">
              <a16:creationId xmlns:a16="http://schemas.microsoft.com/office/drawing/2014/main" id="{B9F23CD5-2291-4FDF-8552-24A0DCA9B3FC}"/>
            </a:ext>
          </a:extLst>
        </xdr:cNvPr>
        <xdr:cNvSpPr txBox="1"/>
      </xdr:nvSpPr>
      <xdr:spPr>
        <a:xfrm>
          <a:off x="181674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a:extLst>
            <a:ext uri="{FF2B5EF4-FFF2-40B4-BE49-F238E27FC236}">
              <a16:creationId xmlns:a16="http://schemas.microsoft.com/office/drawing/2014/main" id="{21D1D5B1-E0DC-4652-8BC5-C0C6A1A9DB37}"/>
            </a:ext>
          </a:extLst>
        </xdr:cNvPr>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A5B7094-E030-437C-BD9F-474DF0A142A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59227FF-ED47-4ADC-9DB3-618B166C302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E874DEE-F76E-45AC-8399-950E4ED69B3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94CB41E-78F2-465F-A4C3-C9D8F4913FA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50E5BD-6675-4853-8547-3A0221490C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6DA1B52-DC10-46B7-831C-B6D39C2D205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565B784-3624-4F34-B007-82A3A15D3B6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9FAEA2A-BED8-454E-8260-AEC25B5920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EB09F90-6236-4FC4-8602-D41F1590A93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077B32D-6A12-4825-ACD0-5B0883EA852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7225FA6-23B0-4476-B186-B0C6C403C14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7903D31-A0D3-481B-8C35-E757E89E4B9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9FBB764-6772-4697-9E44-620FB5F05A6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C69A288-60F1-44C0-940F-9BFC0A11AFF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7D1DEC7-D8FC-48E9-B43D-1395E6437C5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308DC64-A7D2-481B-AC95-138EB533E9A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074A1F4-C5F4-48B9-9946-338444D9098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98B2434-748D-49FF-A052-C779692DFBA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25486E0-64FF-4719-A45E-D4E664A105E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CAA9B012-E440-4756-AA34-23B87BD3351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AED4569-88C3-4ED6-B052-96610101A46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175907A-8872-4A6E-9267-34FAEDB91DB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BDF2B62-1748-4D23-A71C-7107BBA09BC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F1E70F3-5B7E-4D22-A838-904F9BAE46B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2FB519E-0587-4267-A379-64A857B80C4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15E66880-5C42-46CF-B17D-656E8C03CF0F}"/>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58FC58A6-49B0-4927-B989-C4D00F0D99E7}"/>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EE2C2CE-4AA5-40DA-AAA6-23044E40173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CEF202D3-A664-411D-8FB3-D500AE95E73D}"/>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C1C06FC5-FA48-4A0B-A837-BACC98D1B461}"/>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A60A8E12-E931-48A1-9222-1A44D7F9E3A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94207BC-7B54-406A-8B2D-AF47AC156488}"/>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6121A45-FF1F-4979-B3F0-367C7C16DFC1}"/>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37D6136-25F2-4ADC-90D8-9AF745821457}"/>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22342115-A696-4903-9450-E56005F88AB9}"/>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08256043-DCA3-4890-A27E-48D691004509}"/>
            </a:ext>
          </a:extLst>
        </xdr:cNvPr>
        <xdr:cNvSpPr/>
      </xdr:nvSpPr>
      <xdr:spPr>
        <a:xfrm>
          <a:off x="6921500" y="68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5E7E90-CA76-44D3-8A63-8670F3AFF6F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D2949C-F842-4794-85FF-48D509A7C2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1711467-FE48-4DEB-AF11-8AEC6EFECF7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0D8F9B-AD4F-4EED-8839-CC450475E71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8D3181-B343-49EE-BBDD-92896C9118D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130752</xdr:rowOff>
    </xdr:from>
    <xdr:to>
      <xdr:col>55</xdr:col>
      <xdr:colOff>50800</xdr:colOff>
      <xdr:row>42</xdr:row>
      <xdr:rowOff>60902</xdr:rowOff>
    </xdr:to>
    <xdr:sp macro="" textlink="">
      <xdr:nvSpPr>
        <xdr:cNvPr id="132" name="楕円 131">
          <a:extLst>
            <a:ext uri="{FF2B5EF4-FFF2-40B4-BE49-F238E27FC236}">
              <a16:creationId xmlns:a16="http://schemas.microsoft.com/office/drawing/2014/main" id="{99DEFCCC-8104-4C9B-A655-2E601D1AF02A}"/>
            </a:ext>
          </a:extLst>
        </xdr:cNvPr>
        <xdr:cNvSpPr/>
      </xdr:nvSpPr>
      <xdr:spPr>
        <a:xfrm>
          <a:off x="10426700" y="716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45679</xdr:rowOff>
    </xdr:from>
    <xdr:ext cx="469744" cy="259045"/>
    <xdr:sp macro="" textlink="">
      <xdr:nvSpPr>
        <xdr:cNvPr id="133" name="【道路】&#10;一人当たり延長該当値テキスト">
          <a:extLst>
            <a:ext uri="{FF2B5EF4-FFF2-40B4-BE49-F238E27FC236}">
              <a16:creationId xmlns:a16="http://schemas.microsoft.com/office/drawing/2014/main" id="{DA96D0D8-EB84-4344-A29C-B4E65762580F}"/>
            </a:ext>
          </a:extLst>
        </xdr:cNvPr>
        <xdr:cNvSpPr txBox="1"/>
      </xdr:nvSpPr>
      <xdr:spPr>
        <a:xfrm>
          <a:off x="10515600" y="707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132821</xdr:rowOff>
    </xdr:from>
    <xdr:to>
      <xdr:col>50</xdr:col>
      <xdr:colOff>165100</xdr:colOff>
      <xdr:row>42</xdr:row>
      <xdr:rowOff>62971</xdr:rowOff>
    </xdr:to>
    <xdr:sp macro="" textlink="">
      <xdr:nvSpPr>
        <xdr:cNvPr id="134" name="楕円 133">
          <a:extLst>
            <a:ext uri="{FF2B5EF4-FFF2-40B4-BE49-F238E27FC236}">
              <a16:creationId xmlns:a16="http://schemas.microsoft.com/office/drawing/2014/main" id="{37B11D39-1D9F-4B48-B625-BF5988D1FD31}"/>
            </a:ext>
          </a:extLst>
        </xdr:cNvPr>
        <xdr:cNvSpPr/>
      </xdr:nvSpPr>
      <xdr:spPr>
        <a:xfrm>
          <a:off x="9588500" y="716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10102</xdr:rowOff>
    </xdr:from>
    <xdr:to>
      <xdr:col>55</xdr:col>
      <xdr:colOff>0</xdr:colOff>
      <xdr:row>42</xdr:row>
      <xdr:rowOff>12171</xdr:rowOff>
    </xdr:to>
    <xdr:cxnSp macro="">
      <xdr:nvCxnSpPr>
        <xdr:cNvPr id="135" name="直線コネクタ 134">
          <a:extLst>
            <a:ext uri="{FF2B5EF4-FFF2-40B4-BE49-F238E27FC236}">
              <a16:creationId xmlns:a16="http://schemas.microsoft.com/office/drawing/2014/main" id="{253EABD9-065F-42CB-A15C-6DE3D8C280AE}"/>
            </a:ext>
          </a:extLst>
        </xdr:cNvPr>
        <xdr:cNvCxnSpPr/>
      </xdr:nvCxnSpPr>
      <xdr:spPr>
        <a:xfrm flipV="1">
          <a:off x="9639300" y="7211002"/>
          <a:ext cx="8382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134595</xdr:rowOff>
    </xdr:from>
    <xdr:to>
      <xdr:col>46</xdr:col>
      <xdr:colOff>38100</xdr:colOff>
      <xdr:row>42</xdr:row>
      <xdr:rowOff>64745</xdr:rowOff>
    </xdr:to>
    <xdr:sp macro="" textlink="">
      <xdr:nvSpPr>
        <xdr:cNvPr id="136" name="楕円 135">
          <a:extLst>
            <a:ext uri="{FF2B5EF4-FFF2-40B4-BE49-F238E27FC236}">
              <a16:creationId xmlns:a16="http://schemas.microsoft.com/office/drawing/2014/main" id="{C4CF9EB1-F4E7-487B-84DC-45843AFABA03}"/>
            </a:ext>
          </a:extLst>
        </xdr:cNvPr>
        <xdr:cNvSpPr/>
      </xdr:nvSpPr>
      <xdr:spPr>
        <a:xfrm>
          <a:off x="8699500" y="71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12171</xdr:rowOff>
    </xdr:from>
    <xdr:to>
      <xdr:col>50</xdr:col>
      <xdr:colOff>114300</xdr:colOff>
      <xdr:row>42</xdr:row>
      <xdr:rowOff>13945</xdr:rowOff>
    </xdr:to>
    <xdr:cxnSp macro="">
      <xdr:nvCxnSpPr>
        <xdr:cNvPr id="137" name="直線コネクタ 136">
          <a:extLst>
            <a:ext uri="{FF2B5EF4-FFF2-40B4-BE49-F238E27FC236}">
              <a16:creationId xmlns:a16="http://schemas.microsoft.com/office/drawing/2014/main" id="{7BE0BAB1-DDF3-4919-92EC-EF6725B6AA4B}"/>
            </a:ext>
          </a:extLst>
        </xdr:cNvPr>
        <xdr:cNvCxnSpPr/>
      </xdr:nvCxnSpPr>
      <xdr:spPr>
        <a:xfrm flipV="1">
          <a:off x="8750300" y="7213071"/>
          <a:ext cx="889000" cy="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135912</xdr:rowOff>
    </xdr:from>
    <xdr:to>
      <xdr:col>41</xdr:col>
      <xdr:colOff>101600</xdr:colOff>
      <xdr:row>42</xdr:row>
      <xdr:rowOff>66062</xdr:rowOff>
    </xdr:to>
    <xdr:sp macro="" textlink="">
      <xdr:nvSpPr>
        <xdr:cNvPr id="138" name="楕円 137">
          <a:extLst>
            <a:ext uri="{FF2B5EF4-FFF2-40B4-BE49-F238E27FC236}">
              <a16:creationId xmlns:a16="http://schemas.microsoft.com/office/drawing/2014/main" id="{053DE5BE-8307-4BA7-A069-7753A882236B}"/>
            </a:ext>
          </a:extLst>
        </xdr:cNvPr>
        <xdr:cNvSpPr/>
      </xdr:nvSpPr>
      <xdr:spPr>
        <a:xfrm>
          <a:off x="7810500" y="716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13945</xdr:rowOff>
    </xdr:from>
    <xdr:to>
      <xdr:col>45</xdr:col>
      <xdr:colOff>177800</xdr:colOff>
      <xdr:row>42</xdr:row>
      <xdr:rowOff>15262</xdr:rowOff>
    </xdr:to>
    <xdr:cxnSp macro="">
      <xdr:nvCxnSpPr>
        <xdr:cNvPr id="139" name="直線コネクタ 138">
          <a:extLst>
            <a:ext uri="{FF2B5EF4-FFF2-40B4-BE49-F238E27FC236}">
              <a16:creationId xmlns:a16="http://schemas.microsoft.com/office/drawing/2014/main" id="{2C640DEF-9BA1-4647-AC1C-7D196702C6B5}"/>
            </a:ext>
          </a:extLst>
        </xdr:cNvPr>
        <xdr:cNvCxnSpPr/>
      </xdr:nvCxnSpPr>
      <xdr:spPr>
        <a:xfrm flipV="1">
          <a:off x="7861300" y="7214845"/>
          <a:ext cx="889000" cy="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137305</xdr:rowOff>
    </xdr:from>
    <xdr:to>
      <xdr:col>36</xdr:col>
      <xdr:colOff>165100</xdr:colOff>
      <xdr:row>42</xdr:row>
      <xdr:rowOff>67455</xdr:rowOff>
    </xdr:to>
    <xdr:sp macro="" textlink="">
      <xdr:nvSpPr>
        <xdr:cNvPr id="140" name="楕円 139">
          <a:extLst>
            <a:ext uri="{FF2B5EF4-FFF2-40B4-BE49-F238E27FC236}">
              <a16:creationId xmlns:a16="http://schemas.microsoft.com/office/drawing/2014/main" id="{CF7370C8-BBB7-4270-854F-AAAB896A4E2C}"/>
            </a:ext>
          </a:extLst>
        </xdr:cNvPr>
        <xdr:cNvSpPr/>
      </xdr:nvSpPr>
      <xdr:spPr>
        <a:xfrm>
          <a:off x="6921500" y="71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15262</xdr:rowOff>
    </xdr:from>
    <xdr:to>
      <xdr:col>41</xdr:col>
      <xdr:colOff>50800</xdr:colOff>
      <xdr:row>42</xdr:row>
      <xdr:rowOff>16655</xdr:rowOff>
    </xdr:to>
    <xdr:cxnSp macro="">
      <xdr:nvCxnSpPr>
        <xdr:cNvPr id="141" name="直線コネクタ 140">
          <a:extLst>
            <a:ext uri="{FF2B5EF4-FFF2-40B4-BE49-F238E27FC236}">
              <a16:creationId xmlns:a16="http://schemas.microsoft.com/office/drawing/2014/main" id="{0E57B05E-D3F6-4AEC-8CD2-F9BFEED53F49}"/>
            </a:ext>
          </a:extLst>
        </xdr:cNvPr>
        <xdr:cNvCxnSpPr/>
      </xdr:nvCxnSpPr>
      <xdr:spPr>
        <a:xfrm flipV="1">
          <a:off x="6972300" y="7216162"/>
          <a:ext cx="889000" cy="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4264AAEA-A3F7-4EF8-8716-1548D3BA44BA}"/>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C0B927D8-0C10-4BA1-AEE1-557B7912BE19}"/>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692DCBB5-CCB1-47E4-94DB-16ADD7D5CB2B}"/>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133359</xdr:rowOff>
    </xdr:from>
    <xdr:ext cx="534377" cy="259045"/>
    <xdr:sp macro="" textlink="">
      <xdr:nvSpPr>
        <xdr:cNvPr id="145" name="n_4aveValue【道路】&#10;一人当たり延長">
          <a:extLst>
            <a:ext uri="{FF2B5EF4-FFF2-40B4-BE49-F238E27FC236}">
              <a16:creationId xmlns:a16="http://schemas.microsoft.com/office/drawing/2014/main" id="{F3A07D57-F832-4511-A257-917617AA0475}"/>
            </a:ext>
          </a:extLst>
        </xdr:cNvPr>
        <xdr:cNvSpPr txBox="1"/>
      </xdr:nvSpPr>
      <xdr:spPr>
        <a:xfrm>
          <a:off x="6705111" y="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54098</xdr:rowOff>
    </xdr:from>
    <xdr:ext cx="469744" cy="259045"/>
    <xdr:sp macro="" textlink="">
      <xdr:nvSpPr>
        <xdr:cNvPr id="146" name="n_1mainValue【道路】&#10;一人当たり延長">
          <a:extLst>
            <a:ext uri="{FF2B5EF4-FFF2-40B4-BE49-F238E27FC236}">
              <a16:creationId xmlns:a16="http://schemas.microsoft.com/office/drawing/2014/main" id="{9A5A34C5-1B5A-4ED7-9EB4-F416CB52B7FF}"/>
            </a:ext>
          </a:extLst>
        </xdr:cNvPr>
        <xdr:cNvSpPr txBox="1"/>
      </xdr:nvSpPr>
      <xdr:spPr>
        <a:xfrm>
          <a:off x="9391727" y="725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55872</xdr:rowOff>
    </xdr:from>
    <xdr:ext cx="469744" cy="259045"/>
    <xdr:sp macro="" textlink="">
      <xdr:nvSpPr>
        <xdr:cNvPr id="147" name="n_2mainValue【道路】&#10;一人当たり延長">
          <a:extLst>
            <a:ext uri="{FF2B5EF4-FFF2-40B4-BE49-F238E27FC236}">
              <a16:creationId xmlns:a16="http://schemas.microsoft.com/office/drawing/2014/main" id="{D42D9D27-6AC1-4698-A516-1799055355E0}"/>
            </a:ext>
          </a:extLst>
        </xdr:cNvPr>
        <xdr:cNvSpPr txBox="1"/>
      </xdr:nvSpPr>
      <xdr:spPr>
        <a:xfrm>
          <a:off x="8515427" y="72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57189</xdr:rowOff>
    </xdr:from>
    <xdr:ext cx="469744" cy="259045"/>
    <xdr:sp macro="" textlink="">
      <xdr:nvSpPr>
        <xdr:cNvPr id="148" name="n_3mainValue【道路】&#10;一人当たり延長">
          <a:extLst>
            <a:ext uri="{FF2B5EF4-FFF2-40B4-BE49-F238E27FC236}">
              <a16:creationId xmlns:a16="http://schemas.microsoft.com/office/drawing/2014/main" id="{618E1A90-7D3A-447B-8CED-F6D098C48286}"/>
            </a:ext>
          </a:extLst>
        </xdr:cNvPr>
        <xdr:cNvSpPr txBox="1"/>
      </xdr:nvSpPr>
      <xdr:spPr>
        <a:xfrm>
          <a:off x="7626427" y="725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58582</xdr:rowOff>
    </xdr:from>
    <xdr:ext cx="469744" cy="259045"/>
    <xdr:sp macro="" textlink="">
      <xdr:nvSpPr>
        <xdr:cNvPr id="149" name="n_4mainValue【道路】&#10;一人当たり延長">
          <a:extLst>
            <a:ext uri="{FF2B5EF4-FFF2-40B4-BE49-F238E27FC236}">
              <a16:creationId xmlns:a16="http://schemas.microsoft.com/office/drawing/2014/main" id="{4E51AC8C-93C6-4688-8477-055603057CC9}"/>
            </a:ext>
          </a:extLst>
        </xdr:cNvPr>
        <xdr:cNvSpPr txBox="1"/>
      </xdr:nvSpPr>
      <xdr:spPr>
        <a:xfrm>
          <a:off x="6737427" y="72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86678E0-080A-422B-9735-2990E8453F3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EE7995F-3BE6-4CC1-8C86-BD4A6567AB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7FAB49F-3BB5-45CC-9359-3AD77506D09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7BE2414-722B-43F3-8666-DFABDEAE434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769AC50-8F4E-438C-B910-49C87A627A5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FB2B658-68C0-4ACA-8675-1CC9A8DEF61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DAB138F-1107-4092-BCA3-97ECC27260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D4B5450-B39F-45B7-91CE-E7262CA0BBC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544077E-6C70-4C05-9E3B-E1DB482F0A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A33E704-4FA6-44C4-B0F0-C8396F2F505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C854F6C-742C-4096-9EF5-FA1C2085AE5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364B59F-4A94-4117-AC91-B753731ADD0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6FE4C9D0-DEEF-4E29-BB56-9CC52080BE0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351FEA6-FFA8-46C0-98E1-C9F277C8976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50B9C04-5DAD-4A7B-8A83-180B460A71E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FE52705-32E5-40B7-AE93-BA230E69BDC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92A9C1B-6DDA-4BF4-887B-9CE54BA58AB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A7055AD-A1FF-41A7-8490-4C0B3E5F4BF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E8D14F6-EB6A-413C-BC90-144BED25403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E76CE87-6CC4-4C41-8E1E-ACA08406A11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5AACCAF-B414-45D2-851F-6F65E5E23AC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0C78AEC-BC5D-4C81-9CC0-3781EF27431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CD6D94E-AEEA-4FF9-BD03-FADD963ECC4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CB806AE-97B2-4275-AD3D-F40C3A3D76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9EA160E-54C1-42FC-9105-CE85584EBE1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C0895CE-28E5-4DA3-8F51-D234CF35CCBD}"/>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EFC78BA-AD09-4F07-A25D-A4BFC4F2A7C4}"/>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C620B03-7AD2-4CBA-B190-4830B12C37CC}"/>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887B7B8-D8D3-4E60-BB34-BCFFF6CD3B3D}"/>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5E55B1C8-730B-49C6-972F-4E93B8AA78CB}"/>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694C9ED-246B-4DCF-810D-F6644ECDC758}"/>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EB13960-9F25-4EA4-823D-363467B93609}"/>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E0CFF9D-90E3-4B39-880B-96E472398FED}"/>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CAA91AD9-4116-452E-BA28-87F2BA81004A}"/>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7EB42168-0F00-45BC-8951-7A3BC680AA5F}"/>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AA5C3AF0-3203-48A8-9D07-4F16D08A541D}"/>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93C4F8-97D6-4038-8865-1B0C93A3BB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8EB6D98-4EAD-41E9-A06A-566E214840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D27ED6-9E33-4FEA-8A2A-E18D29DC84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9C1E167-EFC0-484B-8401-00E884722BE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BB14303-2F1D-46B6-8133-2D37BDCBBB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123916</xdr:rowOff>
    </xdr:from>
    <xdr:to>
      <xdr:col>24</xdr:col>
      <xdr:colOff>114300</xdr:colOff>
      <xdr:row>62</xdr:row>
      <xdr:rowOff>54066</xdr:rowOff>
    </xdr:to>
    <xdr:sp macro="" textlink="">
      <xdr:nvSpPr>
        <xdr:cNvPr id="191" name="楕円 190">
          <a:extLst>
            <a:ext uri="{FF2B5EF4-FFF2-40B4-BE49-F238E27FC236}">
              <a16:creationId xmlns:a16="http://schemas.microsoft.com/office/drawing/2014/main" id="{599525CB-FAD5-4B87-AD6B-97A5DDF6AD82}"/>
            </a:ext>
          </a:extLst>
        </xdr:cNvPr>
        <xdr:cNvSpPr/>
      </xdr:nvSpPr>
      <xdr:spPr>
        <a:xfrm>
          <a:off x="45847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102343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CB8D24C-177D-476E-81B0-6EC9C9FF8987}"/>
            </a:ext>
          </a:extLst>
        </xdr:cNvPr>
        <xdr:cNvSpPr txBox="1"/>
      </xdr:nvSpPr>
      <xdr:spPr>
        <a:xfrm>
          <a:off x="4673600"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96157</xdr:rowOff>
    </xdr:from>
    <xdr:to>
      <xdr:col>20</xdr:col>
      <xdr:colOff>38100</xdr:colOff>
      <xdr:row>62</xdr:row>
      <xdr:rowOff>26307</xdr:rowOff>
    </xdr:to>
    <xdr:sp macro="" textlink="">
      <xdr:nvSpPr>
        <xdr:cNvPr id="193" name="楕円 192">
          <a:extLst>
            <a:ext uri="{FF2B5EF4-FFF2-40B4-BE49-F238E27FC236}">
              <a16:creationId xmlns:a16="http://schemas.microsoft.com/office/drawing/2014/main" id="{331B3A68-FBD9-44ED-920C-D209AB4D5D90}"/>
            </a:ext>
          </a:extLst>
        </xdr:cNvPr>
        <xdr:cNvSpPr/>
      </xdr:nvSpPr>
      <xdr:spPr>
        <a:xfrm>
          <a:off x="3746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146957</xdr:rowOff>
    </xdr:from>
    <xdr:to>
      <xdr:col>24</xdr:col>
      <xdr:colOff>63500</xdr:colOff>
      <xdr:row>62</xdr:row>
      <xdr:rowOff>3266</xdr:rowOff>
    </xdr:to>
    <xdr:cxnSp macro="">
      <xdr:nvCxnSpPr>
        <xdr:cNvPr id="194" name="直線コネクタ 193">
          <a:extLst>
            <a:ext uri="{FF2B5EF4-FFF2-40B4-BE49-F238E27FC236}">
              <a16:creationId xmlns:a16="http://schemas.microsoft.com/office/drawing/2014/main" id="{B3E4BEDB-656F-43A4-8415-9CB9DB07F291}"/>
            </a:ext>
          </a:extLst>
        </xdr:cNvPr>
        <xdr:cNvCxnSpPr/>
      </xdr:nvCxnSpPr>
      <xdr:spPr>
        <a:xfrm>
          <a:off x="3797300" y="1060540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68399</xdr:rowOff>
    </xdr:from>
    <xdr:to>
      <xdr:col>15</xdr:col>
      <xdr:colOff>101600</xdr:colOff>
      <xdr:row>61</xdr:row>
      <xdr:rowOff>169999</xdr:rowOff>
    </xdr:to>
    <xdr:sp macro="" textlink="">
      <xdr:nvSpPr>
        <xdr:cNvPr id="195" name="楕円 194">
          <a:extLst>
            <a:ext uri="{FF2B5EF4-FFF2-40B4-BE49-F238E27FC236}">
              <a16:creationId xmlns:a16="http://schemas.microsoft.com/office/drawing/2014/main" id="{DDC7DF91-C458-4109-A33A-60133DEAABBB}"/>
            </a:ext>
          </a:extLst>
        </xdr:cNvPr>
        <xdr:cNvSpPr/>
      </xdr:nvSpPr>
      <xdr:spPr>
        <a:xfrm>
          <a:off x="2857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119199</xdr:rowOff>
    </xdr:from>
    <xdr:to>
      <xdr:col>19</xdr:col>
      <xdr:colOff>177800</xdr:colOff>
      <xdr:row>61</xdr:row>
      <xdr:rowOff>146957</xdr:rowOff>
    </xdr:to>
    <xdr:cxnSp macro="">
      <xdr:nvCxnSpPr>
        <xdr:cNvPr id="196" name="直線コネクタ 195">
          <a:extLst>
            <a:ext uri="{FF2B5EF4-FFF2-40B4-BE49-F238E27FC236}">
              <a16:creationId xmlns:a16="http://schemas.microsoft.com/office/drawing/2014/main" id="{AFAE09A8-2B67-4CBC-B122-B7D9FC4FBDA2}"/>
            </a:ext>
          </a:extLst>
        </xdr:cNvPr>
        <xdr:cNvCxnSpPr/>
      </xdr:nvCxnSpPr>
      <xdr:spPr>
        <a:xfrm>
          <a:off x="2908300" y="105776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7" name="楕円 196">
          <a:extLst>
            <a:ext uri="{FF2B5EF4-FFF2-40B4-BE49-F238E27FC236}">
              <a16:creationId xmlns:a16="http://schemas.microsoft.com/office/drawing/2014/main" id="{5D272EE5-DB91-437C-BA8B-5FE13C6464F9}"/>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119199</xdr:rowOff>
    </xdr:to>
    <xdr:cxnSp macro="">
      <xdr:nvCxnSpPr>
        <xdr:cNvPr id="198" name="直線コネクタ 197">
          <a:extLst>
            <a:ext uri="{FF2B5EF4-FFF2-40B4-BE49-F238E27FC236}">
              <a16:creationId xmlns:a16="http://schemas.microsoft.com/office/drawing/2014/main" id="{8058C405-FACD-408E-8BA7-7EA1BBB9F793}"/>
            </a:ext>
          </a:extLst>
        </xdr:cNvPr>
        <xdr:cNvCxnSpPr/>
      </xdr:nvCxnSpPr>
      <xdr:spPr>
        <a:xfrm>
          <a:off x="2019300" y="1054989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12881</xdr:rowOff>
    </xdr:from>
    <xdr:to>
      <xdr:col>6</xdr:col>
      <xdr:colOff>38100</xdr:colOff>
      <xdr:row>61</xdr:row>
      <xdr:rowOff>114481</xdr:rowOff>
    </xdr:to>
    <xdr:sp macro="" textlink="">
      <xdr:nvSpPr>
        <xdr:cNvPr id="199" name="楕円 198">
          <a:extLst>
            <a:ext uri="{FF2B5EF4-FFF2-40B4-BE49-F238E27FC236}">
              <a16:creationId xmlns:a16="http://schemas.microsoft.com/office/drawing/2014/main" id="{07992186-97C4-41CC-A509-5B51847BA4F3}"/>
            </a:ext>
          </a:extLst>
        </xdr:cNvPr>
        <xdr:cNvSpPr/>
      </xdr:nvSpPr>
      <xdr:spPr>
        <a:xfrm>
          <a:off x="1079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63681</xdr:rowOff>
    </xdr:from>
    <xdr:to>
      <xdr:col>10</xdr:col>
      <xdr:colOff>114300</xdr:colOff>
      <xdr:row>61</xdr:row>
      <xdr:rowOff>91440</xdr:rowOff>
    </xdr:to>
    <xdr:cxnSp macro="">
      <xdr:nvCxnSpPr>
        <xdr:cNvPr id="200" name="直線コネクタ 199">
          <a:extLst>
            <a:ext uri="{FF2B5EF4-FFF2-40B4-BE49-F238E27FC236}">
              <a16:creationId xmlns:a16="http://schemas.microsoft.com/office/drawing/2014/main" id="{5199F467-7D42-4FF1-B5BF-3D1054BFDE89}"/>
            </a:ext>
          </a:extLst>
        </xdr:cNvPr>
        <xdr:cNvCxnSpPr/>
      </xdr:nvCxnSpPr>
      <xdr:spPr>
        <a:xfrm>
          <a:off x="1130300" y="1052213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BEAE061-413D-4A08-9870-8557F5903816}"/>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E95D0DF-4D03-4B03-9839-477B61D21FB2}"/>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725D498-A82C-45D0-8F4E-36C68E2CE24D}"/>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E14718A-B649-4CBE-A55F-009E46179D69}"/>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17434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8D58EA9-5469-4EDB-BA2A-7357D697954D}"/>
            </a:ext>
          </a:extLst>
        </xdr:cNvPr>
        <xdr:cNvSpPr txBox="1"/>
      </xdr:nvSpPr>
      <xdr:spPr>
        <a:xfrm>
          <a:off x="35820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15076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143162C-0B3A-462D-80D1-E25EC634AFB6}"/>
            </a:ext>
          </a:extLst>
        </xdr:cNvPr>
        <xdr:cNvSpPr txBox="1"/>
      </xdr:nvSpPr>
      <xdr:spPr>
        <a:xfrm>
          <a:off x="2705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E939BC7-421D-4A5A-BEDE-01C93AE2BF81}"/>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105608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F5C6B9F-08BF-4960-B006-96470A0C3B07}"/>
            </a:ext>
          </a:extLst>
        </xdr:cNvPr>
        <xdr:cNvSpPr txBox="1"/>
      </xdr:nvSpPr>
      <xdr:spPr>
        <a:xfrm>
          <a:off x="927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0C6C570-CF1E-4572-B93B-1FAD75EDC89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908F5AB-AF37-4AD8-BB57-DC0F234D12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AD5523F-EEF4-4033-944A-57A2264107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3ABA417-8B44-4164-82D7-79EB995A8D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CFA49BE-60C0-43A5-9181-7500F9F6D9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62BB13E-4D3F-4985-BB64-301DD2A264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06197FA-E5FB-4046-A74B-53EC67DD58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2798EDA-AB64-402B-932D-B3B7B4F4FF0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F69BA1E-7410-4EB8-99C1-F96FF475460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E083A07-3EC1-4EDA-8A3B-5BA492A527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2C3821B-0C5D-4403-AF20-8F7B1C24729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F97491F-A25E-40E2-AE68-0AB6B4E3A4B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D6250EF-AB98-4449-B0A5-5AF493229FB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432922B4-F7A4-4832-8ED6-234E2476F70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1D8A695-D8A5-455D-8E1C-28FB16E9E11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0A37C90-EA72-4AB0-8AC4-8B671491F49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92E894A-3C94-4CE5-A983-72A372D124E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198A341A-2BD4-4C04-A490-6036707DE98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60A2B78-C6AF-491D-875A-C28B9852207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7A42C14-BE70-4367-8EEB-862EE5C9907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18DA3E7-5D60-4395-AA64-7B344DEB11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8887A43-A7B3-423F-AF27-3BC9685FAE7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1AE6084-6599-4768-BC6C-1251865656E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89B5BBE8-72B5-4575-9308-5ED661A1E7AF}"/>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AA89EB9-7E9F-4D02-A3DB-81BE1B9BCD81}"/>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5B22DAF3-5D8F-4C2B-92F2-D25FF96B61C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F5FAC356-8F24-4295-93A1-93D6BA5B6745}"/>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D38080F-A34B-4098-9E34-D33168416653}"/>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394E9B2-A0FD-4CEA-B824-083D1F4AC3FA}"/>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C74496C5-8178-4CD0-9F56-421882C99AFA}"/>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C0C90625-FF40-428A-9D79-712D4A6706A8}"/>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113272E-5452-4D89-8D7F-A2D551A61334}"/>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3F0564D-3E8A-47CF-B4BD-AD470E443E1A}"/>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934CDBDA-7D0E-44A6-91AF-6C3E4C8DE428}"/>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3E1FE18-F88C-4CCF-99C1-91F1EACE08D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C7E8239-5440-4A10-B200-030F615DFA6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F338A8-AAA0-47BE-8530-13AF937DB72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D188E90-5AE3-4419-91E0-2A13D56147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E7F8891-977B-46D0-8ECA-0E8104AB87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102611</xdr:rowOff>
    </xdr:from>
    <xdr:to>
      <xdr:col>55</xdr:col>
      <xdr:colOff>50800</xdr:colOff>
      <xdr:row>64</xdr:row>
      <xdr:rowOff>32761</xdr:rowOff>
    </xdr:to>
    <xdr:sp macro="" textlink="">
      <xdr:nvSpPr>
        <xdr:cNvPr id="248" name="楕円 247">
          <a:extLst>
            <a:ext uri="{FF2B5EF4-FFF2-40B4-BE49-F238E27FC236}">
              <a16:creationId xmlns:a16="http://schemas.microsoft.com/office/drawing/2014/main" id="{C8E96134-DEFB-47AC-B3A0-24D2966C1315}"/>
            </a:ext>
          </a:extLst>
        </xdr:cNvPr>
        <xdr:cNvSpPr/>
      </xdr:nvSpPr>
      <xdr:spPr>
        <a:xfrm>
          <a:off x="10426700" y="1090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17538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1A67BB0-8A90-4D60-B7DE-B012C398BF7E}"/>
            </a:ext>
          </a:extLst>
        </xdr:cNvPr>
        <xdr:cNvSpPr txBox="1"/>
      </xdr:nvSpPr>
      <xdr:spPr>
        <a:xfrm>
          <a:off x="10515600" y="1081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104982</xdr:rowOff>
    </xdr:from>
    <xdr:to>
      <xdr:col>50</xdr:col>
      <xdr:colOff>165100</xdr:colOff>
      <xdr:row>64</xdr:row>
      <xdr:rowOff>35132</xdr:rowOff>
    </xdr:to>
    <xdr:sp macro="" textlink="">
      <xdr:nvSpPr>
        <xdr:cNvPr id="250" name="楕円 249">
          <a:extLst>
            <a:ext uri="{FF2B5EF4-FFF2-40B4-BE49-F238E27FC236}">
              <a16:creationId xmlns:a16="http://schemas.microsoft.com/office/drawing/2014/main" id="{3ECD859B-3A1B-4FAF-AA78-4F57BE822710}"/>
            </a:ext>
          </a:extLst>
        </xdr:cNvPr>
        <xdr:cNvSpPr/>
      </xdr:nvSpPr>
      <xdr:spPr>
        <a:xfrm>
          <a:off x="9588500" y="1090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153411</xdr:rowOff>
    </xdr:from>
    <xdr:to>
      <xdr:col>55</xdr:col>
      <xdr:colOff>0</xdr:colOff>
      <xdr:row>63</xdr:row>
      <xdr:rowOff>155782</xdr:rowOff>
    </xdr:to>
    <xdr:cxnSp macro="">
      <xdr:nvCxnSpPr>
        <xdr:cNvPr id="251" name="直線コネクタ 250">
          <a:extLst>
            <a:ext uri="{FF2B5EF4-FFF2-40B4-BE49-F238E27FC236}">
              <a16:creationId xmlns:a16="http://schemas.microsoft.com/office/drawing/2014/main" id="{E6BED8B5-D9D7-42CE-AEFC-009B54B538EA}"/>
            </a:ext>
          </a:extLst>
        </xdr:cNvPr>
        <xdr:cNvCxnSpPr/>
      </xdr:nvCxnSpPr>
      <xdr:spPr>
        <a:xfrm flipV="1">
          <a:off x="9639300" y="10954761"/>
          <a:ext cx="838200" cy="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107011</xdr:rowOff>
    </xdr:from>
    <xdr:to>
      <xdr:col>46</xdr:col>
      <xdr:colOff>38100</xdr:colOff>
      <xdr:row>64</xdr:row>
      <xdr:rowOff>37161</xdr:rowOff>
    </xdr:to>
    <xdr:sp macro="" textlink="">
      <xdr:nvSpPr>
        <xdr:cNvPr id="252" name="楕円 251">
          <a:extLst>
            <a:ext uri="{FF2B5EF4-FFF2-40B4-BE49-F238E27FC236}">
              <a16:creationId xmlns:a16="http://schemas.microsoft.com/office/drawing/2014/main" id="{CF63D249-3729-4BAD-97DB-7CA35B59A021}"/>
            </a:ext>
          </a:extLst>
        </xdr:cNvPr>
        <xdr:cNvSpPr/>
      </xdr:nvSpPr>
      <xdr:spPr>
        <a:xfrm>
          <a:off x="8699500" y="1090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155782</xdr:rowOff>
    </xdr:from>
    <xdr:to>
      <xdr:col>50</xdr:col>
      <xdr:colOff>114300</xdr:colOff>
      <xdr:row>63</xdr:row>
      <xdr:rowOff>157811</xdr:rowOff>
    </xdr:to>
    <xdr:cxnSp macro="">
      <xdr:nvCxnSpPr>
        <xdr:cNvPr id="253" name="直線コネクタ 252">
          <a:extLst>
            <a:ext uri="{FF2B5EF4-FFF2-40B4-BE49-F238E27FC236}">
              <a16:creationId xmlns:a16="http://schemas.microsoft.com/office/drawing/2014/main" id="{A4C81146-0693-417B-8778-8043073B7CDF}"/>
            </a:ext>
          </a:extLst>
        </xdr:cNvPr>
        <xdr:cNvCxnSpPr/>
      </xdr:nvCxnSpPr>
      <xdr:spPr>
        <a:xfrm flipV="1">
          <a:off x="8750300" y="10957132"/>
          <a:ext cx="889000" cy="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108520</xdr:rowOff>
    </xdr:from>
    <xdr:to>
      <xdr:col>41</xdr:col>
      <xdr:colOff>101600</xdr:colOff>
      <xdr:row>64</xdr:row>
      <xdr:rowOff>38670</xdr:rowOff>
    </xdr:to>
    <xdr:sp macro="" textlink="">
      <xdr:nvSpPr>
        <xdr:cNvPr id="254" name="楕円 253">
          <a:extLst>
            <a:ext uri="{FF2B5EF4-FFF2-40B4-BE49-F238E27FC236}">
              <a16:creationId xmlns:a16="http://schemas.microsoft.com/office/drawing/2014/main" id="{5DEC3A7D-D7DE-4E81-B0DD-9AB5757E2A5D}"/>
            </a:ext>
          </a:extLst>
        </xdr:cNvPr>
        <xdr:cNvSpPr/>
      </xdr:nvSpPr>
      <xdr:spPr>
        <a:xfrm>
          <a:off x="7810500" y="109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157811</xdr:rowOff>
    </xdr:from>
    <xdr:to>
      <xdr:col>45</xdr:col>
      <xdr:colOff>177800</xdr:colOff>
      <xdr:row>63</xdr:row>
      <xdr:rowOff>159320</xdr:rowOff>
    </xdr:to>
    <xdr:cxnSp macro="">
      <xdr:nvCxnSpPr>
        <xdr:cNvPr id="255" name="直線コネクタ 254">
          <a:extLst>
            <a:ext uri="{FF2B5EF4-FFF2-40B4-BE49-F238E27FC236}">
              <a16:creationId xmlns:a16="http://schemas.microsoft.com/office/drawing/2014/main" id="{5A27594D-5CB5-43CF-83D5-5B7AE2807D60}"/>
            </a:ext>
          </a:extLst>
        </xdr:cNvPr>
        <xdr:cNvCxnSpPr/>
      </xdr:nvCxnSpPr>
      <xdr:spPr>
        <a:xfrm flipV="1">
          <a:off x="7861300" y="10959161"/>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110104</xdr:rowOff>
    </xdr:from>
    <xdr:to>
      <xdr:col>36</xdr:col>
      <xdr:colOff>165100</xdr:colOff>
      <xdr:row>64</xdr:row>
      <xdr:rowOff>40254</xdr:rowOff>
    </xdr:to>
    <xdr:sp macro="" textlink="">
      <xdr:nvSpPr>
        <xdr:cNvPr id="256" name="楕円 255">
          <a:extLst>
            <a:ext uri="{FF2B5EF4-FFF2-40B4-BE49-F238E27FC236}">
              <a16:creationId xmlns:a16="http://schemas.microsoft.com/office/drawing/2014/main" id="{9EF4BFC8-58BE-4B35-9169-D3A8B14800CC}"/>
            </a:ext>
          </a:extLst>
        </xdr:cNvPr>
        <xdr:cNvSpPr/>
      </xdr:nvSpPr>
      <xdr:spPr>
        <a:xfrm>
          <a:off x="6921500" y="109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159320</xdr:rowOff>
    </xdr:from>
    <xdr:to>
      <xdr:col>41</xdr:col>
      <xdr:colOff>50800</xdr:colOff>
      <xdr:row>63</xdr:row>
      <xdr:rowOff>160904</xdr:rowOff>
    </xdr:to>
    <xdr:cxnSp macro="">
      <xdr:nvCxnSpPr>
        <xdr:cNvPr id="257" name="直線コネクタ 256">
          <a:extLst>
            <a:ext uri="{FF2B5EF4-FFF2-40B4-BE49-F238E27FC236}">
              <a16:creationId xmlns:a16="http://schemas.microsoft.com/office/drawing/2014/main" id="{3692D4CD-01A5-4F44-9077-1BFF42D6E9FB}"/>
            </a:ext>
          </a:extLst>
        </xdr:cNvPr>
        <xdr:cNvCxnSpPr/>
      </xdr:nvCxnSpPr>
      <xdr:spPr>
        <a:xfrm flipV="1">
          <a:off x="6972300" y="10960670"/>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F578850-73CB-4194-A32B-D1DE23BE64E2}"/>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6FEB827-A6AB-4FBF-9C38-F7C766B4E19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1442A1E-C791-4073-A7FF-74AABEC0445C}"/>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DA7A190-AC9C-44C3-AAC2-6D312B830A1A}"/>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26259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B16239E-D456-4C8B-AAAB-053E13EBFA66}"/>
            </a:ext>
          </a:extLst>
        </xdr:cNvPr>
        <xdr:cNvSpPr txBox="1"/>
      </xdr:nvSpPr>
      <xdr:spPr>
        <a:xfrm>
          <a:off x="9327095" y="10999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28288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BC7757C-FD04-4936-B150-01838F5A18D5}"/>
            </a:ext>
          </a:extLst>
        </xdr:cNvPr>
        <xdr:cNvSpPr txBox="1"/>
      </xdr:nvSpPr>
      <xdr:spPr>
        <a:xfrm>
          <a:off x="8450795" y="1100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29797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8E2AC3A-B532-45CF-B853-2695177E3308}"/>
            </a:ext>
          </a:extLst>
        </xdr:cNvPr>
        <xdr:cNvSpPr txBox="1"/>
      </xdr:nvSpPr>
      <xdr:spPr>
        <a:xfrm>
          <a:off x="7561795" y="11002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31381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5BB843B-0F95-428B-A440-026CC7E6409E}"/>
            </a:ext>
          </a:extLst>
        </xdr:cNvPr>
        <xdr:cNvSpPr txBox="1"/>
      </xdr:nvSpPr>
      <xdr:spPr>
        <a:xfrm>
          <a:off x="6672795" y="11004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1BBCE54-8D26-4133-A2DC-DB5FEB48A1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A8ABF1A-18DD-41C3-A0C2-B9E7D23661A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C5E5A5C-BE67-45EE-A421-780CCBA995D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E5553BA-8596-4D4F-B98E-2F7272E374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DB71D58-E9F3-4529-93C6-A55C749E868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F5E8F20-284B-4267-A5CC-5900ABB4148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D031EED-2AFB-42FF-99A7-74F00072FE7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702AF9E-FBB2-4E39-9500-87058A6E3F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2E80CB3-9329-45C2-AF3F-3A4C1401D5C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449E168-17C7-4D5D-A6AE-FD30A7AF14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EF914FA-920C-40EB-94E1-43C3E4DE563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1AAA120-8574-4386-AD39-073C4648252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15509B0-4E1C-485D-8B0A-457E1136DFC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A76EDC9-26B9-40F1-9405-5B16F7ADD80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1E2BDAA-36EE-4651-8C79-31AAF205F60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18D9E7F-F2CA-40C5-B74C-96C8C60FCAF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82C7A96-4E00-4658-B1EE-EEF3B615576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98B112E-D635-4A94-9084-2FF53433B91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99F6CD2-846F-4651-9BE7-4A1E81CFB96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717E511-6EAF-4130-8651-216E72A9852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4D7B168-C7F3-43FB-B417-E5FA460A8AE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08910CF-A800-466E-9788-88BABBCD8EE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0C195A9-9B10-49D1-95BD-0961A419071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9388B74-9501-45C8-A9DE-539B4949BB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71A0E5A-8AEE-426B-915A-C578D8E94082}"/>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C8C1034-7258-4C10-AA5E-4BC490D848C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35E49FD-520A-44FD-9ED6-39022E70967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5DDCD98-6ABC-4BD7-BD56-1597CAFF2888}"/>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AA58010E-6CC7-4A72-A231-A0C69C50758B}"/>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DB0DE9E-8479-4AE9-87CF-03027CEE56C4}"/>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E1E3FB3E-0E58-4302-9B2F-B380923CEC36}"/>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D09EE03F-9FA7-4ACA-8EFD-899F2A5A4769}"/>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F49B6840-4B19-4E0B-B4EA-12831C39F942}"/>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9624E2D-DC34-4B02-A913-AA6CFAF3D8F3}"/>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41B1020A-54BF-40F9-B573-33186ED02EF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461C5C8-5C9B-4C2F-85A6-93D226F825C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232B3A4-77A5-4DE4-BBA0-562D3DEBD29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BA1FD04-8650-427E-BF59-F8D93A6C00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6C3DBC9-9B6D-4291-8B70-D3889209B14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6AB4D08-6A5A-4643-BD05-A02D9FBC374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105411</xdr:rowOff>
    </xdr:from>
    <xdr:to>
      <xdr:col>24</xdr:col>
      <xdr:colOff>114300</xdr:colOff>
      <xdr:row>81</xdr:row>
      <xdr:rowOff>35561</xdr:rowOff>
    </xdr:to>
    <xdr:sp macro="" textlink="">
      <xdr:nvSpPr>
        <xdr:cNvPr id="306" name="楕円 305">
          <a:extLst>
            <a:ext uri="{FF2B5EF4-FFF2-40B4-BE49-F238E27FC236}">
              <a16:creationId xmlns:a16="http://schemas.microsoft.com/office/drawing/2014/main" id="{56674FCB-3C9D-42D3-A2AA-4D233FADB406}"/>
            </a:ext>
          </a:extLst>
        </xdr:cNvPr>
        <xdr:cNvSpPr/>
      </xdr:nvSpPr>
      <xdr:spPr>
        <a:xfrm>
          <a:off x="45847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55DCFBA-B321-41EE-95C8-862D75CEEF21}"/>
            </a:ext>
          </a:extLst>
        </xdr:cNvPr>
        <xdr:cNvSpPr txBox="1"/>
      </xdr:nvSpPr>
      <xdr:spPr>
        <a:xfrm>
          <a:off x="4673600"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84455</xdr:rowOff>
    </xdr:from>
    <xdr:to>
      <xdr:col>20</xdr:col>
      <xdr:colOff>38100</xdr:colOff>
      <xdr:row>81</xdr:row>
      <xdr:rowOff>14605</xdr:rowOff>
    </xdr:to>
    <xdr:sp macro="" textlink="">
      <xdr:nvSpPr>
        <xdr:cNvPr id="308" name="楕円 307">
          <a:extLst>
            <a:ext uri="{FF2B5EF4-FFF2-40B4-BE49-F238E27FC236}">
              <a16:creationId xmlns:a16="http://schemas.microsoft.com/office/drawing/2014/main" id="{9C2A6B03-E316-409F-AD57-C7E01921BECD}"/>
            </a:ext>
          </a:extLst>
        </xdr:cNvPr>
        <xdr:cNvSpPr/>
      </xdr:nvSpPr>
      <xdr:spPr>
        <a:xfrm>
          <a:off x="3746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135255</xdr:rowOff>
    </xdr:from>
    <xdr:to>
      <xdr:col>24</xdr:col>
      <xdr:colOff>63500</xdr:colOff>
      <xdr:row>80</xdr:row>
      <xdr:rowOff>156211</xdr:rowOff>
    </xdr:to>
    <xdr:cxnSp macro="">
      <xdr:nvCxnSpPr>
        <xdr:cNvPr id="309" name="直線コネクタ 308">
          <a:extLst>
            <a:ext uri="{FF2B5EF4-FFF2-40B4-BE49-F238E27FC236}">
              <a16:creationId xmlns:a16="http://schemas.microsoft.com/office/drawing/2014/main" id="{BEA28F1D-0B01-49F3-924F-56D386C268C1}"/>
            </a:ext>
          </a:extLst>
        </xdr:cNvPr>
        <xdr:cNvCxnSpPr/>
      </xdr:nvCxnSpPr>
      <xdr:spPr>
        <a:xfrm>
          <a:off x="3797300" y="138512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84455</xdr:rowOff>
    </xdr:from>
    <xdr:to>
      <xdr:col>15</xdr:col>
      <xdr:colOff>101600</xdr:colOff>
      <xdr:row>81</xdr:row>
      <xdr:rowOff>14605</xdr:rowOff>
    </xdr:to>
    <xdr:sp macro="" textlink="">
      <xdr:nvSpPr>
        <xdr:cNvPr id="310" name="楕円 309">
          <a:extLst>
            <a:ext uri="{FF2B5EF4-FFF2-40B4-BE49-F238E27FC236}">
              <a16:creationId xmlns:a16="http://schemas.microsoft.com/office/drawing/2014/main" id="{6003EBF4-A618-422D-AD87-B2C6BD94E9B8}"/>
            </a:ext>
          </a:extLst>
        </xdr:cNvPr>
        <xdr:cNvSpPr/>
      </xdr:nvSpPr>
      <xdr:spPr>
        <a:xfrm>
          <a:off x="2857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135255</xdr:rowOff>
    </xdr:from>
    <xdr:to>
      <xdr:col>19</xdr:col>
      <xdr:colOff>177800</xdr:colOff>
      <xdr:row>80</xdr:row>
      <xdr:rowOff>135255</xdr:rowOff>
    </xdr:to>
    <xdr:cxnSp macro="">
      <xdr:nvCxnSpPr>
        <xdr:cNvPr id="311" name="直線コネクタ 310">
          <a:extLst>
            <a:ext uri="{FF2B5EF4-FFF2-40B4-BE49-F238E27FC236}">
              <a16:creationId xmlns:a16="http://schemas.microsoft.com/office/drawing/2014/main" id="{40DF53E0-1DE0-40F3-AA87-4F0FFB785E61}"/>
            </a:ext>
          </a:extLst>
        </xdr:cNvPr>
        <xdr:cNvCxnSpPr/>
      </xdr:nvCxnSpPr>
      <xdr:spPr>
        <a:xfrm>
          <a:off x="2908300" y="138512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12" name="楕円 311">
          <a:extLst>
            <a:ext uri="{FF2B5EF4-FFF2-40B4-BE49-F238E27FC236}">
              <a16:creationId xmlns:a16="http://schemas.microsoft.com/office/drawing/2014/main" id="{985F5281-926B-4DDA-B40E-B5E06528EA73}"/>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135255</xdr:rowOff>
    </xdr:to>
    <xdr:cxnSp macro="">
      <xdr:nvCxnSpPr>
        <xdr:cNvPr id="313" name="直線コネクタ 312">
          <a:extLst>
            <a:ext uri="{FF2B5EF4-FFF2-40B4-BE49-F238E27FC236}">
              <a16:creationId xmlns:a16="http://schemas.microsoft.com/office/drawing/2014/main" id="{8E678F6B-03D5-4ADE-962E-2E8057C2F259}"/>
            </a:ext>
          </a:extLst>
        </xdr:cNvPr>
        <xdr:cNvCxnSpPr/>
      </xdr:nvCxnSpPr>
      <xdr:spPr>
        <a:xfrm>
          <a:off x="2019300" y="138188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38736</xdr:rowOff>
    </xdr:from>
    <xdr:to>
      <xdr:col>6</xdr:col>
      <xdr:colOff>38100</xdr:colOff>
      <xdr:row>81</xdr:row>
      <xdr:rowOff>140336</xdr:rowOff>
    </xdr:to>
    <xdr:sp macro="" textlink="">
      <xdr:nvSpPr>
        <xdr:cNvPr id="314" name="楕円 313">
          <a:extLst>
            <a:ext uri="{FF2B5EF4-FFF2-40B4-BE49-F238E27FC236}">
              <a16:creationId xmlns:a16="http://schemas.microsoft.com/office/drawing/2014/main" id="{964C758E-8611-4D0C-AA58-83B3BC27B7DD}"/>
            </a:ext>
          </a:extLst>
        </xdr:cNvPr>
        <xdr:cNvSpPr/>
      </xdr:nvSpPr>
      <xdr:spPr>
        <a:xfrm>
          <a:off x="1079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102870</xdr:rowOff>
    </xdr:from>
    <xdr:to>
      <xdr:col>10</xdr:col>
      <xdr:colOff>114300</xdr:colOff>
      <xdr:row>81</xdr:row>
      <xdr:rowOff>89536</xdr:rowOff>
    </xdr:to>
    <xdr:cxnSp macro="">
      <xdr:nvCxnSpPr>
        <xdr:cNvPr id="315" name="直線コネクタ 314">
          <a:extLst>
            <a:ext uri="{FF2B5EF4-FFF2-40B4-BE49-F238E27FC236}">
              <a16:creationId xmlns:a16="http://schemas.microsoft.com/office/drawing/2014/main" id="{EE24F8AB-7162-47A0-A62E-B41DEB2E85F7}"/>
            </a:ext>
          </a:extLst>
        </xdr:cNvPr>
        <xdr:cNvCxnSpPr/>
      </xdr:nvCxnSpPr>
      <xdr:spPr>
        <a:xfrm flipV="1">
          <a:off x="1130300" y="13818870"/>
          <a:ext cx="889000" cy="1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7C55596B-6A8A-4CC2-9FAB-D796CC45112A}"/>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4CF0726A-772F-43F6-A5B2-7B2A9EACA193}"/>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F358D52A-C738-4146-936E-20B06BECFE05}"/>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5CF07A90-E173-4EB8-B5AD-6D130939203C}"/>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31132</xdr:rowOff>
    </xdr:from>
    <xdr:ext cx="405111" cy="259045"/>
    <xdr:sp macro="" textlink="">
      <xdr:nvSpPr>
        <xdr:cNvPr id="320" name="n_1mainValue【公営住宅】&#10;有形固定資産減価償却率">
          <a:extLst>
            <a:ext uri="{FF2B5EF4-FFF2-40B4-BE49-F238E27FC236}">
              <a16:creationId xmlns:a16="http://schemas.microsoft.com/office/drawing/2014/main" id="{20865DC6-4E4D-4567-B4D5-4688F6B68B32}"/>
            </a:ext>
          </a:extLst>
        </xdr:cNvPr>
        <xdr:cNvSpPr txBox="1"/>
      </xdr:nvSpPr>
      <xdr:spPr>
        <a:xfrm>
          <a:off x="35820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31132</xdr:rowOff>
    </xdr:from>
    <xdr:ext cx="405111" cy="259045"/>
    <xdr:sp macro="" textlink="">
      <xdr:nvSpPr>
        <xdr:cNvPr id="321" name="n_2mainValue【公営住宅】&#10;有形固定資産減価償却率">
          <a:extLst>
            <a:ext uri="{FF2B5EF4-FFF2-40B4-BE49-F238E27FC236}">
              <a16:creationId xmlns:a16="http://schemas.microsoft.com/office/drawing/2014/main" id="{55531E78-F7BA-4B9F-80CB-3524E2704D8D}"/>
            </a:ext>
          </a:extLst>
        </xdr:cNvPr>
        <xdr:cNvSpPr txBox="1"/>
      </xdr:nvSpPr>
      <xdr:spPr>
        <a:xfrm>
          <a:off x="2705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22" name="n_3mainValue【公営住宅】&#10;有形固定資産減価償却率">
          <a:extLst>
            <a:ext uri="{FF2B5EF4-FFF2-40B4-BE49-F238E27FC236}">
              <a16:creationId xmlns:a16="http://schemas.microsoft.com/office/drawing/2014/main" id="{F0F365B0-81D7-4E3D-AED4-F1CE963D5D7B}"/>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156863</xdr:rowOff>
    </xdr:from>
    <xdr:ext cx="405111" cy="259045"/>
    <xdr:sp macro="" textlink="">
      <xdr:nvSpPr>
        <xdr:cNvPr id="323" name="n_4mainValue【公営住宅】&#10;有形固定資産減価償却率">
          <a:extLst>
            <a:ext uri="{FF2B5EF4-FFF2-40B4-BE49-F238E27FC236}">
              <a16:creationId xmlns:a16="http://schemas.microsoft.com/office/drawing/2014/main" id="{33383455-243C-4360-9191-1DE0AA278C6F}"/>
            </a:ext>
          </a:extLst>
        </xdr:cNvPr>
        <xdr:cNvSpPr txBox="1"/>
      </xdr:nvSpPr>
      <xdr:spPr>
        <a:xfrm>
          <a:off x="927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011669C-8C74-483C-82F7-D939048D8E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D920466-2812-46AB-B386-DC89192160E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9629929-313C-4F6A-A8D5-74A714A9F96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B3F54C6-09B6-4EC7-BDB8-2CEB9EF8C7B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D3A11A2-6C2D-44BE-A72F-423A374C3A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9901E0E-FC4A-4573-8621-FA76CD39AC6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5CE987D-5BF1-4178-9492-EE0CCB2407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41D3700-5D34-4C50-A961-A33416B2744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DB67246-AD8D-44C2-938E-888D8F06EC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F9A330C-FC0C-436A-BE57-6A0C97100C5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C12470D-8D1A-426A-A9E0-F626D6F9037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342AEFA-39D5-47F4-A0AE-9F395D42916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A563ABFE-F7FF-44C2-B119-AFE43DCE22C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1C284327-8C10-4188-9B2F-B3A0A072883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3143D92-CC14-463F-8B1A-A717FF41221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6996342-42BC-496F-A54C-D99192C0BA1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D6FCC5D-97CE-4A09-81B4-13DA6C062EB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EDD3C901-9D0D-4887-AE7A-D2995AE8387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A26DF2E-7A3D-4613-B465-138310B0836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8C8783D0-0BC1-45E9-820F-3BC227E2B3A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F0AC688-0932-4DFE-8355-12144CD64EF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B67780DE-0122-4162-B022-62EDA24A9DF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7DB22DE6-2EA8-4E8B-98C9-2FF55E60A79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FB1DCD2-6445-4EC2-966F-76BA20FABD06}"/>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7011F1B1-EF82-4DBF-97C5-C669D64361B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473FBC0-5D87-4831-BC0E-E1AA05ED2DE9}"/>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64E98723-ED28-448E-8B81-0C04F4864D84}"/>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B1A759F8-93D8-470C-80E8-6CEE5179068F}"/>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E66A9F11-3F18-45F8-9562-44B0A3D8B196}"/>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D15A5794-E650-423D-8718-ED180B7CBD53}"/>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9EF6EAD6-8C92-447B-AA71-ECF3FD45A4B9}"/>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62982C9E-13DA-4BB8-ABD8-80FE2D36E013}"/>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9A6481F-6590-4A9F-82BC-B29E1323D807}"/>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5F8E15F8-B00C-4559-87DD-D464362F0FAB}"/>
            </a:ext>
          </a:extLst>
        </xdr:cNvPr>
        <xdr:cNvSpPr/>
      </xdr:nvSpPr>
      <xdr:spPr>
        <a:xfrm>
          <a:off x="6921500" y="145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7FC4D22-E995-4362-B4B6-3C197F56A1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9F24631-1A9B-4B79-A762-370F09D3B89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35B62C4-804B-4B90-A9BF-AA4D247B57F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2F1F4D2-A7CF-4249-A7B1-8C1C0A975F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D422F0-7F38-4836-BDF1-AC15604325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104076</xdr:rowOff>
    </xdr:from>
    <xdr:to>
      <xdr:col>55</xdr:col>
      <xdr:colOff>50800</xdr:colOff>
      <xdr:row>83</xdr:row>
      <xdr:rowOff>34226</xdr:rowOff>
    </xdr:to>
    <xdr:sp macro="" textlink="">
      <xdr:nvSpPr>
        <xdr:cNvPr id="363" name="楕円 362">
          <a:extLst>
            <a:ext uri="{FF2B5EF4-FFF2-40B4-BE49-F238E27FC236}">
              <a16:creationId xmlns:a16="http://schemas.microsoft.com/office/drawing/2014/main" id="{2D116E1C-244A-4009-A746-D7968D0D3FE8}"/>
            </a:ext>
          </a:extLst>
        </xdr:cNvPr>
        <xdr:cNvSpPr/>
      </xdr:nvSpPr>
      <xdr:spPr>
        <a:xfrm>
          <a:off x="10426700" y="1416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126953</xdr:rowOff>
    </xdr:from>
    <xdr:ext cx="469744" cy="259045"/>
    <xdr:sp macro="" textlink="">
      <xdr:nvSpPr>
        <xdr:cNvPr id="364" name="【公営住宅】&#10;一人当たり面積該当値テキスト">
          <a:extLst>
            <a:ext uri="{FF2B5EF4-FFF2-40B4-BE49-F238E27FC236}">
              <a16:creationId xmlns:a16="http://schemas.microsoft.com/office/drawing/2014/main" id="{04478436-21EC-415A-9306-1FE76845A46B}"/>
            </a:ext>
          </a:extLst>
        </xdr:cNvPr>
        <xdr:cNvSpPr txBox="1"/>
      </xdr:nvSpPr>
      <xdr:spPr>
        <a:xfrm>
          <a:off x="10515600" y="1401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119698</xdr:rowOff>
    </xdr:from>
    <xdr:to>
      <xdr:col>50</xdr:col>
      <xdr:colOff>165100</xdr:colOff>
      <xdr:row>83</xdr:row>
      <xdr:rowOff>49848</xdr:rowOff>
    </xdr:to>
    <xdr:sp macro="" textlink="">
      <xdr:nvSpPr>
        <xdr:cNvPr id="365" name="楕円 364">
          <a:extLst>
            <a:ext uri="{FF2B5EF4-FFF2-40B4-BE49-F238E27FC236}">
              <a16:creationId xmlns:a16="http://schemas.microsoft.com/office/drawing/2014/main" id="{C2EC0C79-9F04-4B57-AB58-0765D4059265}"/>
            </a:ext>
          </a:extLst>
        </xdr:cNvPr>
        <xdr:cNvSpPr/>
      </xdr:nvSpPr>
      <xdr:spPr>
        <a:xfrm>
          <a:off x="9588500" y="1417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154876</xdr:rowOff>
    </xdr:from>
    <xdr:to>
      <xdr:col>55</xdr:col>
      <xdr:colOff>0</xdr:colOff>
      <xdr:row>82</xdr:row>
      <xdr:rowOff>170498</xdr:rowOff>
    </xdr:to>
    <xdr:cxnSp macro="">
      <xdr:nvCxnSpPr>
        <xdr:cNvPr id="366" name="直線コネクタ 365">
          <a:extLst>
            <a:ext uri="{FF2B5EF4-FFF2-40B4-BE49-F238E27FC236}">
              <a16:creationId xmlns:a16="http://schemas.microsoft.com/office/drawing/2014/main" id="{F8C3F533-BA2E-4459-8031-73916F4DA5FF}"/>
            </a:ext>
          </a:extLst>
        </xdr:cNvPr>
        <xdr:cNvCxnSpPr/>
      </xdr:nvCxnSpPr>
      <xdr:spPr>
        <a:xfrm flipV="1">
          <a:off x="9639300" y="14213776"/>
          <a:ext cx="8382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96456</xdr:rowOff>
    </xdr:from>
    <xdr:to>
      <xdr:col>46</xdr:col>
      <xdr:colOff>38100</xdr:colOff>
      <xdr:row>83</xdr:row>
      <xdr:rowOff>26606</xdr:rowOff>
    </xdr:to>
    <xdr:sp macro="" textlink="">
      <xdr:nvSpPr>
        <xdr:cNvPr id="367" name="楕円 366">
          <a:extLst>
            <a:ext uri="{FF2B5EF4-FFF2-40B4-BE49-F238E27FC236}">
              <a16:creationId xmlns:a16="http://schemas.microsoft.com/office/drawing/2014/main" id="{27D598F0-8149-4B09-80C6-254BC0882963}"/>
            </a:ext>
          </a:extLst>
        </xdr:cNvPr>
        <xdr:cNvSpPr/>
      </xdr:nvSpPr>
      <xdr:spPr>
        <a:xfrm>
          <a:off x="8699500" y="1415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147256</xdr:rowOff>
    </xdr:from>
    <xdr:to>
      <xdr:col>50</xdr:col>
      <xdr:colOff>114300</xdr:colOff>
      <xdr:row>82</xdr:row>
      <xdr:rowOff>170498</xdr:rowOff>
    </xdr:to>
    <xdr:cxnSp macro="">
      <xdr:nvCxnSpPr>
        <xdr:cNvPr id="368" name="直線コネクタ 367">
          <a:extLst>
            <a:ext uri="{FF2B5EF4-FFF2-40B4-BE49-F238E27FC236}">
              <a16:creationId xmlns:a16="http://schemas.microsoft.com/office/drawing/2014/main" id="{F6400DD7-C120-45A8-8FDA-D816B739BFF3}"/>
            </a:ext>
          </a:extLst>
        </xdr:cNvPr>
        <xdr:cNvCxnSpPr/>
      </xdr:nvCxnSpPr>
      <xdr:spPr>
        <a:xfrm>
          <a:off x="8750300" y="14206156"/>
          <a:ext cx="889000" cy="2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107505</xdr:rowOff>
    </xdr:from>
    <xdr:to>
      <xdr:col>41</xdr:col>
      <xdr:colOff>101600</xdr:colOff>
      <xdr:row>83</xdr:row>
      <xdr:rowOff>37655</xdr:rowOff>
    </xdr:to>
    <xdr:sp macro="" textlink="">
      <xdr:nvSpPr>
        <xdr:cNvPr id="369" name="楕円 368">
          <a:extLst>
            <a:ext uri="{FF2B5EF4-FFF2-40B4-BE49-F238E27FC236}">
              <a16:creationId xmlns:a16="http://schemas.microsoft.com/office/drawing/2014/main" id="{6BF9EC4B-BE58-469F-A457-B694BC167305}"/>
            </a:ext>
          </a:extLst>
        </xdr:cNvPr>
        <xdr:cNvSpPr/>
      </xdr:nvSpPr>
      <xdr:spPr>
        <a:xfrm>
          <a:off x="7810500" y="1416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147256</xdr:rowOff>
    </xdr:from>
    <xdr:to>
      <xdr:col>45</xdr:col>
      <xdr:colOff>177800</xdr:colOff>
      <xdr:row>82</xdr:row>
      <xdr:rowOff>158305</xdr:rowOff>
    </xdr:to>
    <xdr:cxnSp macro="">
      <xdr:nvCxnSpPr>
        <xdr:cNvPr id="370" name="直線コネクタ 369">
          <a:extLst>
            <a:ext uri="{FF2B5EF4-FFF2-40B4-BE49-F238E27FC236}">
              <a16:creationId xmlns:a16="http://schemas.microsoft.com/office/drawing/2014/main" id="{4717958C-215F-4A0D-B635-9672F0887C44}"/>
            </a:ext>
          </a:extLst>
        </xdr:cNvPr>
        <xdr:cNvCxnSpPr/>
      </xdr:nvCxnSpPr>
      <xdr:spPr>
        <a:xfrm flipV="1">
          <a:off x="7861300" y="1420615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3111</xdr:rowOff>
    </xdr:from>
    <xdr:to>
      <xdr:col>36</xdr:col>
      <xdr:colOff>165100</xdr:colOff>
      <xdr:row>83</xdr:row>
      <xdr:rowOff>104711</xdr:rowOff>
    </xdr:to>
    <xdr:sp macro="" textlink="">
      <xdr:nvSpPr>
        <xdr:cNvPr id="371" name="楕円 370">
          <a:extLst>
            <a:ext uri="{FF2B5EF4-FFF2-40B4-BE49-F238E27FC236}">
              <a16:creationId xmlns:a16="http://schemas.microsoft.com/office/drawing/2014/main" id="{7C86A51F-16BE-4E61-83B0-A565AAB37235}"/>
            </a:ext>
          </a:extLst>
        </xdr:cNvPr>
        <xdr:cNvSpPr/>
      </xdr:nvSpPr>
      <xdr:spPr>
        <a:xfrm>
          <a:off x="6921500" y="1423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158305</xdr:rowOff>
    </xdr:from>
    <xdr:to>
      <xdr:col>41</xdr:col>
      <xdr:colOff>50800</xdr:colOff>
      <xdr:row>83</xdr:row>
      <xdr:rowOff>53911</xdr:rowOff>
    </xdr:to>
    <xdr:cxnSp macro="">
      <xdr:nvCxnSpPr>
        <xdr:cNvPr id="372" name="直線コネクタ 371">
          <a:extLst>
            <a:ext uri="{FF2B5EF4-FFF2-40B4-BE49-F238E27FC236}">
              <a16:creationId xmlns:a16="http://schemas.microsoft.com/office/drawing/2014/main" id="{D7CB3824-76AA-4CD0-B37D-50EEE10D33E1}"/>
            </a:ext>
          </a:extLst>
        </xdr:cNvPr>
        <xdr:cNvCxnSpPr/>
      </xdr:nvCxnSpPr>
      <xdr:spPr>
        <a:xfrm flipV="1">
          <a:off x="6972300" y="14217205"/>
          <a:ext cx="8890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B9A62697-08C8-45A0-9B69-75E12BFBB4CC}"/>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591CB5A9-019E-48E4-BA9C-9136554EE5BD}"/>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1E2FE13E-FA5B-4849-B5B3-8031B34A16B7}"/>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50689</xdr:rowOff>
    </xdr:from>
    <xdr:ext cx="469744" cy="259045"/>
    <xdr:sp macro="" textlink="">
      <xdr:nvSpPr>
        <xdr:cNvPr id="376" name="n_4aveValue【公営住宅】&#10;一人当たり面積">
          <a:extLst>
            <a:ext uri="{FF2B5EF4-FFF2-40B4-BE49-F238E27FC236}">
              <a16:creationId xmlns:a16="http://schemas.microsoft.com/office/drawing/2014/main" id="{379DC3A7-8010-432B-B3E0-6D3D6FA603B9}"/>
            </a:ext>
          </a:extLst>
        </xdr:cNvPr>
        <xdr:cNvSpPr txBox="1"/>
      </xdr:nvSpPr>
      <xdr:spPr>
        <a:xfrm>
          <a:off x="6737427" y="1462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66375</xdr:rowOff>
    </xdr:from>
    <xdr:ext cx="469744" cy="259045"/>
    <xdr:sp macro="" textlink="">
      <xdr:nvSpPr>
        <xdr:cNvPr id="377" name="n_1mainValue【公営住宅】&#10;一人当たり面積">
          <a:extLst>
            <a:ext uri="{FF2B5EF4-FFF2-40B4-BE49-F238E27FC236}">
              <a16:creationId xmlns:a16="http://schemas.microsoft.com/office/drawing/2014/main" id="{915AF140-96E8-489C-8889-BA27A9429FD6}"/>
            </a:ext>
          </a:extLst>
        </xdr:cNvPr>
        <xdr:cNvSpPr txBox="1"/>
      </xdr:nvSpPr>
      <xdr:spPr>
        <a:xfrm>
          <a:off x="9391727" y="1395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43133</xdr:rowOff>
    </xdr:from>
    <xdr:ext cx="469744" cy="259045"/>
    <xdr:sp macro="" textlink="">
      <xdr:nvSpPr>
        <xdr:cNvPr id="378" name="n_2mainValue【公営住宅】&#10;一人当たり面積">
          <a:extLst>
            <a:ext uri="{FF2B5EF4-FFF2-40B4-BE49-F238E27FC236}">
              <a16:creationId xmlns:a16="http://schemas.microsoft.com/office/drawing/2014/main" id="{5D67ED86-004D-44B3-BB4F-D3E0864CB368}"/>
            </a:ext>
          </a:extLst>
        </xdr:cNvPr>
        <xdr:cNvSpPr txBox="1"/>
      </xdr:nvSpPr>
      <xdr:spPr>
        <a:xfrm>
          <a:off x="8515427" y="1393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54182</xdr:rowOff>
    </xdr:from>
    <xdr:ext cx="469744" cy="259045"/>
    <xdr:sp macro="" textlink="">
      <xdr:nvSpPr>
        <xdr:cNvPr id="379" name="n_3mainValue【公営住宅】&#10;一人当たり面積">
          <a:extLst>
            <a:ext uri="{FF2B5EF4-FFF2-40B4-BE49-F238E27FC236}">
              <a16:creationId xmlns:a16="http://schemas.microsoft.com/office/drawing/2014/main" id="{5F7D5AB4-B935-4747-A1A4-349C5B15F5CD}"/>
            </a:ext>
          </a:extLst>
        </xdr:cNvPr>
        <xdr:cNvSpPr txBox="1"/>
      </xdr:nvSpPr>
      <xdr:spPr>
        <a:xfrm>
          <a:off x="7626427" y="1394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121238</xdr:rowOff>
    </xdr:from>
    <xdr:ext cx="469744" cy="259045"/>
    <xdr:sp macro="" textlink="">
      <xdr:nvSpPr>
        <xdr:cNvPr id="380" name="n_4mainValue【公営住宅】&#10;一人当たり面積">
          <a:extLst>
            <a:ext uri="{FF2B5EF4-FFF2-40B4-BE49-F238E27FC236}">
              <a16:creationId xmlns:a16="http://schemas.microsoft.com/office/drawing/2014/main" id="{47A8F85B-BE2C-4D42-910C-9B640BA1A3BA}"/>
            </a:ext>
          </a:extLst>
        </xdr:cNvPr>
        <xdr:cNvSpPr txBox="1"/>
      </xdr:nvSpPr>
      <xdr:spPr>
        <a:xfrm>
          <a:off x="6737427" y="1400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BE07781-73AA-4A94-8BDB-07962F6988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BE3AB75-6593-407C-80CB-4438A79783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3E35FA9-FE0E-4439-9F4E-1602D98FBCE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EC62B23-B119-4508-931A-62F0DE323B9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C1486AD-9DEC-4C8E-BABA-0BDD41E8F3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1D0CDC6-7A0E-4617-AE6E-5F502E82A5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2274220-0D53-464D-9BD6-871DEE2E3B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F875689-DE36-4FA7-80BF-43B0729B809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4F704B57-1928-4639-8749-BC7767A4A5F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807BDC7B-0D19-4E2F-A853-3AFC56E892B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AC98F471-6D55-4C3C-867A-CDB55B3E1A5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C75AC33-B64A-4573-951E-BA51259DF39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26AF891B-63EF-42C8-9BF0-A4E659BFFC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3088F8E3-F2ED-4866-B107-63368CD04E7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B700E465-3989-453F-8643-226E5564A5C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CFF27D1-6802-4257-AA1F-B220AC5AB6A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087B3A1-EE1E-4652-B287-F04C9395E6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A3E62C1E-899C-4400-BB27-1BC84C99883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E900BF3-04BC-4E57-BCCA-4A822D03760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7F439D3-06C7-4644-871E-997A1528B5C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EDD4C4F1-7979-4936-8A2C-94F829E759C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D726F07-0465-4197-A49C-91EA2DACB1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C330EEC8-5CD6-4DA8-B3E7-D37FBD3A35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3906D011-8C62-43AA-B339-5EF48DFFE15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1981F23-5C68-498D-9BF4-4EF108C55A3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3B21BAF-CF3D-470D-986F-FE57246A80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D54FCED-D479-4301-A128-39A5BF3D4C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0EF22B5-1F8C-4A18-9E70-FAB3B43E942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E2804CD5-5B49-4F4C-87DC-465E9FB54B2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EE2BE4A-7D38-4385-A5E3-791A8E1C6E2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98AF64D-D72A-4487-B8B7-69260E0C609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B7170EC-ACC2-4056-8D29-028892406EE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E7B8119B-B011-4A08-8710-C5D267EE7F0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FD8AE33-9C4D-4D5C-A46A-8A210F2BDA3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CDC18F7A-4392-4ADA-9A86-B4BDC06B599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F180F0AF-F920-4E28-A79B-EB878C39BFC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6D161E4D-2570-4B43-888F-26DF01E3532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335FF35E-8820-4A36-BCA3-6F2A94AEDF5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EE9938BD-9B4E-493D-B5BB-9DBBCC06D78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C53EF8B8-EF0F-4DCD-BA17-53ECECB76F2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1131C72B-86C1-40EA-9F44-5DCB539036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C178684B-E103-453D-BC6A-ED6D176C75E4}"/>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D481839A-D230-4DD9-B2D0-FBE08DCC3DE6}"/>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8C6F468E-719A-477F-B707-BDDF7A7BCF1F}"/>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1630CB8E-ADE1-4D88-82BE-FF8BBE5A883D}"/>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83039F50-AAA2-4AC4-82B1-76B8D0DE92BA}"/>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266A3AD-1A84-4CE8-85E8-AE431B33FEE4}"/>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7F104BB3-E117-48AA-9214-66111767ACFB}"/>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7512A292-E1B0-4CCE-961D-0F7780721E15}"/>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EDECE299-8C64-4A87-A0D0-61E950E102F3}"/>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8BE1751A-BD23-4323-9AA8-713F70C29FEE}"/>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2" name="フローチャート: 判断 431">
          <a:extLst>
            <a:ext uri="{FF2B5EF4-FFF2-40B4-BE49-F238E27FC236}">
              <a16:creationId xmlns:a16="http://schemas.microsoft.com/office/drawing/2014/main" id="{F1D96CC6-36AC-4500-BCA8-8206363A0F2B}"/>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61F6EF0-6719-4583-A558-4211734881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CE3F4A5-3E24-4943-AFAD-B5C7892DCE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57F2860-0615-462E-99A5-50C0DFFAF79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B53AA16-D168-4B7D-B24B-7638DB4E996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F707FC0-0675-436B-8944-8E1C3003560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93980</xdr:rowOff>
    </xdr:from>
    <xdr:to>
      <xdr:col>85</xdr:col>
      <xdr:colOff>177800</xdr:colOff>
      <xdr:row>36</xdr:row>
      <xdr:rowOff>24130</xdr:rowOff>
    </xdr:to>
    <xdr:sp macro="" textlink="">
      <xdr:nvSpPr>
        <xdr:cNvPr id="438" name="楕円 437">
          <a:extLst>
            <a:ext uri="{FF2B5EF4-FFF2-40B4-BE49-F238E27FC236}">
              <a16:creationId xmlns:a16="http://schemas.microsoft.com/office/drawing/2014/main" id="{4B61BD5B-1F9E-4C5C-8648-20F9CF3F98D3}"/>
            </a:ext>
          </a:extLst>
        </xdr:cNvPr>
        <xdr:cNvSpPr/>
      </xdr:nvSpPr>
      <xdr:spPr>
        <a:xfrm>
          <a:off x="162687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116857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2A7D2467-ADE1-4AAC-AD7D-364F0E5610B3}"/>
            </a:ext>
          </a:extLst>
        </xdr:cNvPr>
        <xdr:cNvSpPr txBox="1"/>
      </xdr:nvSpPr>
      <xdr:spPr>
        <a:xfrm>
          <a:off x="16357600"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61323</xdr:rowOff>
    </xdr:from>
    <xdr:to>
      <xdr:col>81</xdr:col>
      <xdr:colOff>101600</xdr:colOff>
      <xdr:row>35</xdr:row>
      <xdr:rowOff>162923</xdr:rowOff>
    </xdr:to>
    <xdr:sp macro="" textlink="">
      <xdr:nvSpPr>
        <xdr:cNvPr id="440" name="楕円 439">
          <a:extLst>
            <a:ext uri="{FF2B5EF4-FFF2-40B4-BE49-F238E27FC236}">
              <a16:creationId xmlns:a16="http://schemas.microsoft.com/office/drawing/2014/main" id="{40920C9D-710D-4922-B7AE-61DF41C09D70}"/>
            </a:ext>
          </a:extLst>
        </xdr:cNvPr>
        <xdr:cNvSpPr/>
      </xdr:nvSpPr>
      <xdr:spPr>
        <a:xfrm>
          <a:off x="15430500" y="606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112123</xdr:rowOff>
    </xdr:from>
    <xdr:to>
      <xdr:col>85</xdr:col>
      <xdr:colOff>127000</xdr:colOff>
      <xdr:row>35</xdr:row>
      <xdr:rowOff>144780</xdr:rowOff>
    </xdr:to>
    <xdr:cxnSp macro="">
      <xdr:nvCxnSpPr>
        <xdr:cNvPr id="441" name="直線コネクタ 440">
          <a:extLst>
            <a:ext uri="{FF2B5EF4-FFF2-40B4-BE49-F238E27FC236}">
              <a16:creationId xmlns:a16="http://schemas.microsoft.com/office/drawing/2014/main" id="{2A237070-6035-46F6-9DC3-AE41D47A8567}"/>
            </a:ext>
          </a:extLst>
        </xdr:cNvPr>
        <xdr:cNvCxnSpPr/>
      </xdr:nvCxnSpPr>
      <xdr:spPr>
        <a:xfrm>
          <a:off x="15481300" y="611287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30299</xdr:rowOff>
    </xdr:from>
    <xdr:to>
      <xdr:col>76</xdr:col>
      <xdr:colOff>165100</xdr:colOff>
      <xdr:row>35</xdr:row>
      <xdr:rowOff>131899</xdr:rowOff>
    </xdr:to>
    <xdr:sp macro="" textlink="">
      <xdr:nvSpPr>
        <xdr:cNvPr id="442" name="楕円 441">
          <a:extLst>
            <a:ext uri="{FF2B5EF4-FFF2-40B4-BE49-F238E27FC236}">
              <a16:creationId xmlns:a16="http://schemas.microsoft.com/office/drawing/2014/main" id="{E3A72594-000C-4445-97C0-F1E8FBC95952}"/>
            </a:ext>
          </a:extLst>
        </xdr:cNvPr>
        <xdr:cNvSpPr/>
      </xdr:nvSpPr>
      <xdr:spPr>
        <a:xfrm>
          <a:off x="14541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81099</xdr:rowOff>
    </xdr:from>
    <xdr:to>
      <xdr:col>81</xdr:col>
      <xdr:colOff>50800</xdr:colOff>
      <xdr:row>35</xdr:row>
      <xdr:rowOff>112123</xdr:rowOff>
    </xdr:to>
    <xdr:cxnSp macro="">
      <xdr:nvCxnSpPr>
        <xdr:cNvPr id="443" name="直線コネクタ 442">
          <a:extLst>
            <a:ext uri="{FF2B5EF4-FFF2-40B4-BE49-F238E27FC236}">
              <a16:creationId xmlns:a16="http://schemas.microsoft.com/office/drawing/2014/main" id="{0BC5B463-5F7C-44F0-871E-E7D9D1161508}"/>
            </a:ext>
          </a:extLst>
        </xdr:cNvPr>
        <xdr:cNvCxnSpPr/>
      </xdr:nvCxnSpPr>
      <xdr:spPr>
        <a:xfrm>
          <a:off x="14592300" y="60818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169092</xdr:rowOff>
    </xdr:from>
    <xdr:to>
      <xdr:col>72</xdr:col>
      <xdr:colOff>38100</xdr:colOff>
      <xdr:row>35</xdr:row>
      <xdr:rowOff>99242</xdr:rowOff>
    </xdr:to>
    <xdr:sp macro="" textlink="">
      <xdr:nvSpPr>
        <xdr:cNvPr id="444" name="楕円 443">
          <a:extLst>
            <a:ext uri="{FF2B5EF4-FFF2-40B4-BE49-F238E27FC236}">
              <a16:creationId xmlns:a16="http://schemas.microsoft.com/office/drawing/2014/main" id="{89584354-4E99-4431-9006-180A0012DA34}"/>
            </a:ext>
          </a:extLst>
        </xdr:cNvPr>
        <xdr:cNvSpPr/>
      </xdr:nvSpPr>
      <xdr:spPr>
        <a:xfrm>
          <a:off x="13652500" y="599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48442</xdr:rowOff>
    </xdr:from>
    <xdr:to>
      <xdr:col>76</xdr:col>
      <xdr:colOff>114300</xdr:colOff>
      <xdr:row>35</xdr:row>
      <xdr:rowOff>81099</xdr:rowOff>
    </xdr:to>
    <xdr:cxnSp macro="">
      <xdr:nvCxnSpPr>
        <xdr:cNvPr id="445" name="直線コネクタ 444">
          <a:extLst>
            <a:ext uri="{FF2B5EF4-FFF2-40B4-BE49-F238E27FC236}">
              <a16:creationId xmlns:a16="http://schemas.microsoft.com/office/drawing/2014/main" id="{67FB4A44-54A8-4FEC-A10F-0402FC2D7AB6}"/>
            </a:ext>
          </a:extLst>
        </xdr:cNvPr>
        <xdr:cNvCxnSpPr/>
      </xdr:nvCxnSpPr>
      <xdr:spPr>
        <a:xfrm>
          <a:off x="13703300" y="60491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136434</xdr:rowOff>
    </xdr:from>
    <xdr:to>
      <xdr:col>67</xdr:col>
      <xdr:colOff>101600</xdr:colOff>
      <xdr:row>35</xdr:row>
      <xdr:rowOff>66584</xdr:rowOff>
    </xdr:to>
    <xdr:sp macro="" textlink="">
      <xdr:nvSpPr>
        <xdr:cNvPr id="446" name="楕円 445">
          <a:extLst>
            <a:ext uri="{FF2B5EF4-FFF2-40B4-BE49-F238E27FC236}">
              <a16:creationId xmlns:a16="http://schemas.microsoft.com/office/drawing/2014/main" id="{1581D63F-5D74-4905-9662-D4FFD84ED02A}"/>
            </a:ext>
          </a:extLst>
        </xdr:cNvPr>
        <xdr:cNvSpPr/>
      </xdr:nvSpPr>
      <xdr:spPr>
        <a:xfrm>
          <a:off x="12763500" y="59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15784</xdr:rowOff>
    </xdr:from>
    <xdr:to>
      <xdr:col>71</xdr:col>
      <xdr:colOff>177800</xdr:colOff>
      <xdr:row>35</xdr:row>
      <xdr:rowOff>48442</xdr:rowOff>
    </xdr:to>
    <xdr:cxnSp macro="">
      <xdr:nvCxnSpPr>
        <xdr:cNvPr id="447" name="直線コネクタ 446">
          <a:extLst>
            <a:ext uri="{FF2B5EF4-FFF2-40B4-BE49-F238E27FC236}">
              <a16:creationId xmlns:a16="http://schemas.microsoft.com/office/drawing/2014/main" id="{D0AE9E4C-A87B-4464-A736-0FF91003CE53}"/>
            </a:ext>
          </a:extLst>
        </xdr:cNvPr>
        <xdr:cNvCxnSpPr/>
      </xdr:nvCxnSpPr>
      <xdr:spPr>
        <a:xfrm>
          <a:off x="12814300" y="60165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4248A972-56F0-4366-B1E0-5A6FFCADD3A9}"/>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A8A6707D-9D89-41CF-A37F-883CBBBEADF5}"/>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6BBC33E-7B5B-4EAF-A662-3E742760111F}"/>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A9301ED8-B26B-4A59-8332-64DA83EF334D}"/>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8000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D592A87-712A-471C-9304-E6A416A6F79C}"/>
            </a:ext>
          </a:extLst>
        </xdr:cNvPr>
        <xdr:cNvSpPr txBox="1"/>
      </xdr:nvSpPr>
      <xdr:spPr>
        <a:xfrm>
          <a:off x="15266044" y="583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148426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C0C4D6F-E22A-4A6C-B1C1-357F7DDE3C11}"/>
            </a:ext>
          </a:extLst>
        </xdr:cNvPr>
        <xdr:cNvSpPr txBox="1"/>
      </xdr:nvSpPr>
      <xdr:spPr>
        <a:xfrm>
          <a:off x="14389744" y="580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115769</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7DC2F5E1-CEEA-4270-9CEB-37AF5F7E6828}"/>
            </a:ext>
          </a:extLst>
        </xdr:cNvPr>
        <xdr:cNvSpPr txBox="1"/>
      </xdr:nvSpPr>
      <xdr:spPr>
        <a:xfrm>
          <a:off x="13500744" y="577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83111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4DA3D164-E498-440C-A364-E1AE2F4F2643}"/>
            </a:ext>
          </a:extLst>
        </xdr:cNvPr>
        <xdr:cNvSpPr txBox="1"/>
      </xdr:nvSpPr>
      <xdr:spPr>
        <a:xfrm>
          <a:off x="12611744" y="57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1F9831E-35D1-493D-B43B-E896D117C2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05A0B24-71E0-4A6B-B06B-C5FB33AF40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9428E50-EC7B-4DFD-83D8-CDFA5C4AB5B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A7B4C52-9867-4774-8224-6B9B19AFFBB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DD201B4F-8E71-41C9-A59F-E3A12289B20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F7DF654-A56A-4F61-9BEB-7EA52A22650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1DF1FFF-2F24-46C9-9936-F0FFC79E1DC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7D464BB-CB1F-4DFF-8B0E-541193E1D30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097EAF2-878C-412A-9595-7B1D28ADDB1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6A60CCC5-3127-411C-8D67-D89B161685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EA6AA24F-4FF6-4DC9-99E5-304B3F2092E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D8BBB258-0AF8-43C6-BC68-577E51E3DCC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3699C540-3E65-4A0D-853C-1D70D1E2860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20FF30EC-77C1-44FE-91BA-B53B27DA10F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654FD65D-46CF-42BF-B113-278ACCD21CF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9DD96446-821D-4976-A9EC-DBE13A87697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18E45077-47C5-45BA-8105-7C91A8275AA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AC7055D7-4AAB-4D3F-9C56-A236ED05E1C8}"/>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EE00ECEC-0F59-43BD-9E48-91E38B58700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5CF11641-91D2-4AED-841F-1B36A2B5BF9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662379F7-094B-4CC0-BDE8-BE7874AC717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778B62B2-5109-447E-9334-67C02E65DD5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ABE8A388-1381-454E-BA6A-495B858E0B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232D0EFD-D73E-4556-9706-A700B8F9025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924AE81D-8501-4933-8C5A-2108A556CA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99907D05-C040-447D-8FDF-0EF3C368916D}"/>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25B461FE-490B-43B6-B149-1753B01FE441}"/>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EB959256-64FE-4E7B-AC81-454975477653}"/>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22161C1-8FE5-4FF9-AB4F-11629B8B1E1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265E0F88-52B6-4B66-8277-E8AC8DF3F1FA}"/>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695C802-88E5-4566-B577-19B0B9BB209B}"/>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7EB639DC-ED55-4D11-ABA0-16F44CD56037}"/>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D281A0D-43B6-4245-A800-68E5A8CE1358}"/>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29281912-2AE6-4CC5-AF11-E0AF6D2DE3E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6B943DF5-547C-4841-8291-4DE2E5AB6833}"/>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1" name="フローチャート: 判断 490">
          <a:extLst>
            <a:ext uri="{FF2B5EF4-FFF2-40B4-BE49-F238E27FC236}">
              <a16:creationId xmlns:a16="http://schemas.microsoft.com/office/drawing/2014/main" id="{F19B779E-4088-470A-9E1D-5B8A73143135}"/>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F90AC49-EF95-4D97-BBAF-2320F53906A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4E75474-3856-482F-98A1-84D3D750F6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23D61AD-4132-4183-A933-132EA0883D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8139B50-B5E8-41C6-9011-1D64D49308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52241F3-EF7E-44E4-A6A3-267A391987F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4173</xdr:rowOff>
    </xdr:from>
    <xdr:to>
      <xdr:col>116</xdr:col>
      <xdr:colOff>114300</xdr:colOff>
      <xdr:row>33</xdr:row>
      <xdr:rowOff>105773</xdr:rowOff>
    </xdr:to>
    <xdr:sp macro="" textlink="">
      <xdr:nvSpPr>
        <xdr:cNvPr id="497" name="楕円 496">
          <a:extLst>
            <a:ext uri="{FF2B5EF4-FFF2-40B4-BE49-F238E27FC236}">
              <a16:creationId xmlns:a16="http://schemas.microsoft.com/office/drawing/2014/main" id="{6DF8CF6C-F137-4E64-9DC4-277504129A6E}"/>
            </a:ext>
          </a:extLst>
        </xdr:cNvPr>
        <xdr:cNvSpPr/>
      </xdr:nvSpPr>
      <xdr:spPr>
        <a:xfrm>
          <a:off x="22110700" y="56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128650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7AE72140-92A2-4D4A-B658-2B13922033C7}"/>
            </a:ext>
          </a:extLst>
        </xdr:cNvPr>
        <xdr:cNvSpPr txBox="1"/>
      </xdr:nvSpPr>
      <xdr:spPr>
        <a:xfrm>
          <a:off x="22199600" y="561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44994</xdr:rowOff>
    </xdr:from>
    <xdr:to>
      <xdr:col>112</xdr:col>
      <xdr:colOff>38100</xdr:colOff>
      <xdr:row>33</xdr:row>
      <xdr:rowOff>146594</xdr:rowOff>
    </xdr:to>
    <xdr:sp macro="" textlink="">
      <xdr:nvSpPr>
        <xdr:cNvPr id="499" name="楕円 498">
          <a:extLst>
            <a:ext uri="{FF2B5EF4-FFF2-40B4-BE49-F238E27FC236}">
              <a16:creationId xmlns:a16="http://schemas.microsoft.com/office/drawing/2014/main" id="{1C72CCEE-9844-4B0A-819F-2B527368E0EB}"/>
            </a:ext>
          </a:extLst>
        </xdr:cNvPr>
        <xdr:cNvSpPr/>
      </xdr:nvSpPr>
      <xdr:spPr>
        <a:xfrm>
          <a:off x="21272500" y="57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54973</xdr:rowOff>
    </xdr:from>
    <xdr:to>
      <xdr:col>116</xdr:col>
      <xdr:colOff>63500</xdr:colOff>
      <xdr:row>33</xdr:row>
      <xdr:rowOff>95794</xdr:rowOff>
    </xdr:to>
    <xdr:cxnSp macro="">
      <xdr:nvCxnSpPr>
        <xdr:cNvPr id="500" name="直線コネクタ 499">
          <a:extLst>
            <a:ext uri="{FF2B5EF4-FFF2-40B4-BE49-F238E27FC236}">
              <a16:creationId xmlns:a16="http://schemas.microsoft.com/office/drawing/2014/main" id="{A8774491-C67B-4717-9D7B-D48A0979CD6E}"/>
            </a:ext>
          </a:extLst>
        </xdr:cNvPr>
        <xdr:cNvCxnSpPr/>
      </xdr:nvCxnSpPr>
      <xdr:spPr>
        <a:xfrm flipV="1">
          <a:off x="21323300" y="571282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79284</xdr:rowOff>
    </xdr:from>
    <xdr:to>
      <xdr:col>107</xdr:col>
      <xdr:colOff>101600</xdr:colOff>
      <xdr:row>34</xdr:row>
      <xdr:rowOff>9434</xdr:rowOff>
    </xdr:to>
    <xdr:sp macro="" textlink="">
      <xdr:nvSpPr>
        <xdr:cNvPr id="501" name="楕円 500">
          <a:extLst>
            <a:ext uri="{FF2B5EF4-FFF2-40B4-BE49-F238E27FC236}">
              <a16:creationId xmlns:a16="http://schemas.microsoft.com/office/drawing/2014/main" id="{178DDE92-F4D4-43F3-8039-CEDF6D161EE0}"/>
            </a:ext>
          </a:extLst>
        </xdr:cNvPr>
        <xdr:cNvSpPr/>
      </xdr:nvSpPr>
      <xdr:spPr>
        <a:xfrm>
          <a:off x="20383500" y="57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95794</xdr:rowOff>
    </xdr:from>
    <xdr:to>
      <xdr:col>111</xdr:col>
      <xdr:colOff>177800</xdr:colOff>
      <xdr:row>33</xdr:row>
      <xdr:rowOff>130084</xdr:rowOff>
    </xdr:to>
    <xdr:cxnSp macro="">
      <xdr:nvCxnSpPr>
        <xdr:cNvPr id="502" name="直線コネクタ 501">
          <a:extLst>
            <a:ext uri="{FF2B5EF4-FFF2-40B4-BE49-F238E27FC236}">
              <a16:creationId xmlns:a16="http://schemas.microsoft.com/office/drawing/2014/main" id="{9D985EDC-BA18-4E01-A8BE-9668FAAD9D59}"/>
            </a:ext>
          </a:extLst>
        </xdr:cNvPr>
        <xdr:cNvCxnSpPr/>
      </xdr:nvCxnSpPr>
      <xdr:spPr>
        <a:xfrm flipV="1">
          <a:off x="20434300" y="57536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103777</xdr:rowOff>
    </xdr:from>
    <xdr:to>
      <xdr:col>102</xdr:col>
      <xdr:colOff>165100</xdr:colOff>
      <xdr:row>34</xdr:row>
      <xdr:rowOff>33927</xdr:rowOff>
    </xdr:to>
    <xdr:sp macro="" textlink="">
      <xdr:nvSpPr>
        <xdr:cNvPr id="503" name="楕円 502">
          <a:extLst>
            <a:ext uri="{FF2B5EF4-FFF2-40B4-BE49-F238E27FC236}">
              <a16:creationId xmlns:a16="http://schemas.microsoft.com/office/drawing/2014/main" id="{4EDE47B7-5D19-4ADC-B8A9-CA52C59D524D}"/>
            </a:ext>
          </a:extLst>
        </xdr:cNvPr>
        <xdr:cNvSpPr/>
      </xdr:nvSpPr>
      <xdr:spPr>
        <a:xfrm>
          <a:off x="19494500" y="576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130084</xdr:rowOff>
    </xdr:from>
    <xdr:to>
      <xdr:col>107</xdr:col>
      <xdr:colOff>50800</xdr:colOff>
      <xdr:row>33</xdr:row>
      <xdr:rowOff>154577</xdr:rowOff>
    </xdr:to>
    <xdr:cxnSp macro="">
      <xdr:nvCxnSpPr>
        <xdr:cNvPr id="504" name="直線コネクタ 503">
          <a:extLst>
            <a:ext uri="{FF2B5EF4-FFF2-40B4-BE49-F238E27FC236}">
              <a16:creationId xmlns:a16="http://schemas.microsoft.com/office/drawing/2014/main" id="{2E647262-5146-4D5A-92C5-7E2A2017C50E}"/>
            </a:ext>
          </a:extLst>
        </xdr:cNvPr>
        <xdr:cNvCxnSpPr/>
      </xdr:nvCxnSpPr>
      <xdr:spPr>
        <a:xfrm flipV="1">
          <a:off x="19545300" y="57879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129903</xdr:rowOff>
    </xdr:from>
    <xdr:to>
      <xdr:col>98</xdr:col>
      <xdr:colOff>38100</xdr:colOff>
      <xdr:row>34</xdr:row>
      <xdr:rowOff>60053</xdr:rowOff>
    </xdr:to>
    <xdr:sp macro="" textlink="">
      <xdr:nvSpPr>
        <xdr:cNvPr id="505" name="楕円 504">
          <a:extLst>
            <a:ext uri="{FF2B5EF4-FFF2-40B4-BE49-F238E27FC236}">
              <a16:creationId xmlns:a16="http://schemas.microsoft.com/office/drawing/2014/main" id="{5D089780-F0CC-434F-8536-3FF4E0C1413B}"/>
            </a:ext>
          </a:extLst>
        </xdr:cNvPr>
        <xdr:cNvSpPr/>
      </xdr:nvSpPr>
      <xdr:spPr>
        <a:xfrm>
          <a:off x="18605500" y="57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154577</xdr:rowOff>
    </xdr:from>
    <xdr:to>
      <xdr:col>102</xdr:col>
      <xdr:colOff>114300</xdr:colOff>
      <xdr:row>34</xdr:row>
      <xdr:rowOff>9253</xdr:rowOff>
    </xdr:to>
    <xdr:cxnSp macro="">
      <xdr:nvCxnSpPr>
        <xdr:cNvPr id="506" name="直線コネクタ 505">
          <a:extLst>
            <a:ext uri="{FF2B5EF4-FFF2-40B4-BE49-F238E27FC236}">
              <a16:creationId xmlns:a16="http://schemas.microsoft.com/office/drawing/2014/main" id="{23EF61CD-DACC-45D5-ABE4-DC4436B9697E}"/>
            </a:ext>
          </a:extLst>
        </xdr:cNvPr>
        <xdr:cNvCxnSpPr/>
      </xdr:nvCxnSpPr>
      <xdr:spPr>
        <a:xfrm flipV="1">
          <a:off x="18656300" y="581242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44214FF5-81BB-49F0-8893-0044DA7A96B5}"/>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2C97B28E-58B0-43BD-BAFF-2234EDC23F43}"/>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1D189449-6EB4-486A-A268-A582DC0BD037}"/>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6749CE8F-DC8F-4859-A32F-B2E5D2904137}"/>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31</xdr:row>
      <xdr:rowOff>163121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D4DD71E5-6110-49BC-93D1-E9CB65FE5BA0}"/>
            </a:ext>
          </a:extLst>
        </xdr:cNvPr>
        <xdr:cNvSpPr txBox="1"/>
      </xdr:nvSpPr>
      <xdr:spPr>
        <a:xfrm>
          <a:off x="21075727" y="547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25961</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14A3DC7F-AB8F-4436-BB3E-20D4499C4D66}"/>
            </a:ext>
          </a:extLst>
        </xdr:cNvPr>
        <xdr:cNvSpPr txBox="1"/>
      </xdr:nvSpPr>
      <xdr:spPr>
        <a:xfrm>
          <a:off x="20199427" y="551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50454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53007DE7-EF9A-4E7D-ABCD-F32207700C7C}"/>
            </a:ext>
          </a:extLst>
        </xdr:cNvPr>
        <xdr:cNvSpPr txBox="1"/>
      </xdr:nvSpPr>
      <xdr:spPr>
        <a:xfrm>
          <a:off x="19310427" y="553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76580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9E4116FD-0FE6-47C0-A2EA-153A121EAE80}"/>
            </a:ext>
          </a:extLst>
        </xdr:cNvPr>
        <xdr:cNvSpPr txBox="1"/>
      </xdr:nvSpPr>
      <xdr:spPr>
        <a:xfrm>
          <a:off x="18421427" y="556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6593687-65DE-4D23-9B60-D141DAB02B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9841F0B5-D8E7-4D1C-ABE8-79FC1403AF8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E68C5A5B-0FE6-4EDA-84CE-7D280AD2CFD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E630DF44-F63A-4A25-924F-6DE724103A4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2F6347E-4CEB-4872-A3BF-9834FF6569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705DAB0D-D1D0-461F-B3E4-73D58323AC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0DB89FA-CA64-4BBC-84CA-88F7A0C02C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AEB66B67-834D-415C-9BD0-BCFFEC11DCD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43C19C58-8DAC-4E60-965A-2FD7077A4FB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21F02827-07B3-4536-9C60-EC7A745F8A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B037DB98-4262-4FB0-8EB0-468596F3094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F86F8FE-0B6C-4627-A6F4-0E28DEDF159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13AC2FBE-73D6-4344-A8A3-5658699BC25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20FCCE42-FEA9-4419-8C26-9BC0EE85BFA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3953CD8F-934A-40C4-BE0B-F4A36A306DE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2F1E02DB-B585-4F87-BDAF-048C5448BCD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D6956D9B-DE1D-4031-BF36-5A47695595E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3052EBC8-D850-4267-9020-F5CA3590B69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BBEB6288-1C09-40E6-A8D3-CFD88D3B3F2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132C238-5F58-4BBF-9C2F-1BF3A6172B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978CCC78-C113-424B-AB39-72349859FD2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8B73C9E7-1F5D-419F-B546-C7BBCF3EEF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869FAD0A-69C2-400E-93D8-5979A1B90FF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3C1286EB-C226-4937-808C-43E98C02E7F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0BF2CE56-7DB2-45EA-93D0-542A4874FEA8}"/>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B852BC6-3986-4BBB-94D5-B5F64399C775}"/>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71F996BB-195D-44C9-82A9-0D4F9E23A2B1}"/>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9A4633EE-2C07-4048-9A79-A588EC863713}"/>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19849B83-E765-4514-AAC0-81F83F5617F2}"/>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6F586A2E-561D-4F46-9FA1-F41F63E6700E}"/>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DDE6F834-FF1A-42AA-85E1-DAD788550CE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A8372FF7-CAC9-44C7-9E3E-6729EBE2600C}"/>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F52C16CF-339C-4919-9D5C-9B937543DA49}"/>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284EC73E-4992-4370-BF97-73950DE0E4D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9" name="フローチャート: 判断 548">
          <a:extLst>
            <a:ext uri="{FF2B5EF4-FFF2-40B4-BE49-F238E27FC236}">
              <a16:creationId xmlns:a16="http://schemas.microsoft.com/office/drawing/2014/main" id="{409FA8BA-1002-4BBB-9AC6-94411DA16E6B}"/>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89E57BB-FD91-4783-9042-39BBEA58FC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5F6EEFD-B685-4310-A56B-0A93356055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B282A86-D76F-4725-82A2-022B9925067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F9415A9-E23C-4779-AD03-3EB6982B36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FB2E60B-E6E1-4C9D-AEE2-FE75D6F546C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42545</xdr:rowOff>
    </xdr:from>
    <xdr:to>
      <xdr:col>85</xdr:col>
      <xdr:colOff>177800</xdr:colOff>
      <xdr:row>57</xdr:row>
      <xdr:rowOff>144145</xdr:rowOff>
    </xdr:to>
    <xdr:sp macro="" textlink="">
      <xdr:nvSpPr>
        <xdr:cNvPr id="555" name="楕円 554">
          <a:extLst>
            <a:ext uri="{FF2B5EF4-FFF2-40B4-BE49-F238E27FC236}">
              <a16:creationId xmlns:a16="http://schemas.microsoft.com/office/drawing/2014/main" id="{D22A56A0-5AB8-4CAB-A79A-3ACF492BE003}"/>
            </a:ext>
          </a:extLst>
        </xdr:cNvPr>
        <xdr:cNvSpPr/>
      </xdr:nvSpPr>
      <xdr:spPr>
        <a:xfrm>
          <a:off x="16268700" y="98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65422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489A5013-A04F-422A-95FC-364D622BC55C}"/>
            </a:ext>
          </a:extLst>
        </xdr:cNvPr>
        <xdr:cNvSpPr txBox="1"/>
      </xdr:nvSpPr>
      <xdr:spPr>
        <a:xfrm>
          <a:off x="16357600"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19685</xdr:rowOff>
    </xdr:from>
    <xdr:to>
      <xdr:col>81</xdr:col>
      <xdr:colOff>101600</xdr:colOff>
      <xdr:row>57</xdr:row>
      <xdr:rowOff>121285</xdr:rowOff>
    </xdr:to>
    <xdr:sp macro="" textlink="">
      <xdr:nvSpPr>
        <xdr:cNvPr id="557" name="楕円 556">
          <a:extLst>
            <a:ext uri="{FF2B5EF4-FFF2-40B4-BE49-F238E27FC236}">
              <a16:creationId xmlns:a16="http://schemas.microsoft.com/office/drawing/2014/main" id="{B84F2CFA-83EE-4980-BD3B-431FA2FFD5F2}"/>
            </a:ext>
          </a:extLst>
        </xdr:cNvPr>
        <xdr:cNvSpPr/>
      </xdr:nvSpPr>
      <xdr:spPr>
        <a:xfrm>
          <a:off x="1543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70485</xdr:rowOff>
    </xdr:from>
    <xdr:to>
      <xdr:col>85</xdr:col>
      <xdr:colOff>127000</xdr:colOff>
      <xdr:row>57</xdr:row>
      <xdr:rowOff>93345</xdr:rowOff>
    </xdr:to>
    <xdr:cxnSp macro="">
      <xdr:nvCxnSpPr>
        <xdr:cNvPr id="558" name="直線コネクタ 557">
          <a:extLst>
            <a:ext uri="{FF2B5EF4-FFF2-40B4-BE49-F238E27FC236}">
              <a16:creationId xmlns:a16="http://schemas.microsoft.com/office/drawing/2014/main" id="{2719B48A-34CF-4927-8D0B-13156FA53A12}"/>
            </a:ext>
          </a:extLst>
        </xdr:cNvPr>
        <xdr:cNvCxnSpPr/>
      </xdr:nvCxnSpPr>
      <xdr:spPr>
        <a:xfrm>
          <a:off x="15481300" y="98431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162560</xdr:rowOff>
    </xdr:from>
    <xdr:to>
      <xdr:col>76</xdr:col>
      <xdr:colOff>165100</xdr:colOff>
      <xdr:row>57</xdr:row>
      <xdr:rowOff>92710</xdr:rowOff>
    </xdr:to>
    <xdr:sp macro="" textlink="">
      <xdr:nvSpPr>
        <xdr:cNvPr id="559" name="楕円 558">
          <a:extLst>
            <a:ext uri="{FF2B5EF4-FFF2-40B4-BE49-F238E27FC236}">
              <a16:creationId xmlns:a16="http://schemas.microsoft.com/office/drawing/2014/main" id="{4C743103-8600-4979-8B48-C420D8843A7B}"/>
            </a:ext>
          </a:extLst>
        </xdr:cNvPr>
        <xdr:cNvSpPr/>
      </xdr:nvSpPr>
      <xdr:spPr>
        <a:xfrm>
          <a:off x="14541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41910</xdr:rowOff>
    </xdr:from>
    <xdr:to>
      <xdr:col>81</xdr:col>
      <xdr:colOff>50800</xdr:colOff>
      <xdr:row>57</xdr:row>
      <xdr:rowOff>70485</xdr:rowOff>
    </xdr:to>
    <xdr:cxnSp macro="">
      <xdr:nvCxnSpPr>
        <xdr:cNvPr id="560" name="直線コネクタ 559">
          <a:extLst>
            <a:ext uri="{FF2B5EF4-FFF2-40B4-BE49-F238E27FC236}">
              <a16:creationId xmlns:a16="http://schemas.microsoft.com/office/drawing/2014/main" id="{1B2B0878-A67B-427B-8D6A-57C2AC000939}"/>
            </a:ext>
          </a:extLst>
        </xdr:cNvPr>
        <xdr:cNvCxnSpPr/>
      </xdr:nvCxnSpPr>
      <xdr:spPr>
        <a:xfrm>
          <a:off x="14592300" y="98145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124460</xdr:rowOff>
    </xdr:from>
    <xdr:to>
      <xdr:col>72</xdr:col>
      <xdr:colOff>38100</xdr:colOff>
      <xdr:row>57</xdr:row>
      <xdr:rowOff>54610</xdr:rowOff>
    </xdr:to>
    <xdr:sp macro="" textlink="">
      <xdr:nvSpPr>
        <xdr:cNvPr id="561" name="楕円 560">
          <a:extLst>
            <a:ext uri="{FF2B5EF4-FFF2-40B4-BE49-F238E27FC236}">
              <a16:creationId xmlns:a16="http://schemas.microsoft.com/office/drawing/2014/main" id="{C56FF4AC-5C11-4F5E-9639-A094E938ED1A}"/>
            </a:ext>
          </a:extLst>
        </xdr:cNvPr>
        <xdr:cNvSpPr/>
      </xdr:nvSpPr>
      <xdr:spPr>
        <a:xfrm>
          <a:off x="13652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xdr:rowOff>
    </xdr:from>
    <xdr:to>
      <xdr:col>76</xdr:col>
      <xdr:colOff>114300</xdr:colOff>
      <xdr:row>57</xdr:row>
      <xdr:rowOff>41910</xdr:rowOff>
    </xdr:to>
    <xdr:cxnSp macro="">
      <xdr:nvCxnSpPr>
        <xdr:cNvPr id="562" name="直線コネクタ 561">
          <a:extLst>
            <a:ext uri="{FF2B5EF4-FFF2-40B4-BE49-F238E27FC236}">
              <a16:creationId xmlns:a16="http://schemas.microsoft.com/office/drawing/2014/main" id="{05BA2F54-FA8A-4B85-BF2F-BE77C9CC2EF7}"/>
            </a:ext>
          </a:extLst>
        </xdr:cNvPr>
        <xdr:cNvCxnSpPr/>
      </xdr:nvCxnSpPr>
      <xdr:spPr>
        <a:xfrm>
          <a:off x="13703300" y="9776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88265</xdr:rowOff>
    </xdr:from>
    <xdr:to>
      <xdr:col>67</xdr:col>
      <xdr:colOff>101600</xdr:colOff>
      <xdr:row>57</xdr:row>
      <xdr:rowOff>18415</xdr:rowOff>
    </xdr:to>
    <xdr:sp macro="" textlink="">
      <xdr:nvSpPr>
        <xdr:cNvPr id="563" name="楕円 562">
          <a:extLst>
            <a:ext uri="{FF2B5EF4-FFF2-40B4-BE49-F238E27FC236}">
              <a16:creationId xmlns:a16="http://schemas.microsoft.com/office/drawing/2014/main" id="{46651ED4-64DB-418F-AEC0-4100254CA16C}"/>
            </a:ext>
          </a:extLst>
        </xdr:cNvPr>
        <xdr:cNvSpPr/>
      </xdr:nvSpPr>
      <xdr:spPr>
        <a:xfrm>
          <a:off x="127635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139065</xdr:rowOff>
    </xdr:from>
    <xdr:to>
      <xdr:col>71</xdr:col>
      <xdr:colOff>177800</xdr:colOff>
      <xdr:row>57</xdr:row>
      <xdr:rowOff>3810</xdr:rowOff>
    </xdr:to>
    <xdr:cxnSp macro="">
      <xdr:nvCxnSpPr>
        <xdr:cNvPr id="564" name="直線コネクタ 563">
          <a:extLst>
            <a:ext uri="{FF2B5EF4-FFF2-40B4-BE49-F238E27FC236}">
              <a16:creationId xmlns:a16="http://schemas.microsoft.com/office/drawing/2014/main" id="{203B6E4C-1113-4F86-806A-078F9650556A}"/>
            </a:ext>
          </a:extLst>
        </xdr:cNvPr>
        <xdr:cNvCxnSpPr/>
      </xdr:nvCxnSpPr>
      <xdr:spPr>
        <a:xfrm>
          <a:off x="12814300" y="97402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A43CF6CC-CEFD-44AB-A60C-EDD1D849E9B0}"/>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5CE6CC47-7D79-4FFC-A658-545B180EFAEC}"/>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A644C1B0-2441-4C81-A79C-A7A63258A1BA}"/>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68" name="n_4aveValue【学校施設】&#10;有形固定資産減価償却率">
          <a:extLst>
            <a:ext uri="{FF2B5EF4-FFF2-40B4-BE49-F238E27FC236}">
              <a16:creationId xmlns:a16="http://schemas.microsoft.com/office/drawing/2014/main" id="{86B97028-BF17-4C1C-ABF1-73A321FDE57A}"/>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137812</xdr:rowOff>
    </xdr:from>
    <xdr:ext cx="405111" cy="259045"/>
    <xdr:sp macro="" textlink="">
      <xdr:nvSpPr>
        <xdr:cNvPr id="569" name="n_1mainValue【学校施設】&#10;有形固定資産減価償却率">
          <a:extLst>
            <a:ext uri="{FF2B5EF4-FFF2-40B4-BE49-F238E27FC236}">
              <a16:creationId xmlns:a16="http://schemas.microsoft.com/office/drawing/2014/main" id="{86497ED2-8DB4-463D-8EE0-5EDCB6632DFE}"/>
            </a:ext>
          </a:extLst>
        </xdr:cNvPr>
        <xdr:cNvSpPr txBox="1"/>
      </xdr:nvSpPr>
      <xdr:spPr>
        <a:xfrm>
          <a:off x="1526604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109237</xdr:rowOff>
    </xdr:from>
    <xdr:ext cx="405111" cy="259045"/>
    <xdr:sp macro="" textlink="">
      <xdr:nvSpPr>
        <xdr:cNvPr id="570" name="n_2mainValue【学校施設】&#10;有形固定資産減価償却率">
          <a:extLst>
            <a:ext uri="{FF2B5EF4-FFF2-40B4-BE49-F238E27FC236}">
              <a16:creationId xmlns:a16="http://schemas.microsoft.com/office/drawing/2014/main" id="{AB339604-790A-48DE-A1F5-9C4A6550BADD}"/>
            </a:ext>
          </a:extLst>
        </xdr:cNvPr>
        <xdr:cNvSpPr txBox="1"/>
      </xdr:nvSpPr>
      <xdr:spPr>
        <a:xfrm>
          <a:off x="143897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71137</xdr:rowOff>
    </xdr:from>
    <xdr:ext cx="405111" cy="259045"/>
    <xdr:sp macro="" textlink="">
      <xdr:nvSpPr>
        <xdr:cNvPr id="571" name="n_3mainValue【学校施設】&#10;有形固定資産減価償却率">
          <a:extLst>
            <a:ext uri="{FF2B5EF4-FFF2-40B4-BE49-F238E27FC236}">
              <a16:creationId xmlns:a16="http://schemas.microsoft.com/office/drawing/2014/main" id="{54B547FF-8B8F-4E02-B14D-8D1304EBDC4A}"/>
            </a:ext>
          </a:extLst>
        </xdr:cNvPr>
        <xdr:cNvSpPr txBox="1"/>
      </xdr:nvSpPr>
      <xdr:spPr>
        <a:xfrm>
          <a:off x="135007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34942</xdr:rowOff>
    </xdr:from>
    <xdr:ext cx="405111" cy="259045"/>
    <xdr:sp macro="" textlink="">
      <xdr:nvSpPr>
        <xdr:cNvPr id="572" name="n_4mainValue【学校施設】&#10;有形固定資産減価償却率">
          <a:extLst>
            <a:ext uri="{FF2B5EF4-FFF2-40B4-BE49-F238E27FC236}">
              <a16:creationId xmlns:a16="http://schemas.microsoft.com/office/drawing/2014/main" id="{AA883898-0756-4927-8198-E6D8E1F99C76}"/>
            </a:ext>
          </a:extLst>
        </xdr:cNvPr>
        <xdr:cNvSpPr txBox="1"/>
      </xdr:nvSpPr>
      <xdr:spPr>
        <a:xfrm>
          <a:off x="12611744" y="946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E1BF3E9D-7BA5-45B3-BB97-69E81D1A7FC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5CEEE4-E178-4DAF-8E1C-D024F548DE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66A041A5-A2B0-441B-8C9D-4DE9252B9B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2115AD6-3CE7-4336-B9A9-014A8B0C24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912B8335-3CCE-4E40-8812-47D2BBF9C7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4C5FAF9-17F8-430D-8B2C-7CCCB1C201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90776FAE-8E99-43CA-8891-7F103DA4B1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AE1CF4EC-899F-4A98-87E9-4FBAF74D1BA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3D8A9C88-8782-4903-BA6E-26F98443AEB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9AB232C5-A6AF-4F62-9BB0-19740E75FD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82FC9990-A449-413B-BB0A-CEA46AF5598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9F5587F3-1A4A-4E0A-B57D-FF78424CDA0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DA6C9DCC-0046-4C7D-8EE2-80BD1282B91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5FF113DD-AA54-4966-B021-E61C1150A00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3AF70EBE-0963-4A0B-AAFD-0C9AF1A7B30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E3D2A52B-49B9-45C8-8BB6-0633127A0BF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F3864C7A-C9C6-45CF-9F0E-E51040D942B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131BD5F6-D779-4A44-BC70-4750CBA9FB9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B1DEB27D-5ADA-48C3-AF26-0535BA4C49C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389211D0-8B69-41DC-9B41-36C7A3F301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3FAD9A72-E386-40BA-8FF0-777669DBDBC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5982DF2B-6D53-43AE-9008-6CCA264C5387}"/>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A530D296-651A-4378-BC00-00786A21372E}"/>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2A67653B-35EB-4A30-85A1-3BC9457F9F81}"/>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B01E76CA-329C-4DF9-AA65-00EEBEA8BBE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B44675BD-EB4E-4023-8FE3-2B05EB773FF6}"/>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DD95462F-F6A6-4211-98B3-99076C4D7F23}"/>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AEBC5E37-7C1A-4060-BA46-3F36FA934967}"/>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069D17F9-1180-41E8-A746-5469458FDC16}"/>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68540DC5-01CB-4156-8DCF-F15B3735152D}"/>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B8A32186-370F-47CF-A5FE-556CFC94F58E}"/>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604" name="フローチャート: 判断 603">
          <a:extLst>
            <a:ext uri="{FF2B5EF4-FFF2-40B4-BE49-F238E27FC236}">
              <a16:creationId xmlns:a16="http://schemas.microsoft.com/office/drawing/2014/main" id="{AD8FB38F-D3A1-489D-8A58-5B55B1AE6605}"/>
            </a:ext>
          </a:extLst>
        </xdr:cNvPr>
        <xdr:cNvSpPr/>
      </xdr:nvSpPr>
      <xdr:spPr>
        <a:xfrm>
          <a:off x="18605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0796712-42E2-4D4F-BEBA-3C7F9098A14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86D7757-8E94-40FD-A069-17E00CA6D2B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4DE23EA-70D1-4225-8136-6F83DC6586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3FC79E4-A511-41EB-B3EA-DF131A3A10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E9F5C36-18DE-4D9F-BE4A-0105EBBB5F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130480</xdr:rowOff>
    </xdr:from>
    <xdr:to>
      <xdr:col>116</xdr:col>
      <xdr:colOff>114300</xdr:colOff>
      <xdr:row>60</xdr:row>
      <xdr:rowOff>60630</xdr:rowOff>
    </xdr:to>
    <xdr:sp macro="" textlink="">
      <xdr:nvSpPr>
        <xdr:cNvPr id="610" name="楕円 609">
          <a:extLst>
            <a:ext uri="{FF2B5EF4-FFF2-40B4-BE49-F238E27FC236}">
              <a16:creationId xmlns:a16="http://schemas.microsoft.com/office/drawing/2014/main" id="{F07EEF91-E780-445B-9169-8C0CDF4018D7}"/>
            </a:ext>
          </a:extLst>
        </xdr:cNvPr>
        <xdr:cNvSpPr/>
      </xdr:nvSpPr>
      <xdr:spPr>
        <a:xfrm>
          <a:off x="22110700" y="1024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153357</xdr:rowOff>
    </xdr:from>
    <xdr:ext cx="469744" cy="259045"/>
    <xdr:sp macro="" textlink="">
      <xdr:nvSpPr>
        <xdr:cNvPr id="611" name="【学校施設】&#10;一人当たり面積該当値テキスト">
          <a:extLst>
            <a:ext uri="{FF2B5EF4-FFF2-40B4-BE49-F238E27FC236}">
              <a16:creationId xmlns:a16="http://schemas.microsoft.com/office/drawing/2014/main" id="{FEE9AB88-2C57-4471-8B2B-E65B3C076A58}"/>
            </a:ext>
          </a:extLst>
        </xdr:cNvPr>
        <xdr:cNvSpPr txBox="1"/>
      </xdr:nvSpPr>
      <xdr:spPr>
        <a:xfrm>
          <a:off x="22199600" y="1009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145796</xdr:rowOff>
    </xdr:from>
    <xdr:to>
      <xdr:col>112</xdr:col>
      <xdr:colOff>38100</xdr:colOff>
      <xdr:row>60</xdr:row>
      <xdr:rowOff>75946</xdr:rowOff>
    </xdr:to>
    <xdr:sp macro="" textlink="">
      <xdr:nvSpPr>
        <xdr:cNvPr id="612" name="楕円 611">
          <a:extLst>
            <a:ext uri="{FF2B5EF4-FFF2-40B4-BE49-F238E27FC236}">
              <a16:creationId xmlns:a16="http://schemas.microsoft.com/office/drawing/2014/main" id="{BB939ED0-9878-450D-9D92-D3392A2FA8BB}"/>
            </a:ext>
          </a:extLst>
        </xdr:cNvPr>
        <xdr:cNvSpPr/>
      </xdr:nvSpPr>
      <xdr:spPr>
        <a:xfrm>
          <a:off x="21272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9830</xdr:rowOff>
    </xdr:from>
    <xdr:to>
      <xdr:col>116</xdr:col>
      <xdr:colOff>63500</xdr:colOff>
      <xdr:row>60</xdr:row>
      <xdr:rowOff>25146</xdr:rowOff>
    </xdr:to>
    <xdr:cxnSp macro="">
      <xdr:nvCxnSpPr>
        <xdr:cNvPr id="613" name="直線コネクタ 612">
          <a:extLst>
            <a:ext uri="{FF2B5EF4-FFF2-40B4-BE49-F238E27FC236}">
              <a16:creationId xmlns:a16="http://schemas.microsoft.com/office/drawing/2014/main" id="{8F018CAF-BB57-4BA8-8B4A-9D2C1981EF64}"/>
            </a:ext>
          </a:extLst>
        </xdr:cNvPr>
        <xdr:cNvCxnSpPr/>
      </xdr:nvCxnSpPr>
      <xdr:spPr>
        <a:xfrm flipV="1">
          <a:off x="21323300" y="10296830"/>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160427</xdr:rowOff>
    </xdr:from>
    <xdr:to>
      <xdr:col>107</xdr:col>
      <xdr:colOff>101600</xdr:colOff>
      <xdr:row>60</xdr:row>
      <xdr:rowOff>90577</xdr:rowOff>
    </xdr:to>
    <xdr:sp macro="" textlink="">
      <xdr:nvSpPr>
        <xdr:cNvPr id="614" name="楕円 613">
          <a:extLst>
            <a:ext uri="{FF2B5EF4-FFF2-40B4-BE49-F238E27FC236}">
              <a16:creationId xmlns:a16="http://schemas.microsoft.com/office/drawing/2014/main" id="{637DC7C6-3F62-4221-8780-C64A675693C4}"/>
            </a:ext>
          </a:extLst>
        </xdr:cNvPr>
        <xdr:cNvSpPr/>
      </xdr:nvSpPr>
      <xdr:spPr>
        <a:xfrm>
          <a:off x="20383500" y="10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25146</xdr:rowOff>
    </xdr:from>
    <xdr:to>
      <xdr:col>111</xdr:col>
      <xdr:colOff>177800</xdr:colOff>
      <xdr:row>60</xdr:row>
      <xdr:rowOff>39777</xdr:rowOff>
    </xdr:to>
    <xdr:cxnSp macro="">
      <xdr:nvCxnSpPr>
        <xdr:cNvPr id="615" name="直線コネクタ 614">
          <a:extLst>
            <a:ext uri="{FF2B5EF4-FFF2-40B4-BE49-F238E27FC236}">
              <a16:creationId xmlns:a16="http://schemas.microsoft.com/office/drawing/2014/main" id="{496A26E4-D128-49F7-9FBA-5C94E861413F}"/>
            </a:ext>
          </a:extLst>
        </xdr:cNvPr>
        <xdr:cNvCxnSpPr/>
      </xdr:nvCxnSpPr>
      <xdr:spPr>
        <a:xfrm flipV="1">
          <a:off x="20434300" y="10312146"/>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171171</xdr:rowOff>
    </xdr:from>
    <xdr:to>
      <xdr:col>102</xdr:col>
      <xdr:colOff>165100</xdr:colOff>
      <xdr:row>60</xdr:row>
      <xdr:rowOff>101321</xdr:rowOff>
    </xdr:to>
    <xdr:sp macro="" textlink="">
      <xdr:nvSpPr>
        <xdr:cNvPr id="616" name="楕円 615">
          <a:extLst>
            <a:ext uri="{FF2B5EF4-FFF2-40B4-BE49-F238E27FC236}">
              <a16:creationId xmlns:a16="http://schemas.microsoft.com/office/drawing/2014/main" id="{C4314CCF-CF77-4770-A709-657EA42A56B4}"/>
            </a:ext>
          </a:extLst>
        </xdr:cNvPr>
        <xdr:cNvSpPr/>
      </xdr:nvSpPr>
      <xdr:spPr>
        <a:xfrm>
          <a:off x="19494500" y="102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39777</xdr:rowOff>
    </xdr:from>
    <xdr:to>
      <xdr:col>107</xdr:col>
      <xdr:colOff>50800</xdr:colOff>
      <xdr:row>60</xdr:row>
      <xdr:rowOff>50521</xdr:rowOff>
    </xdr:to>
    <xdr:cxnSp macro="">
      <xdr:nvCxnSpPr>
        <xdr:cNvPr id="617" name="直線コネクタ 616">
          <a:extLst>
            <a:ext uri="{FF2B5EF4-FFF2-40B4-BE49-F238E27FC236}">
              <a16:creationId xmlns:a16="http://schemas.microsoft.com/office/drawing/2014/main" id="{D5B35841-9A12-4910-8121-B7CA4FF44468}"/>
            </a:ext>
          </a:extLst>
        </xdr:cNvPr>
        <xdr:cNvCxnSpPr/>
      </xdr:nvCxnSpPr>
      <xdr:spPr>
        <a:xfrm flipV="1">
          <a:off x="19545300" y="10326777"/>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11150</xdr:rowOff>
    </xdr:from>
    <xdr:to>
      <xdr:col>98</xdr:col>
      <xdr:colOff>38100</xdr:colOff>
      <xdr:row>60</xdr:row>
      <xdr:rowOff>112750</xdr:rowOff>
    </xdr:to>
    <xdr:sp macro="" textlink="">
      <xdr:nvSpPr>
        <xdr:cNvPr id="618" name="楕円 617">
          <a:extLst>
            <a:ext uri="{FF2B5EF4-FFF2-40B4-BE49-F238E27FC236}">
              <a16:creationId xmlns:a16="http://schemas.microsoft.com/office/drawing/2014/main" id="{0D259B23-8F12-4081-9511-88068FAE509A}"/>
            </a:ext>
          </a:extLst>
        </xdr:cNvPr>
        <xdr:cNvSpPr/>
      </xdr:nvSpPr>
      <xdr:spPr>
        <a:xfrm>
          <a:off x="18605500" y="102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50521</xdr:rowOff>
    </xdr:from>
    <xdr:to>
      <xdr:col>102</xdr:col>
      <xdr:colOff>114300</xdr:colOff>
      <xdr:row>60</xdr:row>
      <xdr:rowOff>61950</xdr:rowOff>
    </xdr:to>
    <xdr:cxnSp macro="">
      <xdr:nvCxnSpPr>
        <xdr:cNvPr id="619" name="直線コネクタ 618">
          <a:extLst>
            <a:ext uri="{FF2B5EF4-FFF2-40B4-BE49-F238E27FC236}">
              <a16:creationId xmlns:a16="http://schemas.microsoft.com/office/drawing/2014/main" id="{11AD7BF8-52CD-406B-B552-4C14719DBCBD}"/>
            </a:ext>
          </a:extLst>
        </xdr:cNvPr>
        <xdr:cNvCxnSpPr/>
      </xdr:nvCxnSpPr>
      <xdr:spPr>
        <a:xfrm flipV="1">
          <a:off x="18656300" y="10337521"/>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A9E5F638-285F-462B-A6C5-5812E259CCDB}"/>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698B2E5D-9EE3-41AE-8515-BE0BDA773375}"/>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31B16A5B-3664-47FB-AA37-DCBFED74DA14}"/>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141597</xdr:rowOff>
    </xdr:from>
    <xdr:ext cx="469744" cy="259045"/>
    <xdr:sp macro="" textlink="">
      <xdr:nvSpPr>
        <xdr:cNvPr id="623" name="n_4aveValue【学校施設】&#10;一人当たり面積">
          <a:extLst>
            <a:ext uri="{FF2B5EF4-FFF2-40B4-BE49-F238E27FC236}">
              <a16:creationId xmlns:a16="http://schemas.microsoft.com/office/drawing/2014/main" id="{1E85FD46-F339-423B-B861-1A27FECF1FB1}"/>
            </a:ext>
          </a:extLst>
        </xdr:cNvPr>
        <xdr:cNvSpPr txBox="1"/>
      </xdr:nvSpPr>
      <xdr:spPr>
        <a:xfrm>
          <a:off x="18421427" y="104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92473</xdr:rowOff>
    </xdr:from>
    <xdr:ext cx="469744" cy="259045"/>
    <xdr:sp macro="" textlink="">
      <xdr:nvSpPr>
        <xdr:cNvPr id="624" name="n_1mainValue【学校施設】&#10;一人当たり面積">
          <a:extLst>
            <a:ext uri="{FF2B5EF4-FFF2-40B4-BE49-F238E27FC236}">
              <a16:creationId xmlns:a16="http://schemas.microsoft.com/office/drawing/2014/main" id="{381EBF8C-10C0-4A0E-A023-991FF295A40D}"/>
            </a:ext>
          </a:extLst>
        </xdr:cNvPr>
        <xdr:cNvSpPr txBox="1"/>
      </xdr:nvSpPr>
      <xdr:spPr>
        <a:xfrm>
          <a:off x="21075727" y="1003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107104</xdr:rowOff>
    </xdr:from>
    <xdr:ext cx="469744" cy="259045"/>
    <xdr:sp macro="" textlink="">
      <xdr:nvSpPr>
        <xdr:cNvPr id="625" name="n_2mainValue【学校施設】&#10;一人当たり面積">
          <a:extLst>
            <a:ext uri="{FF2B5EF4-FFF2-40B4-BE49-F238E27FC236}">
              <a16:creationId xmlns:a16="http://schemas.microsoft.com/office/drawing/2014/main" id="{9757DC2B-8604-4D2C-8C45-B6BC0247573C}"/>
            </a:ext>
          </a:extLst>
        </xdr:cNvPr>
        <xdr:cNvSpPr txBox="1"/>
      </xdr:nvSpPr>
      <xdr:spPr>
        <a:xfrm>
          <a:off x="20199427" y="1005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117848</xdr:rowOff>
    </xdr:from>
    <xdr:ext cx="469744" cy="259045"/>
    <xdr:sp macro="" textlink="">
      <xdr:nvSpPr>
        <xdr:cNvPr id="626" name="n_3mainValue【学校施設】&#10;一人当たり面積">
          <a:extLst>
            <a:ext uri="{FF2B5EF4-FFF2-40B4-BE49-F238E27FC236}">
              <a16:creationId xmlns:a16="http://schemas.microsoft.com/office/drawing/2014/main" id="{FD2E68E0-C551-4DAC-93C0-12D40131EBD2}"/>
            </a:ext>
          </a:extLst>
        </xdr:cNvPr>
        <xdr:cNvSpPr txBox="1"/>
      </xdr:nvSpPr>
      <xdr:spPr>
        <a:xfrm>
          <a:off x="19310427" y="1006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129277</xdr:rowOff>
    </xdr:from>
    <xdr:ext cx="469744" cy="259045"/>
    <xdr:sp macro="" textlink="">
      <xdr:nvSpPr>
        <xdr:cNvPr id="627" name="n_4mainValue【学校施設】&#10;一人当たり面積">
          <a:extLst>
            <a:ext uri="{FF2B5EF4-FFF2-40B4-BE49-F238E27FC236}">
              <a16:creationId xmlns:a16="http://schemas.microsoft.com/office/drawing/2014/main" id="{02815FD8-768A-4988-A808-82534A4A85E1}"/>
            </a:ext>
          </a:extLst>
        </xdr:cNvPr>
        <xdr:cNvSpPr txBox="1"/>
      </xdr:nvSpPr>
      <xdr:spPr>
        <a:xfrm>
          <a:off x="18421427" y="100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950B1FE9-C44D-42D5-BC7D-24929051FED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B69F93A2-713E-4712-9C9F-1E7A3F46753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96C798DF-5F1C-49C8-85B0-B4CFF535A3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62048D9B-AF30-4530-8DCD-71947856AF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9BE0C3B-3A04-4EC3-A46C-A82C6AD03B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2B25661B-5417-4891-9CB8-FD024DBD2B7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70C3373-4B4C-444C-88AB-64D4383D355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957181E3-5D27-4463-AE81-A47AABEE203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1ABF7D3A-330C-4CA3-B2E4-9FFD9F26501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42B3B516-F615-46A4-AF36-CA1FE6C1A5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FDB574D1-F474-4FC7-B702-392C82189C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8887E1B7-41A1-4762-9B0D-8598792AC2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60F9469A-EC16-4D6A-BDF4-443F4A862B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3C4DFF9A-9581-4BFA-AB1A-5A4E158D5FD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9C0C0834-AE34-410C-BB87-119282914E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A9509756-1ABC-4696-A95C-7028D08DAD4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F67B4691-7A9F-4AB8-8963-8D63DE160E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E34DC8CF-96B9-4D05-9DDE-2D9883ED652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5E07956-3B6B-4023-9F43-CC0B6ABB77F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EA8B7DF0-3289-4145-8F67-AE1D235F32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7B4FD677-43D2-42FD-8F51-5FE07358CA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4F738441-2D55-46D4-B07B-E663CD27314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975EE7E6-7B9D-4EBF-A6FE-FC6D06E033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7A1A9A43-48FE-4682-A198-FC593E65B11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3EBB3B9E-C8EB-44C9-A451-0ECDF5ED89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366E9DB9-D92D-4365-A5F1-D5E9CBD984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7CDB8334-95BF-4C5F-B018-18E2267EBAA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7EBD31AB-A8C0-4759-B74F-EF6EE5C7261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B77BC4F9-09A0-4BA6-9286-0D77B851FBF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9D9CCDBB-0FC9-47F9-A9FC-2BC49F29BB3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8FDE17AB-99FB-4B8B-BB63-1E617BFDB2F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98602A82-95D9-49DF-A1BE-2C49BBD817F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7F0DB96D-96E6-47FA-8C58-EDB85967A78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9EF8BA7B-B084-48BA-90C5-60E001A984D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F29DD247-FA35-4755-A5E5-E4CD5ED355C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03A52669-AE34-41AC-9207-0A7AE700DD8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A93B61BA-602C-4A6D-903A-C9DEDABABDB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A4E55156-CB9B-4AC9-8BBB-22863BEA81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554DDC7C-1AC0-4B4F-B506-91248AC59ED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504863F1-9885-43F7-A10C-F231D41DC6A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79C19ADB-A360-4EA9-B614-43F506EF224C}"/>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D56E3545-7087-425C-90C1-DAA2EC05199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C9947C24-2635-44BD-A534-8876E1B8D1E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B511EB06-5F5D-4D10-8118-461607AE85FB}"/>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CBB2308B-B184-4B45-804C-DC7D2171C9D2}"/>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3" name="【公民館】&#10;有形固定資産減価償却率平均値テキスト">
          <a:extLst>
            <a:ext uri="{FF2B5EF4-FFF2-40B4-BE49-F238E27FC236}">
              <a16:creationId xmlns:a16="http://schemas.microsoft.com/office/drawing/2014/main" id="{DB6D552D-EB11-4743-A14A-EA8C052E1C2B}"/>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FA6CCE9B-A147-481C-B61F-AC874E7D9752}"/>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EA58E08B-D202-493C-B435-8BF42C4EB6E7}"/>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F47E0D75-9401-4FDE-B472-64FF5FFADD6E}"/>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EE9019B7-E867-4752-B2AD-A25E6D30D424}"/>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154939</xdr:rowOff>
    </xdr:from>
    <xdr:to>
      <xdr:col>67</xdr:col>
      <xdr:colOff>101600</xdr:colOff>
      <xdr:row>105</xdr:row>
      <xdr:rowOff>85089</xdr:rowOff>
    </xdr:to>
    <xdr:sp macro="" textlink="">
      <xdr:nvSpPr>
        <xdr:cNvPr id="678" name="フローチャート: 判断 677">
          <a:extLst>
            <a:ext uri="{FF2B5EF4-FFF2-40B4-BE49-F238E27FC236}">
              <a16:creationId xmlns:a16="http://schemas.microsoft.com/office/drawing/2014/main" id="{DA5F8A4E-7072-4AB3-B156-E1271C216581}"/>
            </a:ext>
          </a:extLst>
        </xdr:cNvPr>
        <xdr:cNvSpPr/>
      </xdr:nvSpPr>
      <xdr:spPr>
        <a:xfrm>
          <a:off x="12763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66B9D3E-B55B-45FC-B972-F78782C7B12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94B253A-B391-4A11-B39C-4D8A7F3074C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01DE861-27A8-463E-99EB-BF8596B85FF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242B495-902E-48DE-831F-5F99CC03786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20C06FB6-F738-4FF7-A5D5-9376F549AA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25400</xdr:rowOff>
    </xdr:from>
    <xdr:to>
      <xdr:col>85</xdr:col>
      <xdr:colOff>177800</xdr:colOff>
      <xdr:row>103</xdr:row>
      <xdr:rowOff>127000</xdr:rowOff>
    </xdr:to>
    <xdr:sp macro="" textlink="">
      <xdr:nvSpPr>
        <xdr:cNvPr id="684" name="楕円 683">
          <a:extLst>
            <a:ext uri="{FF2B5EF4-FFF2-40B4-BE49-F238E27FC236}">
              <a16:creationId xmlns:a16="http://schemas.microsoft.com/office/drawing/2014/main" id="{50FAC3E7-6635-498E-9BA3-1C27721F21C7}"/>
            </a:ext>
          </a:extLst>
        </xdr:cNvPr>
        <xdr:cNvSpPr/>
      </xdr:nvSpPr>
      <xdr:spPr>
        <a:xfrm>
          <a:off x="16268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48277</xdr:rowOff>
    </xdr:from>
    <xdr:ext cx="405111" cy="259045"/>
    <xdr:sp macro="" textlink="">
      <xdr:nvSpPr>
        <xdr:cNvPr id="685" name="【公民館】&#10;有形固定資産減価償却率該当値テキスト">
          <a:extLst>
            <a:ext uri="{FF2B5EF4-FFF2-40B4-BE49-F238E27FC236}">
              <a16:creationId xmlns:a16="http://schemas.microsoft.com/office/drawing/2014/main" id="{4B7CFCED-13B3-4029-B907-1CD19696E5B0}"/>
            </a:ext>
          </a:extLst>
        </xdr:cNvPr>
        <xdr:cNvSpPr txBox="1"/>
      </xdr:nvSpPr>
      <xdr:spPr>
        <a:xfrm>
          <a:off x="16357600"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156845</xdr:rowOff>
    </xdr:from>
    <xdr:to>
      <xdr:col>81</xdr:col>
      <xdr:colOff>101600</xdr:colOff>
      <xdr:row>103</xdr:row>
      <xdr:rowOff>86995</xdr:rowOff>
    </xdr:to>
    <xdr:sp macro="" textlink="">
      <xdr:nvSpPr>
        <xdr:cNvPr id="686" name="楕円 685">
          <a:extLst>
            <a:ext uri="{FF2B5EF4-FFF2-40B4-BE49-F238E27FC236}">
              <a16:creationId xmlns:a16="http://schemas.microsoft.com/office/drawing/2014/main" id="{1F99ACED-D1E6-4697-947C-153F7965EF0A}"/>
            </a:ext>
          </a:extLst>
        </xdr:cNvPr>
        <xdr:cNvSpPr/>
      </xdr:nvSpPr>
      <xdr:spPr>
        <a:xfrm>
          <a:off x="154305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36195</xdr:rowOff>
    </xdr:from>
    <xdr:to>
      <xdr:col>85</xdr:col>
      <xdr:colOff>127000</xdr:colOff>
      <xdr:row>103</xdr:row>
      <xdr:rowOff>76200</xdr:rowOff>
    </xdr:to>
    <xdr:cxnSp macro="">
      <xdr:nvCxnSpPr>
        <xdr:cNvPr id="687" name="直線コネクタ 686">
          <a:extLst>
            <a:ext uri="{FF2B5EF4-FFF2-40B4-BE49-F238E27FC236}">
              <a16:creationId xmlns:a16="http://schemas.microsoft.com/office/drawing/2014/main" id="{F5409F3C-55BB-40ED-9C22-346046F66857}"/>
            </a:ext>
          </a:extLst>
        </xdr:cNvPr>
        <xdr:cNvCxnSpPr/>
      </xdr:nvCxnSpPr>
      <xdr:spPr>
        <a:xfrm>
          <a:off x="15481300" y="176955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12064</xdr:rowOff>
    </xdr:from>
    <xdr:to>
      <xdr:col>76</xdr:col>
      <xdr:colOff>165100</xdr:colOff>
      <xdr:row>103</xdr:row>
      <xdr:rowOff>113664</xdr:rowOff>
    </xdr:to>
    <xdr:sp macro="" textlink="">
      <xdr:nvSpPr>
        <xdr:cNvPr id="688" name="楕円 687">
          <a:extLst>
            <a:ext uri="{FF2B5EF4-FFF2-40B4-BE49-F238E27FC236}">
              <a16:creationId xmlns:a16="http://schemas.microsoft.com/office/drawing/2014/main" id="{383320C3-ACE3-464D-A4BD-2157DCE35520}"/>
            </a:ext>
          </a:extLst>
        </xdr:cNvPr>
        <xdr:cNvSpPr/>
      </xdr:nvSpPr>
      <xdr:spPr>
        <a:xfrm>
          <a:off x="14541500" y="1767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36195</xdr:rowOff>
    </xdr:from>
    <xdr:to>
      <xdr:col>81</xdr:col>
      <xdr:colOff>50800</xdr:colOff>
      <xdr:row>103</xdr:row>
      <xdr:rowOff>62864</xdr:rowOff>
    </xdr:to>
    <xdr:cxnSp macro="">
      <xdr:nvCxnSpPr>
        <xdr:cNvPr id="689" name="直線コネクタ 688">
          <a:extLst>
            <a:ext uri="{FF2B5EF4-FFF2-40B4-BE49-F238E27FC236}">
              <a16:creationId xmlns:a16="http://schemas.microsoft.com/office/drawing/2014/main" id="{A8A53E31-6A7B-4A62-9506-A816A450733C}"/>
            </a:ext>
          </a:extLst>
        </xdr:cNvPr>
        <xdr:cNvCxnSpPr/>
      </xdr:nvCxnSpPr>
      <xdr:spPr>
        <a:xfrm flipV="1">
          <a:off x="14592300" y="176955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6350</xdr:rowOff>
    </xdr:from>
    <xdr:to>
      <xdr:col>72</xdr:col>
      <xdr:colOff>38100</xdr:colOff>
      <xdr:row>103</xdr:row>
      <xdr:rowOff>107950</xdr:rowOff>
    </xdr:to>
    <xdr:sp macro="" textlink="">
      <xdr:nvSpPr>
        <xdr:cNvPr id="690" name="楕円 689">
          <a:extLst>
            <a:ext uri="{FF2B5EF4-FFF2-40B4-BE49-F238E27FC236}">
              <a16:creationId xmlns:a16="http://schemas.microsoft.com/office/drawing/2014/main" id="{DEAC0CA6-A05E-454B-80F9-DDCC94046608}"/>
            </a:ext>
          </a:extLst>
        </xdr:cNvPr>
        <xdr:cNvSpPr/>
      </xdr:nvSpPr>
      <xdr:spPr>
        <a:xfrm>
          <a:off x="13652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57150</xdr:rowOff>
    </xdr:from>
    <xdr:to>
      <xdr:col>76</xdr:col>
      <xdr:colOff>114300</xdr:colOff>
      <xdr:row>103</xdr:row>
      <xdr:rowOff>62864</xdr:rowOff>
    </xdr:to>
    <xdr:cxnSp macro="">
      <xdr:nvCxnSpPr>
        <xdr:cNvPr id="691" name="直線コネクタ 690">
          <a:extLst>
            <a:ext uri="{FF2B5EF4-FFF2-40B4-BE49-F238E27FC236}">
              <a16:creationId xmlns:a16="http://schemas.microsoft.com/office/drawing/2014/main" id="{92D62C9B-6C5A-47E4-99A0-97F041454D34}"/>
            </a:ext>
          </a:extLst>
        </xdr:cNvPr>
        <xdr:cNvCxnSpPr/>
      </xdr:nvCxnSpPr>
      <xdr:spPr>
        <a:xfrm>
          <a:off x="13703300" y="177165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137795</xdr:rowOff>
    </xdr:from>
    <xdr:to>
      <xdr:col>67</xdr:col>
      <xdr:colOff>101600</xdr:colOff>
      <xdr:row>103</xdr:row>
      <xdr:rowOff>67945</xdr:rowOff>
    </xdr:to>
    <xdr:sp macro="" textlink="">
      <xdr:nvSpPr>
        <xdr:cNvPr id="692" name="楕円 691">
          <a:extLst>
            <a:ext uri="{FF2B5EF4-FFF2-40B4-BE49-F238E27FC236}">
              <a16:creationId xmlns:a16="http://schemas.microsoft.com/office/drawing/2014/main" id="{917FA3D7-FF4B-4B87-AB90-78D1A023CCCD}"/>
            </a:ext>
          </a:extLst>
        </xdr:cNvPr>
        <xdr:cNvSpPr/>
      </xdr:nvSpPr>
      <xdr:spPr>
        <a:xfrm>
          <a:off x="127635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17145</xdr:rowOff>
    </xdr:from>
    <xdr:to>
      <xdr:col>71</xdr:col>
      <xdr:colOff>177800</xdr:colOff>
      <xdr:row>103</xdr:row>
      <xdr:rowOff>57150</xdr:rowOff>
    </xdr:to>
    <xdr:cxnSp macro="">
      <xdr:nvCxnSpPr>
        <xdr:cNvPr id="693" name="直線コネクタ 692">
          <a:extLst>
            <a:ext uri="{FF2B5EF4-FFF2-40B4-BE49-F238E27FC236}">
              <a16:creationId xmlns:a16="http://schemas.microsoft.com/office/drawing/2014/main" id="{11ADDD10-E9ED-4C9B-A70E-A42730681470}"/>
            </a:ext>
          </a:extLst>
        </xdr:cNvPr>
        <xdr:cNvCxnSpPr/>
      </xdr:nvCxnSpPr>
      <xdr:spPr>
        <a:xfrm>
          <a:off x="12814300" y="176764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94" name="n_1aveValue【公民館】&#10;有形固定資産減価償却率">
          <a:extLst>
            <a:ext uri="{FF2B5EF4-FFF2-40B4-BE49-F238E27FC236}">
              <a16:creationId xmlns:a16="http://schemas.microsoft.com/office/drawing/2014/main" id="{59B613BA-B55D-4CF1-89DA-ECBC0EF4723D}"/>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5" name="n_2aveValue【公民館】&#10;有形固定資産減価償却率">
          <a:extLst>
            <a:ext uri="{FF2B5EF4-FFF2-40B4-BE49-F238E27FC236}">
              <a16:creationId xmlns:a16="http://schemas.microsoft.com/office/drawing/2014/main" id="{9DF9F7F9-B7B3-4756-B797-C8774227859F}"/>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6" name="n_3aveValue【公民館】&#10;有形固定資産減価償却率">
          <a:extLst>
            <a:ext uri="{FF2B5EF4-FFF2-40B4-BE49-F238E27FC236}">
              <a16:creationId xmlns:a16="http://schemas.microsoft.com/office/drawing/2014/main" id="{CE00A686-0159-493B-A2C1-EA0724F518BD}"/>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76216</xdr:rowOff>
    </xdr:from>
    <xdr:ext cx="405111" cy="259045"/>
    <xdr:sp macro="" textlink="">
      <xdr:nvSpPr>
        <xdr:cNvPr id="697" name="n_4aveValue【公民館】&#10;有形固定資産減価償却率">
          <a:extLst>
            <a:ext uri="{FF2B5EF4-FFF2-40B4-BE49-F238E27FC236}">
              <a16:creationId xmlns:a16="http://schemas.microsoft.com/office/drawing/2014/main" id="{459CA10E-AF89-4A10-BDE0-D9D10D8C3090}"/>
            </a:ext>
          </a:extLst>
        </xdr:cNvPr>
        <xdr:cNvSpPr txBox="1"/>
      </xdr:nvSpPr>
      <xdr:spPr>
        <a:xfrm>
          <a:off x="12611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103522</xdr:rowOff>
    </xdr:from>
    <xdr:ext cx="405111" cy="259045"/>
    <xdr:sp macro="" textlink="">
      <xdr:nvSpPr>
        <xdr:cNvPr id="698" name="n_1mainValue【公民館】&#10;有形固定資産減価償却率">
          <a:extLst>
            <a:ext uri="{FF2B5EF4-FFF2-40B4-BE49-F238E27FC236}">
              <a16:creationId xmlns:a16="http://schemas.microsoft.com/office/drawing/2014/main" id="{82F48C37-100F-4319-86B2-B8EFC0078A59}"/>
            </a:ext>
          </a:extLst>
        </xdr:cNvPr>
        <xdr:cNvSpPr txBox="1"/>
      </xdr:nvSpPr>
      <xdr:spPr>
        <a:xfrm>
          <a:off x="15266044"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130191</xdr:rowOff>
    </xdr:from>
    <xdr:ext cx="405111" cy="259045"/>
    <xdr:sp macro="" textlink="">
      <xdr:nvSpPr>
        <xdr:cNvPr id="699" name="n_2mainValue【公民館】&#10;有形固定資産減価償却率">
          <a:extLst>
            <a:ext uri="{FF2B5EF4-FFF2-40B4-BE49-F238E27FC236}">
              <a16:creationId xmlns:a16="http://schemas.microsoft.com/office/drawing/2014/main" id="{72CC9312-5E0D-4CC4-832F-74B7C8D27DA4}"/>
            </a:ext>
          </a:extLst>
        </xdr:cNvPr>
        <xdr:cNvSpPr txBox="1"/>
      </xdr:nvSpPr>
      <xdr:spPr>
        <a:xfrm>
          <a:off x="14389744" y="174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124477</xdr:rowOff>
    </xdr:from>
    <xdr:ext cx="405111" cy="259045"/>
    <xdr:sp macro="" textlink="">
      <xdr:nvSpPr>
        <xdr:cNvPr id="700" name="n_3mainValue【公民館】&#10;有形固定資産減価償却率">
          <a:extLst>
            <a:ext uri="{FF2B5EF4-FFF2-40B4-BE49-F238E27FC236}">
              <a16:creationId xmlns:a16="http://schemas.microsoft.com/office/drawing/2014/main" id="{12C37CA1-407A-4205-81D5-88E5AB70CD08}"/>
            </a:ext>
          </a:extLst>
        </xdr:cNvPr>
        <xdr:cNvSpPr txBox="1"/>
      </xdr:nvSpPr>
      <xdr:spPr>
        <a:xfrm>
          <a:off x="135007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84472</xdr:rowOff>
    </xdr:from>
    <xdr:ext cx="405111" cy="259045"/>
    <xdr:sp macro="" textlink="">
      <xdr:nvSpPr>
        <xdr:cNvPr id="701" name="n_4mainValue【公民館】&#10;有形固定資産減価償却率">
          <a:extLst>
            <a:ext uri="{FF2B5EF4-FFF2-40B4-BE49-F238E27FC236}">
              <a16:creationId xmlns:a16="http://schemas.microsoft.com/office/drawing/2014/main" id="{C03E26BB-5C33-4EB2-8FD4-53A3BE1E9338}"/>
            </a:ext>
          </a:extLst>
        </xdr:cNvPr>
        <xdr:cNvSpPr txBox="1"/>
      </xdr:nvSpPr>
      <xdr:spPr>
        <a:xfrm>
          <a:off x="12611744"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42B1B76-ED6D-43AF-9301-C786F6DB573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C7A2EECC-D506-438F-BE09-43CEF80347C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75CEA26D-268C-4F23-A4D5-02902CF669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68834991-218B-4EE5-B230-3639F09E5C0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9C3DE331-4BF6-4595-AE72-C8B2476FC9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90B2833F-B344-4836-BA49-45F8B773B75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D618567C-E1F6-4D46-93EC-EDA9D0CDC6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6D73FF0F-6560-469A-9644-F4DB795EB91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E3CAEDDB-7971-4DA2-87DF-E3678780E3D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7030ACD-37C0-4026-B730-73F91411A47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46327A6D-52DB-4D99-B4CC-556321EC4A2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C7E014A8-0F83-4438-9BD5-DA9D7D52F27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15812AC9-E8E9-47A4-AB18-355EBD0B29E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039FA6A4-3090-4F6C-B82A-608B823ABE4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BC578811-8D82-400D-A81D-8F614DE01D5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94D0CF4A-6B1F-4E98-8936-2E4943024B5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5B91BAB7-2DA2-416E-84B4-7F617920960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6B2103DE-9ECD-4DA4-82B2-03BC756F3F4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E5AC3CE6-8128-49BC-9BC6-16853D2F228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0DEF9591-6F75-4537-BB12-9747179C18C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366CBC3D-4BA6-4C37-88D0-A8B7C3E10B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318DB8D5-BAFB-4ABF-8A88-297DA5EC8436}"/>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15F6F12E-E778-4554-8F0B-E336C63E30E7}"/>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BDAC99A6-3E21-4653-82F5-DEA4FF6AD3E2}"/>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566D0D4D-8154-4F61-8090-1E5EBE0FFFAD}"/>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2D050BF3-D1CC-4F1C-BB05-E4CC7229982A}"/>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D806FDE6-CCA9-455B-B4A2-43D2194A8895}"/>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32F3B7BA-63B9-43E8-B2D8-EE250322FAB8}"/>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B9509C35-5709-417C-97A1-87AA8C2CE702}"/>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D9CD0D96-16D6-4867-A8E6-5C02B2A035B3}"/>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0389D0EE-6C58-4B67-9895-60361BCDDC89}"/>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153873</xdr:rowOff>
    </xdr:from>
    <xdr:to>
      <xdr:col>98</xdr:col>
      <xdr:colOff>38100</xdr:colOff>
      <xdr:row>107</xdr:row>
      <xdr:rowOff>84023</xdr:rowOff>
    </xdr:to>
    <xdr:sp macro="" textlink="">
      <xdr:nvSpPr>
        <xdr:cNvPr id="733" name="フローチャート: 判断 732">
          <a:extLst>
            <a:ext uri="{FF2B5EF4-FFF2-40B4-BE49-F238E27FC236}">
              <a16:creationId xmlns:a16="http://schemas.microsoft.com/office/drawing/2014/main" id="{B512868A-80A5-4117-A011-09CCEA7EC829}"/>
            </a:ext>
          </a:extLst>
        </xdr:cNvPr>
        <xdr:cNvSpPr/>
      </xdr:nvSpPr>
      <xdr:spPr>
        <a:xfrm>
          <a:off x="18605500" y="1832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AB23E0B0-7466-4B9F-8D77-23FB7BA474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A6625CF-5D27-4EA0-B6CD-C6D7842FDF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462834C-0D40-4911-BC5E-7B70B7CFAB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32E5F06-0F75-4122-BDDE-11193B1CB0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8B439B8-6D3C-4CF2-B4BE-63CAAF79502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xdr:rowOff>
    </xdr:from>
    <xdr:to>
      <xdr:col>116</xdr:col>
      <xdr:colOff>114300</xdr:colOff>
      <xdr:row>107</xdr:row>
      <xdr:rowOff>109626</xdr:rowOff>
    </xdr:to>
    <xdr:sp macro="" textlink="">
      <xdr:nvSpPr>
        <xdr:cNvPr id="739" name="楕円 738">
          <a:extLst>
            <a:ext uri="{FF2B5EF4-FFF2-40B4-BE49-F238E27FC236}">
              <a16:creationId xmlns:a16="http://schemas.microsoft.com/office/drawing/2014/main" id="{2F4FC123-D0FE-478F-8445-1E27889836E4}"/>
            </a:ext>
          </a:extLst>
        </xdr:cNvPr>
        <xdr:cNvSpPr/>
      </xdr:nvSpPr>
      <xdr:spPr>
        <a:xfrm>
          <a:off x="22110700" y="1835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157903</xdr:rowOff>
    </xdr:from>
    <xdr:ext cx="469744" cy="259045"/>
    <xdr:sp macro="" textlink="">
      <xdr:nvSpPr>
        <xdr:cNvPr id="740" name="【公民館】&#10;一人当たり面積該当値テキスト">
          <a:extLst>
            <a:ext uri="{FF2B5EF4-FFF2-40B4-BE49-F238E27FC236}">
              <a16:creationId xmlns:a16="http://schemas.microsoft.com/office/drawing/2014/main" id="{60AF190D-4C0E-496A-8058-7174F48CB08E}"/>
            </a:ext>
          </a:extLst>
        </xdr:cNvPr>
        <xdr:cNvSpPr txBox="1"/>
      </xdr:nvSpPr>
      <xdr:spPr>
        <a:xfrm>
          <a:off x="22199600" y="1833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12598</xdr:rowOff>
    </xdr:from>
    <xdr:to>
      <xdr:col>112</xdr:col>
      <xdr:colOff>38100</xdr:colOff>
      <xdr:row>107</xdr:row>
      <xdr:rowOff>114198</xdr:rowOff>
    </xdr:to>
    <xdr:sp macro="" textlink="">
      <xdr:nvSpPr>
        <xdr:cNvPr id="741" name="楕円 740">
          <a:extLst>
            <a:ext uri="{FF2B5EF4-FFF2-40B4-BE49-F238E27FC236}">
              <a16:creationId xmlns:a16="http://schemas.microsoft.com/office/drawing/2014/main" id="{A030EC8E-475B-4DB9-B04D-947873B29FB3}"/>
            </a:ext>
          </a:extLst>
        </xdr:cNvPr>
        <xdr:cNvSpPr/>
      </xdr:nvSpPr>
      <xdr:spPr>
        <a:xfrm>
          <a:off x="21272500" y="1835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58826</xdr:rowOff>
    </xdr:from>
    <xdr:to>
      <xdr:col>116</xdr:col>
      <xdr:colOff>63500</xdr:colOff>
      <xdr:row>107</xdr:row>
      <xdr:rowOff>63398</xdr:rowOff>
    </xdr:to>
    <xdr:cxnSp macro="">
      <xdr:nvCxnSpPr>
        <xdr:cNvPr id="742" name="直線コネクタ 741">
          <a:extLst>
            <a:ext uri="{FF2B5EF4-FFF2-40B4-BE49-F238E27FC236}">
              <a16:creationId xmlns:a16="http://schemas.microsoft.com/office/drawing/2014/main" id="{64ED95F1-A836-4B00-A8A0-D1E8663C75B2}"/>
            </a:ext>
          </a:extLst>
        </xdr:cNvPr>
        <xdr:cNvCxnSpPr/>
      </xdr:nvCxnSpPr>
      <xdr:spPr>
        <a:xfrm flipV="1">
          <a:off x="21323300" y="184039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16714</xdr:rowOff>
    </xdr:from>
    <xdr:to>
      <xdr:col>107</xdr:col>
      <xdr:colOff>101600</xdr:colOff>
      <xdr:row>107</xdr:row>
      <xdr:rowOff>118314</xdr:rowOff>
    </xdr:to>
    <xdr:sp macro="" textlink="">
      <xdr:nvSpPr>
        <xdr:cNvPr id="743" name="楕円 742">
          <a:extLst>
            <a:ext uri="{FF2B5EF4-FFF2-40B4-BE49-F238E27FC236}">
              <a16:creationId xmlns:a16="http://schemas.microsoft.com/office/drawing/2014/main" id="{0523272B-D873-463B-AA95-CB2D9E39CD26}"/>
            </a:ext>
          </a:extLst>
        </xdr:cNvPr>
        <xdr:cNvSpPr/>
      </xdr:nvSpPr>
      <xdr:spPr>
        <a:xfrm>
          <a:off x="20383500" y="183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63398</xdr:rowOff>
    </xdr:from>
    <xdr:to>
      <xdr:col>111</xdr:col>
      <xdr:colOff>177800</xdr:colOff>
      <xdr:row>107</xdr:row>
      <xdr:rowOff>67514</xdr:rowOff>
    </xdr:to>
    <xdr:cxnSp macro="">
      <xdr:nvCxnSpPr>
        <xdr:cNvPr id="744" name="直線コネクタ 743">
          <a:extLst>
            <a:ext uri="{FF2B5EF4-FFF2-40B4-BE49-F238E27FC236}">
              <a16:creationId xmlns:a16="http://schemas.microsoft.com/office/drawing/2014/main" id="{E451EB6B-25EA-4B3A-A2C4-FA790AE30715}"/>
            </a:ext>
          </a:extLst>
        </xdr:cNvPr>
        <xdr:cNvCxnSpPr/>
      </xdr:nvCxnSpPr>
      <xdr:spPr>
        <a:xfrm flipV="1">
          <a:off x="20434300" y="18408548"/>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19914</xdr:rowOff>
    </xdr:from>
    <xdr:to>
      <xdr:col>102</xdr:col>
      <xdr:colOff>165100</xdr:colOff>
      <xdr:row>107</xdr:row>
      <xdr:rowOff>121514</xdr:rowOff>
    </xdr:to>
    <xdr:sp macro="" textlink="">
      <xdr:nvSpPr>
        <xdr:cNvPr id="745" name="楕円 744">
          <a:extLst>
            <a:ext uri="{FF2B5EF4-FFF2-40B4-BE49-F238E27FC236}">
              <a16:creationId xmlns:a16="http://schemas.microsoft.com/office/drawing/2014/main" id="{DF2E0F7D-B0BD-4E5D-B6E6-BC8AD8DC9176}"/>
            </a:ext>
          </a:extLst>
        </xdr:cNvPr>
        <xdr:cNvSpPr/>
      </xdr:nvSpPr>
      <xdr:spPr>
        <a:xfrm>
          <a:off x="19494500" y="1836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67514</xdr:rowOff>
    </xdr:from>
    <xdr:to>
      <xdr:col>107</xdr:col>
      <xdr:colOff>50800</xdr:colOff>
      <xdr:row>107</xdr:row>
      <xdr:rowOff>70714</xdr:rowOff>
    </xdr:to>
    <xdr:cxnSp macro="">
      <xdr:nvCxnSpPr>
        <xdr:cNvPr id="746" name="直線コネクタ 745">
          <a:extLst>
            <a:ext uri="{FF2B5EF4-FFF2-40B4-BE49-F238E27FC236}">
              <a16:creationId xmlns:a16="http://schemas.microsoft.com/office/drawing/2014/main" id="{FB161517-44A4-4B29-9407-8D86F7B61AB7}"/>
            </a:ext>
          </a:extLst>
        </xdr:cNvPr>
        <xdr:cNvCxnSpPr/>
      </xdr:nvCxnSpPr>
      <xdr:spPr>
        <a:xfrm flipV="1">
          <a:off x="19545300" y="1841266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23113</xdr:rowOff>
    </xdr:from>
    <xdr:to>
      <xdr:col>98</xdr:col>
      <xdr:colOff>38100</xdr:colOff>
      <xdr:row>107</xdr:row>
      <xdr:rowOff>124713</xdr:rowOff>
    </xdr:to>
    <xdr:sp macro="" textlink="">
      <xdr:nvSpPr>
        <xdr:cNvPr id="747" name="楕円 746">
          <a:extLst>
            <a:ext uri="{FF2B5EF4-FFF2-40B4-BE49-F238E27FC236}">
              <a16:creationId xmlns:a16="http://schemas.microsoft.com/office/drawing/2014/main" id="{B0026D0E-7B6F-45E7-ACDA-C571E408113E}"/>
            </a:ext>
          </a:extLst>
        </xdr:cNvPr>
        <xdr:cNvSpPr/>
      </xdr:nvSpPr>
      <xdr:spPr>
        <a:xfrm>
          <a:off x="18605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70714</xdr:rowOff>
    </xdr:from>
    <xdr:to>
      <xdr:col>102</xdr:col>
      <xdr:colOff>114300</xdr:colOff>
      <xdr:row>107</xdr:row>
      <xdr:rowOff>73913</xdr:rowOff>
    </xdr:to>
    <xdr:cxnSp macro="">
      <xdr:nvCxnSpPr>
        <xdr:cNvPr id="748" name="直線コネクタ 747">
          <a:extLst>
            <a:ext uri="{FF2B5EF4-FFF2-40B4-BE49-F238E27FC236}">
              <a16:creationId xmlns:a16="http://schemas.microsoft.com/office/drawing/2014/main" id="{57785E58-6ABA-48AC-8B16-04736BF5A310}"/>
            </a:ext>
          </a:extLst>
        </xdr:cNvPr>
        <xdr:cNvCxnSpPr/>
      </xdr:nvCxnSpPr>
      <xdr:spPr>
        <a:xfrm flipV="1">
          <a:off x="18656300" y="18415864"/>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F6AC878A-4D66-4FF4-A339-4E0929CDCDC3}"/>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CB78F2C2-A0B1-493B-A1EA-9F40EE06376C}"/>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E3CD1895-5C17-4ED0-9ED6-202B7859A91D}"/>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100550</xdr:rowOff>
    </xdr:from>
    <xdr:ext cx="469744" cy="259045"/>
    <xdr:sp macro="" textlink="">
      <xdr:nvSpPr>
        <xdr:cNvPr id="752" name="n_4aveValue【公民館】&#10;一人当たり面積">
          <a:extLst>
            <a:ext uri="{FF2B5EF4-FFF2-40B4-BE49-F238E27FC236}">
              <a16:creationId xmlns:a16="http://schemas.microsoft.com/office/drawing/2014/main" id="{7E8059EE-4FB2-454A-B22D-170E128874C6}"/>
            </a:ext>
          </a:extLst>
        </xdr:cNvPr>
        <xdr:cNvSpPr txBox="1"/>
      </xdr:nvSpPr>
      <xdr:spPr>
        <a:xfrm>
          <a:off x="18421427" y="1810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130725</xdr:rowOff>
    </xdr:from>
    <xdr:ext cx="469744" cy="259045"/>
    <xdr:sp macro="" textlink="">
      <xdr:nvSpPr>
        <xdr:cNvPr id="753" name="n_1mainValue【公民館】&#10;一人当たり面積">
          <a:extLst>
            <a:ext uri="{FF2B5EF4-FFF2-40B4-BE49-F238E27FC236}">
              <a16:creationId xmlns:a16="http://schemas.microsoft.com/office/drawing/2014/main" id="{9D3A8202-1BBC-48F4-91F4-D4ED51800CD1}"/>
            </a:ext>
          </a:extLst>
        </xdr:cNvPr>
        <xdr:cNvSpPr txBox="1"/>
      </xdr:nvSpPr>
      <xdr:spPr>
        <a:xfrm>
          <a:off x="21075727" y="181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134841</xdr:rowOff>
    </xdr:from>
    <xdr:ext cx="469744" cy="259045"/>
    <xdr:sp macro="" textlink="">
      <xdr:nvSpPr>
        <xdr:cNvPr id="754" name="n_2mainValue【公民館】&#10;一人当たり面積">
          <a:extLst>
            <a:ext uri="{FF2B5EF4-FFF2-40B4-BE49-F238E27FC236}">
              <a16:creationId xmlns:a16="http://schemas.microsoft.com/office/drawing/2014/main" id="{047AA13E-D114-4740-8B4C-4ECD1EB6FD5B}"/>
            </a:ext>
          </a:extLst>
        </xdr:cNvPr>
        <xdr:cNvSpPr txBox="1"/>
      </xdr:nvSpPr>
      <xdr:spPr>
        <a:xfrm>
          <a:off x="20199427" y="1813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138041</xdr:rowOff>
    </xdr:from>
    <xdr:ext cx="469744" cy="259045"/>
    <xdr:sp macro="" textlink="">
      <xdr:nvSpPr>
        <xdr:cNvPr id="755" name="n_3mainValue【公民館】&#10;一人当たり面積">
          <a:extLst>
            <a:ext uri="{FF2B5EF4-FFF2-40B4-BE49-F238E27FC236}">
              <a16:creationId xmlns:a16="http://schemas.microsoft.com/office/drawing/2014/main" id="{50D4F1E8-8AC3-4E08-9778-11FBFBEE1A79}"/>
            </a:ext>
          </a:extLst>
        </xdr:cNvPr>
        <xdr:cNvSpPr txBox="1"/>
      </xdr:nvSpPr>
      <xdr:spPr>
        <a:xfrm>
          <a:off x="193104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115840</xdr:rowOff>
    </xdr:from>
    <xdr:ext cx="469744" cy="259045"/>
    <xdr:sp macro="" textlink="">
      <xdr:nvSpPr>
        <xdr:cNvPr id="756" name="n_4mainValue【公民館】&#10;一人当たり面積">
          <a:extLst>
            <a:ext uri="{FF2B5EF4-FFF2-40B4-BE49-F238E27FC236}">
              <a16:creationId xmlns:a16="http://schemas.microsoft.com/office/drawing/2014/main" id="{E58D67F1-A84F-46AD-B30F-7ED69C3E1C92}"/>
            </a:ext>
          </a:extLst>
        </xdr:cNvPr>
        <xdr:cNvSpPr txBox="1"/>
      </xdr:nvSpPr>
      <xdr:spPr>
        <a:xfrm>
          <a:off x="18421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C6B9B675-CAAA-4D8E-8529-01E5EA87A4B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84FE5FB6-5747-497C-93A8-10E1E3335D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E7232C43-2ADF-482C-A614-00D7C63E3C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・道路、橋りょう・トンネルの減価償却率は類似団体内平均値とほぼ同じ数値となっている。一人当たり延長及び有形固定資産額が平均よりも低いのは、町の面積が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とコンパクトであることに加え、森林面積が広い（総面積の約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割）ことが原因であると考えられる。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年度に認定こども園を新設したため、減価償却率は大きく低下した。また、これにより旧幼稚園と旧保育所は使用廃止したが、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時点では解体や用途変更をしないまま保有しているため、一人当たり面積は類似団体内平均よりも大きくなっている。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・学校施設は、小学校と中学校が各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校ずつある。小学校は平成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年度に、中学校は平成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年度にそれぞれ建替えていることから、減価償却率は類似団体内平均よりも低くなっている。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・公営住宅は、緑ヶ丘団地第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棟を建設して取得額が増加したため、減価償却率は類似団体内平均よりも低くなっている。一人当たり面積が類似団体内平均より高いのは、老朽化し、空き部屋が増えた町営住宅が残っているため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・公民館は関ヶ浜分館を令和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年度に、瀬田分館を平成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年度に建替えたため、減価償却率は類似他団体平均よりも低くなっている。一人当たり面積が令和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年度に減少しているのは、建替えにより延べ床面積が減少したためだと考えられる。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73DF1D-0061-4D61-B614-0C48C73681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E1BC6D-59FB-446A-B06A-9AFDAF1302C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77CDBB-755A-4DB4-AB85-94183C7C71F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5C24BE-CF37-4A31-BBDB-22A133029B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山口県和木町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086CC3-554F-4C5F-A348-B0BB0887DA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61E827-4789-4D3D-B6F6-6A22097FF5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E13E63-DCDC-47AB-A60E-051224CD15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D38E76-7AC6-44D1-8399-B92F60D8965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1AC75F-85C9-4C45-92DD-AF85E5A750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E7AEC7-ECFD-45A2-ADD8-049791461C0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5,695
5,604
10.58
4,585,472
4,350,163
227,092
2,531,478
4,412,472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564418-5648-45BF-93DF-E981E7D6D2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89307E-48C4-4C0F-886F-79E7FF24E26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5A8116-34F5-4E26-9640-619CE4E0729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E705DE-B5B3-4DBD-BB40-E04418D1E4A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49F1FC-1FD9-4EB0-8AA1-1FABC0F80F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B6373D5-719D-4DF3-A3F9-E237DADE45D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5BD806-FE5F-4632-B4B8-87ED201CF8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BB66BC-3C69-4512-8E2B-AFC0CB8A08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36565B-D996-4085-8D43-CA88BE4FD4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5EC11A-AEF0-46BC-93D4-067C8381B4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3DDE99-EB63-4449-A0A0-ABC005EA992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9CF463-5E00-4BAC-AB00-CE7840C9B3E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91E664-B0B0-4D36-8AEA-BAADE16EEC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BD32F4-7BC9-4A1D-B0D2-7E11BD6D0A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AABA5E-2967-4C10-B737-AF9758433EF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8CEB6B-89F3-4645-B40D-F1CA5D95E58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51A975-9333-4D3E-AF57-50AA669CE4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D22140-386F-4553-A0FA-FFB1E9F490B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C61ADA6-30D5-4E85-86A7-373B428FCB4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D0C595-F2BA-4583-AE60-CA20B13DE48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A50ABF-D952-4FFF-9FBE-1F7629F804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791EE2-E8EF-4D3D-BA4F-0E2EEA3DFDF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880C28-92C3-46F4-A6BA-639C0CEFA56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907F3D-40AE-47CA-805A-B3296ECA0F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5CE6AA-874C-4CA0-BC25-1BD3EA02BC4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3FB700-F439-4B49-9F7C-56E5A67C727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E2A88A-0F36-403E-9191-BC5705A5A54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7E2D93-A9A3-418C-8DA7-37CD2D6B68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12E5E3-7667-4FEF-AB4F-83CA1613575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99A6C1-A192-443D-8699-025B1899626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A160BD-E1B7-4DCA-9020-3F44343151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CB811A-E0A0-41F4-84CF-285D302BFC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B48C5FD-B933-4268-8F27-9AECB2D3750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A4CFE8-A8A2-4F22-94F5-10170E0C0A7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612437A-EA27-4FCE-BF22-7ED1A583D76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6EE7B02-55E6-4908-96C9-F1F11188575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9709021-A83A-418D-BCCF-685E3486471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E674D75-BAAF-41F8-9C30-37EBE695B53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E11716B-C411-4C66-A4B5-FACD8026884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A89114A-268F-4C71-9A6D-6EC718681F3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CBC3C01-5A25-4C6A-A002-A8A3B333F4E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3F5361B-E6F5-4F43-A06F-BC128E647C2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ADE6D7A-619C-4352-A858-6F2E4995917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4E0775D-1753-46B3-A8DE-150B1B521B7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61FA6FA-C329-40A4-9DAA-C4F3A521AF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4E5E532-3C01-45F6-9665-A53B428029F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CC9B5F7-7FF1-467B-9693-029691028354}"/>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400BF9E-E5E1-47D1-AB4E-F22DEE40046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E9FF08D-6897-4BE3-B19B-FD44CF4B07B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28F90150-8ADA-434F-8D34-04FEE965E8D9}"/>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6316B799-7335-438C-9ADF-DC0CBB2ABBDC}"/>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7B3A813F-63A2-4652-B0E2-4D9A606A0205}"/>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7A67485E-CEB5-4EF2-88FC-BCD02FF8B3F9}"/>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DDBD2351-0291-40F2-956B-FCCFC3CC6EC3}"/>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6CB4C8FB-C3D3-4611-BDF1-F5D46619ADA1}"/>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1CB75FB9-46EE-469E-B300-13998A12F6F9}"/>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F9FB13C4-9076-4375-A730-1B8E3CCAEF05}"/>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758DDD-60BD-4784-8CC7-C61FFD853D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B0F7A7-5388-4A97-A495-A13D9EE813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D74C7E3-3CD5-4520-824C-F1F7BD9B48D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1EB180-09C6-4BE7-A72E-E6FFFC8556C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D378601-5FEB-4DF9-A9E3-F66634E3FB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100511</xdr:rowOff>
    </xdr:from>
    <xdr:to>
      <xdr:col>24</xdr:col>
      <xdr:colOff>114300</xdr:colOff>
      <xdr:row>38</xdr:row>
      <xdr:rowOff>30662</xdr:rowOff>
    </xdr:to>
    <xdr:sp macro="" textlink="">
      <xdr:nvSpPr>
        <xdr:cNvPr id="74" name="楕円 73">
          <a:extLst>
            <a:ext uri="{FF2B5EF4-FFF2-40B4-BE49-F238E27FC236}">
              <a16:creationId xmlns:a16="http://schemas.microsoft.com/office/drawing/2014/main" id="{A04AB851-2896-4566-A221-CF53720BD2F1}"/>
            </a:ext>
          </a:extLst>
        </xdr:cNvPr>
        <xdr:cNvSpPr/>
      </xdr:nvSpPr>
      <xdr:spPr>
        <a:xfrm>
          <a:off x="45847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78938</xdr:rowOff>
    </xdr:from>
    <xdr:ext cx="405111" cy="259045"/>
    <xdr:sp macro="" textlink="">
      <xdr:nvSpPr>
        <xdr:cNvPr id="75" name="【図書館】&#10;有形固定資産減価償却率該当値テキスト">
          <a:extLst>
            <a:ext uri="{FF2B5EF4-FFF2-40B4-BE49-F238E27FC236}">
              <a16:creationId xmlns:a16="http://schemas.microsoft.com/office/drawing/2014/main" id="{15B438BD-C4CB-44CE-976A-E8408EDB7BD4}"/>
            </a:ext>
          </a:extLst>
        </xdr:cNvPr>
        <xdr:cNvSpPr txBox="1"/>
      </xdr:nvSpPr>
      <xdr:spPr>
        <a:xfrm>
          <a:off x="4673600" y="642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64589</xdr:rowOff>
    </xdr:from>
    <xdr:to>
      <xdr:col>20</xdr:col>
      <xdr:colOff>38100</xdr:colOff>
      <xdr:row>37</xdr:row>
      <xdr:rowOff>166188</xdr:rowOff>
    </xdr:to>
    <xdr:sp macro="" textlink="">
      <xdr:nvSpPr>
        <xdr:cNvPr id="76" name="楕円 75">
          <a:extLst>
            <a:ext uri="{FF2B5EF4-FFF2-40B4-BE49-F238E27FC236}">
              <a16:creationId xmlns:a16="http://schemas.microsoft.com/office/drawing/2014/main" id="{9672615E-3D76-442B-AC17-1B2BE92EC0D9}"/>
            </a:ext>
          </a:extLst>
        </xdr:cNvPr>
        <xdr:cNvSpPr/>
      </xdr:nvSpPr>
      <xdr:spPr>
        <a:xfrm>
          <a:off x="3746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115389</xdr:rowOff>
    </xdr:from>
    <xdr:to>
      <xdr:col>24</xdr:col>
      <xdr:colOff>63500</xdr:colOff>
      <xdr:row>37</xdr:row>
      <xdr:rowOff>151311</xdr:rowOff>
    </xdr:to>
    <xdr:cxnSp macro="">
      <xdr:nvCxnSpPr>
        <xdr:cNvPr id="77" name="直線コネクタ 76">
          <a:extLst>
            <a:ext uri="{FF2B5EF4-FFF2-40B4-BE49-F238E27FC236}">
              <a16:creationId xmlns:a16="http://schemas.microsoft.com/office/drawing/2014/main" id="{47E96ED0-B18E-4626-B935-78F788C1267E}"/>
            </a:ext>
          </a:extLst>
        </xdr:cNvPr>
        <xdr:cNvCxnSpPr/>
      </xdr:nvCxnSpPr>
      <xdr:spPr>
        <a:xfrm>
          <a:off x="3797300" y="645903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87449</xdr:rowOff>
    </xdr:from>
    <xdr:to>
      <xdr:col>15</xdr:col>
      <xdr:colOff>101600</xdr:colOff>
      <xdr:row>38</xdr:row>
      <xdr:rowOff>17599</xdr:rowOff>
    </xdr:to>
    <xdr:sp macro="" textlink="">
      <xdr:nvSpPr>
        <xdr:cNvPr id="78" name="楕円 77">
          <a:extLst>
            <a:ext uri="{FF2B5EF4-FFF2-40B4-BE49-F238E27FC236}">
              <a16:creationId xmlns:a16="http://schemas.microsoft.com/office/drawing/2014/main" id="{807A9420-F947-428D-A0A7-05F8FFB2AADA}"/>
            </a:ext>
          </a:extLst>
        </xdr:cNvPr>
        <xdr:cNvSpPr/>
      </xdr:nvSpPr>
      <xdr:spPr>
        <a:xfrm>
          <a:off x="2857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115389</xdr:rowOff>
    </xdr:from>
    <xdr:to>
      <xdr:col>19</xdr:col>
      <xdr:colOff>177800</xdr:colOff>
      <xdr:row>37</xdr:row>
      <xdr:rowOff>138249</xdr:rowOff>
    </xdr:to>
    <xdr:cxnSp macro="">
      <xdr:nvCxnSpPr>
        <xdr:cNvPr id="79" name="直線コネクタ 78">
          <a:extLst>
            <a:ext uri="{FF2B5EF4-FFF2-40B4-BE49-F238E27FC236}">
              <a16:creationId xmlns:a16="http://schemas.microsoft.com/office/drawing/2014/main" id="{FE2B1799-5EAC-4373-A091-FF5E0FBF19B1}"/>
            </a:ext>
          </a:extLst>
        </xdr:cNvPr>
        <xdr:cNvCxnSpPr/>
      </xdr:nvCxnSpPr>
      <xdr:spPr>
        <a:xfrm flipV="1">
          <a:off x="2908300" y="645903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80" name="楕円 79">
          <a:extLst>
            <a:ext uri="{FF2B5EF4-FFF2-40B4-BE49-F238E27FC236}">
              <a16:creationId xmlns:a16="http://schemas.microsoft.com/office/drawing/2014/main" id="{81EF88FE-FFAD-446F-BB71-18A70CE5EDA1}"/>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138249</xdr:rowOff>
    </xdr:to>
    <xdr:cxnSp macro="">
      <xdr:nvCxnSpPr>
        <xdr:cNvPr id="81" name="直線コネクタ 80">
          <a:extLst>
            <a:ext uri="{FF2B5EF4-FFF2-40B4-BE49-F238E27FC236}">
              <a16:creationId xmlns:a16="http://schemas.microsoft.com/office/drawing/2014/main" id="{89FEE9BC-BCE4-479A-A06C-B9B41D17B5FC}"/>
            </a:ext>
          </a:extLst>
        </xdr:cNvPr>
        <xdr:cNvCxnSpPr/>
      </xdr:nvCxnSpPr>
      <xdr:spPr>
        <a:xfrm>
          <a:off x="2019300" y="647700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2" name="楕円 81">
          <a:extLst>
            <a:ext uri="{FF2B5EF4-FFF2-40B4-BE49-F238E27FC236}">
              <a16:creationId xmlns:a16="http://schemas.microsoft.com/office/drawing/2014/main" id="{F575D996-66AE-42ED-9AF5-238FE2BB4CD5}"/>
            </a:ext>
          </a:extLst>
        </xdr:cNvPr>
        <xdr:cNvSpPr/>
      </xdr:nvSpPr>
      <xdr:spPr>
        <a:xfrm>
          <a:off x="1079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133350</xdr:rowOff>
    </xdr:to>
    <xdr:cxnSp macro="">
      <xdr:nvCxnSpPr>
        <xdr:cNvPr id="83" name="直線コネクタ 82">
          <a:extLst>
            <a:ext uri="{FF2B5EF4-FFF2-40B4-BE49-F238E27FC236}">
              <a16:creationId xmlns:a16="http://schemas.microsoft.com/office/drawing/2014/main" id="{4B61E3DB-CE39-4348-BF37-C579BADD24DA}"/>
            </a:ext>
          </a:extLst>
        </xdr:cNvPr>
        <xdr:cNvCxnSpPr/>
      </xdr:nvCxnSpPr>
      <xdr:spPr>
        <a:xfrm>
          <a:off x="1130300" y="6442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29869215-754A-4D77-9EB8-EB2C680F8444}"/>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14030AE9-C02A-4436-8030-16CD4995610F}"/>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BFB20A6E-4372-4301-B98D-636C64A00892}"/>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D9268B46-98F2-4A4A-B1A4-4190CEB1533B}"/>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157315</xdr:rowOff>
    </xdr:from>
    <xdr:ext cx="405111" cy="259045"/>
    <xdr:sp macro="" textlink="">
      <xdr:nvSpPr>
        <xdr:cNvPr id="88" name="n_1mainValue【図書館】&#10;有形固定資産減価償却率">
          <a:extLst>
            <a:ext uri="{FF2B5EF4-FFF2-40B4-BE49-F238E27FC236}">
              <a16:creationId xmlns:a16="http://schemas.microsoft.com/office/drawing/2014/main" id="{5E146477-2533-482A-9BFA-DA8FE9568140}"/>
            </a:ext>
          </a:extLst>
        </xdr:cNvPr>
        <xdr:cNvSpPr txBox="1"/>
      </xdr:nvSpPr>
      <xdr:spPr>
        <a:xfrm>
          <a:off x="3582044" y="650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8726</xdr:rowOff>
    </xdr:from>
    <xdr:ext cx="405111" cy="259045"/>
    <xdr:sp macro="" textlink="">
      <xdr:nvSpPr>
        <xdr:cNvPr id="89" name="n_2mainValue【図書館】&#10;有形固定資産減価償却率">
          <a:extLst>
            <a:ext uri="{FF2B5EF4-FFF2-40B4-BE49-F238E27FC236}">
              <a16:creationId xmlns:a16="http://schemas.microsoft.com/office/drawing/2014/main" id="{B055369B-B08D-4EAB-8846-AB95CA338AA4}"/>
            </a:ext>
          </a:extLst>
        </xdr:cNvPr>
        <xdr:cNvSpPr txBox="1"/>
      </xdr:nvSpPr>
      <xdr:spPr>
        <a:xfrm>
          <a:off x="2705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8D3B32F0-E0BA-4008-AFB4-2D23190CD44A}"/>
            </a:ext>
          </a:extLst>
        </xdr:cNvPr>
        <xdr:cNvSpPr txBox="1"/>
      </xdr:nvSpPr>
      <xdr:spPr>
        <a:xfrm>
          <a:off x="1816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140987</xdr:rowOff>
    </xdr:from>
    <xdr:ext cx="405111" cy="259045"/>
    <xdr:sp macro="" textlink="">
      <xdr:nvSpPr>
        <xdr:cNvPr id="91" name="n_4mainValue【図書館】&#10;有形固定資産減価償却率">
          <a:extLst>
            <a:ext uri="{FF2B5EF4-FFF2-40B4-BE49-F238E27FC236}">
              <a16:creationId xmlns:a16="http://schemas.microsoft.com/office/drawing/2014/main" id="{1B789466-54A7-4A56-A603-C2644FD55720}"/>
            </a:ext>
          </a:extLst>
        </xdr:cNvPr>
        <xdr:cNvSpPr txBox="1"/>
      </xdr:nvSpPr>
      <xdr:spPr>
        <a:xfrm>
          <a:off x="927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5347FF4-11FB-47EA-91B6-BE8CBB3879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5D16F47-613D-4FD4-96CC-9636B9D2F3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2506526-D833-458A-B5B1-7599D82047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2F6EBEC-B818-473E-B117-7C7150E7389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E2E393F-5C5A-4E42-BAC4-81E2BFFE3D7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9E8E26B-A1D0-430E-9BCC-6EC9AAC4513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213258F-241D-4FD9-9E52-615D168C726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20BDF2-EEC2-4340-93E9-8B88B9A0845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7CA4D5E-208D-457B-8570-38684129BC8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618332C-2B1E-4827-8F49-DEF1D904521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F582DC7-603D-4E99-AB5C-DDAF0FEBD5A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62C705E-535A-4192-A239-2E463F5AC2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F6FA2C5-E1B4-4BE5-9BEB-B238FC68CAC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7AF2898-0652-45C7-A28D-E447B61E6FF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2C6962C-C813-41F9-9C8F-532DA215B06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E41A590-7EAE-4FDC-912A-4AFA3FD7CF5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29C577-39CC-44AC-851F-0B81CC5036B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3E73C11-C9A5-4A9B-9C86-2EF03FB3EE1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6F2AED2-AA11-4039-A293-BB957B3AF0B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469DD43-EB2F-4A15-9EB8-2CF777F5A31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FFC751E-B2A4-4BB8-81CF-A55A208F2BC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7C6E015-B985-4DB6-AB34-F64EE8AE23D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F988A15-7038-4185-AE1E-F396C51F24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D0D34A3F-FDFE-4E43-BC4F-929D856DEA5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46258442-478A-4EFF-8E5C-97B4AA3124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F0869060-F64D-4D00-9C5B-F37587AE0E1E}"/>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965B43A4-841E-438E-89CB-70D5338D1D3F}"/>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9411FD02-6038-4F7C-A3D5-30B9E3CD1EC9}"/>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541F881A-5D1B-4332-9A54-CF4E7B297A1F}"/>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C29C86EE-6196-481F-9FC5-33E7B1BD6F4B}"/>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4DB05F8D-1305-4B32-9480-894A6A3B0B2F}"/>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9EEB37C1-0A5F-450D-96ED-561D0B081659}"/>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74B38D14-A82E-4BFB-90EE-513978198C1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0C82EE4-034E-47E8-A4A9-20821FE5E8DF}"/>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03908C9-4F22-4118-AE61-2E168E4CC16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66EFC7-4E32-4F7F-BA10-CD4CE73DA7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720A21-5CA3-4409-AD92-58F8FF3BCB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A137954-F208-44EF-AFA0-9B35C0F0585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482E4A7-AB49-4312-A51D-BD99D876145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154940</xdr:rowOff>
    </xdr:from>
    <xdr:to>
      <xdr:col>55</xdr:col>
      <xdr:colOff>50800</xdr:colOff>
      <xdr:row>38</xdr:row>
      <xdr:rowOff>85090</xdr:rowOff>
    </xdr:to>
    <xdr:sp macro="" textlink="">
      <xdr:nvSpPr>
        <xdr:cNvPr id="131" name="楕円 130">
          <a:extLst>
            <a:ext uri="{FF2B5EF4-FFF2-40B4-BE49-F238E27FC236}">
              <a16:creationId xmlns:a16="http://schemas.microsoft.com/office/drawing/2014/main" id="{70489A27-8D4F-4B9A-9858-6B5701828B02}"/>
            </a:ext>
          </a:extLst>
        </xdr:cNvPr>
        <xdr:cNvSpPr/>
      </xdr:nvSpPr>
      <xdr:spPr>
        <a:xfrm>
          <a:off x="104267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6367</xdr:rowOff>
    </xdr:from>
    <xdr:ext cx="469744" cy="259045"/>
    <xdr:sp macro="" textlink="">
      <xdr:nvSpPr>
        <xdr:cNvPr id="132" name="【図書館】&#10;一人当たり面積該当値テキスト">
          <a:extLst>
            <a:ext uri="{FF2B5EF4-FFF2-40B4-BE49-F238E27FC236}">
              <a16:creationId xmlns:a16="http://schemas.microsoft.com/office/drawing/2014/main" id="{F1B4657A-68D1-4641-8191-11B5FF3FFD96}"/>
            </a:ext>
          </a:extLst>
        </xdr:cNvPr>
        <xdr:cNvSpPr txBox="1"/>
      </xdr:nvSpPr>
      <xdr:spPr>
        <a:xfrm>
          <a:off x="10515600"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xdr:rowOff>
    </xdr:from>
    <xdr:to>
      <xdr:col>50</xdr:col>
      <xdr:colOff>165100</xdr:colOff>
      <xdr:row>38</xdr:row>
      <xdr:rowOff>104140</xdr:rowOff>
    </xdr:to>
    <xdr:sp macro="" textlink="">
      <xdr:nvSpPr>
        <xdr:cNvPr id="133" name="楕円 132">
          <a:extLst>
            <a:ext uri="{FF2B5EF4-FFF2-40B4-BE49-F238E27FC236}">
              <a16:creationId xmlns:a16="http://schemas.microsoft.com/office/drawing/2014/main" id="{94CE1498-D5C3-452C-A4DF-5057E29376E5}"/>
            </a:ext>
          </a:extLst>
        </xdr:cNvPr>
        <xdr:cNvSpPr/>
      </xdr:nvSpPr>
      <xdr:spPr>
        <a:xfrm>
          <a:off x="9588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34290</xdr:rowOff>
    </xdr:from>
    <xdr:to>
      <xdr:col>55</xdr:col>
      <xdr:colOff>0</xdr:colOff>
      <xdr:row>38</xdr:row>
      <xdr:rowOff>53340</xdr:rowOff>
    </xdr:to>
    <xdr:cxnSp macro="">
      <xdr:nvCxnSpPr>
        <xdr:cNvPr id="134" name="直線コネクタ 133">
          <a:extLst>
            <a:ext uri="{FF2B5EF4-FFF2-40B4-BE49-F238E27FC236}">
              <a16:creationId xmlns:a16="http://schemas.microsoft.com/office/drawing/2014/main" id="{71330E7B-C05D-4C8D-8B1B-2B426779ED23}"/>
            </a:ext>
          </a:extLst>
        </xdr:cNvPr>
        <xdr:cNvCxnSpPr/>
      </xdr:nvCxnSpPr>
      <xdr:spPr>
        <a:xfrm flipV="1">
          <a:off x="9639300" y="65493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17780</xdr:rowOff>
    </xdr:from>
    <xdr:to>
      <xdr:col>46</xdr:col>
      <xdr:colOff>38100</xdr:colOff>
      <xdr:row>38</xdr:row>
      <xdr:rowOff>119380</xdr:rowOff>
    </xdr:to>
    <xdr:sp macro="" textlink="">
      <xdr:nvSpPr>
        <xdr:cNvPr id="135" name="楕円 134">
          <a:extLst>
            <a:ext uri="{FF2B5EF4-FFF2-40B4-BE49-F238E27FC236}">
              <a16:creationId xmlns:a16="http://schemas.microsoft.com/office/drawing/2014/main" id="{DE965342-704F-43DA-ABF0-B83881355777}"/>
            </a:ext>
          </a:extLst>
        </xdr:cNvPr>
        <xdr:cNvSpPr/>
      </xdr:nvSpPr>
      <xdr:spPr>
        <a:xfrm>
          <a:off x="8699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53340</xdr:rowOff>
    </xdr:from>
    <xdr:to>
      <xdr:col>50</xdr:col>
      <xdr:colOff>114300</xdr:colOff>
      <xdr:row>38</xdr:row>
      <xdr:rowOff>68580</xdr:rowOff>
    </xdr:to>
    <xdr:cxnSp macro="">
      <xdr:nvCxnSpPr>
        <xdr:cNvPr id="136" name="直線コネクタ 135">
          <a:extLst>
            <a:ext uri="{FF2B5EF4-FFF2-40B4-BE49-F238E27FC236}">
              <a16:creationId xmlns:a16="http://schemas.microsoft.com/office/drawing/2014/main" id="{5095E01F-1DFD-4F81-8DF9-F7A9036439D7}"/>
            </a:ext>
          </a:extLst>
        </xdr:cNvPr>
        <xdr:cNvCxnSpPr/>
      </xdr:nvCxnSpPr>
      <xdr:spPr>
        <a:xfrm flipV="1">
          <a:off x="8750300" y="6568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29210</xdr:rowOff>
    </xdr:from>
    <xdr:to>
      <xdr:col>41</xdr:col>
      <xdr:colOff>101600</xdr:colOff>
      <xdr:row>38</xdr:row>
      <xdr:rowOff>130810</xdr:rowOff>
    </xdr:to>
    <xdr:sp macro="" textlink="">
      <xdr:nvSpPr>
        <xdr:cNvPr id="137" name="楕円 136">
          <a:extLst>
            <a:ext uri="{FF2B5EF4-FFF2-40B4-BE49-F238E27FC236}">
              <a16:creationId xmlns:a16="http://schemas.microsoft.com/office/drawing/2014/main" id="{7F862674-9D9C-4DBB-A6C1-0E006041E1FD}"/>
            </a:ext>
          </a:extLst>
        </xdr:cNvPr>
        <xdr:cNvSpPr/>
      </xdr:nvSpPr>
      <xdr:spPr>
        <a:xfrm>
          <a:off x="7810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68580</xdr:rowOff>
    </xdr:from>
    <xdr:to>
      <xdr:col>45</xdr:col>
      <xdr:colOff>177800</xdr:colOff>
      <xdr:row>38</xdr:row>
      <xdr:rowOff>80010</xdr:rowOff>
    </xdr:to>
    <xdr:cxnSp macro="">
      <xdr:nvCxnSpPr>
        <xdr:cNvPr id="138" name="直線コネクタ 137">
          <a:extLst>
            <a:ext uri="{FF2B5EF4-FFF2-40B4-BE49-F238E27FC236}">
              <a16:creationId xmlns:a16="http://schemas.microsoft.com/office/drawing/2014/main" id="{F0F232A9-9EA9-4DF1-806C-3446CF8C751D}"/>
            </a:ext>
          </a:extLst>
        </xdr:cNvPr>
        <xdr:cNvCxnSpPr/>
      </xdr:nvCxnSpPr>
      <xdr:spPr>
        <a:xfrm flipV="1">
          <a:off x="7861300" y="65836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40640</xdr:rowOff>
    </xdr:from>
    <xdr:to>
      <xdr:col>36</xdr:col>
      <xdr:colOff>165100</xdr:colOff>
      <xdr:row>38</xdr:row>
      <xdr:rowOff>142240</xdr:rowOff>
    </xdr:to>
    <xdr:sp macro="" textlink="">
      <xdr:nvSpPr>
        <xdr:cNvPr id="139" name="楕円 138">
          <a:extLst>
            <a:ext uri="{FF2B5EF4-FFF2-40B4-BE49-F238E27FC236}">
              <a16:creationId xmlns:a16="http://schemas.microsoft.com/office/drawing/2014/main" id="{C2502488-AEB0-4830-B85A-4FF9CD339A36}"/>
            </a:ext>
          </a:extLst>
        </xdr:cNvPr>
        <xdr:cNvSpPr/>
      </xdr:nvSpPr>
      <xdr:spPr>
        <a:xfrm>
          <a:off x="6921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80010</xdr:rowOff>
    </xdr:from>
    <xdr:to>
      <xdr:col>41</xdr:col>
      <xdr:colOff>50800</xdr:colOff>
      <xdr:row>38</xdr:row>
      <xdr:rowOff>91440</xdr:rowOff>
    </xdr:to>
    <xdr:cxnSp macro="">
      <xdr:nvCxnSpPr>
        <xdr:cNvPr id="140" name="直線コネクタ 139">
          <a:extLst>
            <a:ext uri="{FF2B5EF4-FFF2-40B4-BE49-F238E27FC236}">
              <a16:creationId xmlns:a16="http://schemas.microsoft.com/office/drawing/2014/main" id="{FC12D60C-CBD9-4BCC-918E-885C1B5BFB80}"/>
            </a:ext>
          </a:extLst>
        </xdr:cNvPr>
        <xdr:cNvCxnSpPr/>
      </xdr:nvCxnSpPr>
      <xdr:spPr>
        <a:xfrm flipV="1">
          <a:off x="6972300" y="65951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797C491D-8E67-469D-8937-36EF8747D32B}"/>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FFC9899C-05BD-43BD-9020-8D679B5FACEE}"/>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054EE9BE-5197-4756-8C87-76FE391B7B55}"/>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CDDB1595-0592-43DB-88DF-9D5F00D4F2E2}"/>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120667</xdr:rowOff>
    </xdr:from>
    <xdr:ext cx="469744" cy="259045"/>
    <xdr:sp macro="" textlink="">
      <xdr:nvSpPr>
        <xdr:cNvPr id="145" name="n_1mainValue【図書館】&#10;一人当たり面積">
          <a:extLst>
            <a:ext uri="{FF2B5EF4-FFF2-40B4-BE49-F238E27FC236}">
              <a16:creationId xmlns:a16="http://schemas.microsoft.com/office/drawing/2014/main" id="{18068521-3946-495F-9FE1-8525126C5C60}"/>
            </a:ext>
          </a:extLst>
        </xdr:cNvPr>
        <xdr:cNvSpPr txBox="1"/>
      </xdr:nvSpPr>
      <xdr:spPr>
        <a:xfrm>
          <a:off x="93917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135907</xdr:rowOff>
    </xdr:from>
    <xdr:ext cx="469744" cy="259045"/>
    <xdr:sp macro="" textlink="">
      <xdr:nvSpPr>
        <xdr:cNvPr id="146" name="n_2mainValue【図書館】&#10;一人当たり面積">
          <a:extLst>
            <a:ext uri="{FF2B5EF4-FFF2-40B4-BE49-F238E27FC236}">
              <a16:creationId xmlns:a16="http://schemas.microsoft.com/office/drawing/2014/main" id="{642F49DF-DF1C-4DE3-B188-920A51171171}"/>
            </a:ext>
          </a:extLst>
        </xdr:cNvPr>
        <xdr:cNvSpPr txBox="1"/>
      </xdr:nvSpPr>
      <xdr:spPr>
        <a:xfrm>
          <a:off x="8515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147337</xdr:rowOff>
    </xdr:from>
    <xdr:ext cx="469744" cy="259045"/>
    <xdr:sp macro="" textlink="">
      <xdr:nvSpPr>
        <xdr:cNvPr id="147" name="n_3mainValue【図書館】&#10;一人当たり面積">
          <a:extLst>
            <a:ext uri="{FF2B5EF4-FFF2-40B4-BE49-F238E27FC236}">
              <a16:creationId xmlns:a16="http://schemas.microsoft.com/office/drawing/2014/main" id="{BBF90085-C522-40C7-9309-D0F6D7CB95DD}"/>
            </a:ext>
          </a:extLst>
        </xdr:cNvPr>
        <xdr:cNvSpPr txBox="1"/>
      </xdr:nvSpPr>
      <xdr:spPr>
        <a:xfrm>
          <a:off x="76264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158767</xdr:rowOff>
    </xdr:from>
    <xdr:ext cx="469744" cy="259045"/>
    <xdr:sp macro="" textlink="">
      <xdr:nvSpPr>
        <xdr:cNvPr id="148" name="n_4mainValue【図書館】&#10;一人当たり面積">
          <a:extLst>
            <a:ext uri="{FF2B5EF4-FFF2-40B4-BE49-F238E27FC236}">
              <a16:creationId xmlns:a16="http://schemas.microsoft.com/office/drawing/2014/main" id="{01F9B202-D137-45A2-8251-6C906D1B9EE7}"/>
            </a:ext>
          </a:extLst>
        </xdr:cNvPr>
        <xdr:cNvSpPr txBox="1"/>
      </xdr:nvSpPr>
      <xdr:spPr>
        <a:xfrm>
          <a:off x="67374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1358CE2-B68B-498F-B552-7C255320B98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7348329-6613-492A-A046-8FE94D04F9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48145ED-BCB1-4021-97BF-4C020CBB5D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5E19AE7-FBCC-4E1A-8B56-8D975144610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965D935-56BF-4763-8155-242527C2A16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6E14CA2-BC5E-4ECE-B367-A3434A3F06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DAFD0E2-E4D3-4FDF-9C6A-F41EE5C0302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5D35037-5137-4E17-A4F1-A4BF1815FEA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50C59D4-4F80-4E91-8D11-293B5DE5C5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9B7DD2B-E0C7-4DCE-831C-15CAE0D6961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95BE8C1-4653-418A-8FAC-4EB7518F3D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C805FE1F-144B-4707-B4D3-E1C041A63C4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C4F8E17-DCF3-4CBF-8C3D-D43AA74B50B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DC7A3FF-CD93-455F-82FD-102D2D7A053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CC3BDFB-DA90-4331-B56E-1352183C3E6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083A47C-4E47-4881-835A-A94DB3FD18D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70CE05A-3974-465B-B245-04E0ACDBB40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6D78D172-E1A9-4F4F-AD66-6F8474FEBE0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7E06EF5E-9951-463D-A4C1-6A9A8FE779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82699153-7B84-4E6B-A18C-037E90A0DEA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857DC1B-CB5F-4F01-B0C4-100CAC10B53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6A4A961-753A-443B-8453-A3091F5473F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A9D281E6-68BA-4BB6-B3A4-16F89DA6423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ED08539-B29D-4D8F-A494-758902E96C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53DCAE3-50F2-4E0C-8B87-E1D2AFC579C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355C8924-DDAF-4A69-A99A-2ED85CAC5783}"/>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42771153-EAD6-4B43-906F-DA4933DB62D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35EB8B3-3017-492C-B8FC-0F09503A72D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C367AF3E-35D3-45F8-9191-185EE531F394}"/>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4BE4853D-BB0E-43E3-99CB-06ADC856768D}"/>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878BE75-5551-41CB-850B-642E258616A5}"/>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DA57E8B4-A772-4286-91BB-0A66CA74F886}"/>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ADAAD6B9-D688-4B22-8B1C-E5A1AFC2ED17}"/>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6BAC0637-7834-49BC-975E-1FEA77FD2C1F}"/>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AE0EBEE9-BD03-4CFD-A0F2-04563FB7C522}"/>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184" name="フローチャート: 判断 183">
          <a:extLst>
            <a:ext uri="{FF2B5EF4-FFF2-40B4-BE49-F238E27FC236}">
              <a16:creationId xmlns:a16="http://schemas.microsoft.com/office/drawing/2014/main" id="{BAF70CD2-8B98-4237-A1A2-1DFC04664859}"/>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133DB2E-1FED-448E-AD8F-DBCE13CEB9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F8B592-DDC1-4791-8F81-9C45A9E32AB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C7ED0E-2ED1-49C2-8BEC-DB53B75C7F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1A54C2D-D44E-4316-9FD3-5E06EF5837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6DE243D-B8F8-475A-B51F-4A4274EA52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47172</xdr:rowOff>
    </xdr:from>
    <xdr:to>
      <xdr:col>24</xdr:col>
      <xdr:colOff>114300</xdr:colOff>
      <xdr:row>63</xdr:row>
      <xdr:rowOff>148772</xdr:rowOff>
    </xdr:to>
    <xdr:sp macro="" textlink="">
      <xdr:nvSpPr>
        <xdr:cNvPr id="190" name="楕円 189">
          <a:extLst>
            <a:ext uri="{FF2B5EF4-FFF2-40B4-BE49-F238E27FC236}">
              <a16:creationId xmlns:a16="http://schemas.microsoft.com/office/drawing/2014/main" id="{E630C51B-B028-4216-9A2D-A6183FB64D50}"/>
            </a:ext>
          </a:extLst>
        </xdr:cNvPr>
        <xdr:cNvSpPr/>
      </xdr:nvSpPr>
      <xdr:spPr>
        <a:xfrm>
          <a:off x="45847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25599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69AE7F3-EE68-4D76-8E57-F47D50B35B0B}"/>
            </a:ext>
          </a:extLst>
        </xdr:cNvPr>
        <xdr:cNvSpPr txBox="1"/>
      </xdr:nvSpPr>
      <xdr:spPr>
        <a:xfrm>
          <a:off x="4673600" y="1082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7983</xdr:rowOff>
    </xdr:from>
    <xdr:to>
      <xdr:col>20</xdr:col>
      <xdr:colOff>38100</xdr:colOff>
      <xdr:row>63</xdr:row>
      <xdr:rowOff>109583</xdr:rowOff>
    </xdr:to>
    <xdr:sp macro="" textlink="">
      <xdr:nvSpPr>
        <xdr:cNvPr id="192" name="楕円 191">
          <a:extLst>
            <a:ext uri="{FF2B5EF4-FFF2-40B4-BE49-F238E27FC236}">
              <a16:creationId xmlns:a16="http://schemas.microsoft.com/office/drawing/2014/main" id="{D272DE95-1E0E-423D-89DE-2A3A6920D4C3}"/>
            </a:ext>
          </a:extLst>
        </xdr:cNvPr>
        <xdr:cNvSpPr/>
      </xdr:nvSpPr>
      <xdr:spPr>
        <a:xfrm>
          <a:off x="3746500" y="108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58783</xdr:rowOff>
    </xdr:from>
    <xdr:to>
      <xdr:col>24</xdr:col>
      <xdr:colOff>63500</xdr:colOff>
      <xdr:row>63</xdr:row>
      <xdr:rowOff>97972</xdr:rowOff>
    </xdr:to>
    <xdr:cxnSp macro="">
      <xdr:nvCxnSpPr>
        <xdr:cNvPr id="193" name="直線コネクタ 192">
          <a:extLst>
            <a:ext uri="{FF2B5EF4-FFF2-40B4-BE49-F238E27FC236}">
              <a16:creationId xmlns:a16="http://schemas.microsoft.com/office/drawing/2014/main" id="{6EC3A8A9-AB63-488F-AFBE-27CC82D927A8}"/>
            </a:ext>
          </a:extLst>
        </xdr:cNvPr>
        <xdr:cNvCxnSpPr/>
      </xdr:nvCxnSpPr>
      <xdr:spPr>
        <a:xfrm>
          <a:off x="3797300" y="1086013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141877</xdr:rowOff>
    </xdr:from>
    <xdr:to>
      <xdr:col>15</xdr:col>
      <xdr:colOff>101600</xdr:colOff>
      <xdr:row>63</xdr:row>
      <xdr:rowOff>72027</xdr:rowOff>
    </xdr:to>
    <xdr:sp macro="" textlink="">
      <xdr:nvSpPr>
        <xdr:cNvPr id="194" name="楕円 193">
          <a:extLst>
            <a:ext uri="{FF2B5EF4-FFF2-40B4-BE49-F238E27FC236}">
              <a16:creationId xmlns:a16="http://schemas.microsoft.com/office/drawing/2014/main" id="{F5CE4FD6-9810-4A26-913B-6BD769739A05}"/>
            </a:ext>
          </a:extLst>
        </xdr:cNvPr>
        <xdr:cNvSpPr/>
      </xdr:nvSpPr>
      <xdr:spPr>
        <a:xfrm>
          <a:off x="28575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21227</xdr:rowOff>
    </xdr:from>
    <xdr:to>
      <xdr:col>19</xdr:col>
      <xdr:colOff>177800</xdr:colOff>
      <xdr:row>63</xdr:row>
      <xdr:rowOff>58783</xdr:rowOff>
    </xdr:to>
    <xdr:cxnSp macro="">
      <xdr:nvCxnSpPr>
        <xdr:cNvPr id="195" name="直線コネクタ 194">
          <a:extLst>
            <a:ext uri="{FF2B5EF4-FFF2-40B4-BE49-F238E27FC236}">
              <a16:creationId xmlns:a16="http://schemas.microsoft.com/office/drawing/2014/main" id="{64F0E74B-D183-4FAE-8DA0-D3EE08DBDC5C}"/>
            </a:ext>
          </a:extLst>
        </xdr:cNvPr>
        <xdr:cNvCxnSpPr/>
      </xdr:nvCxnSpPr>
      <xdr:spPr>
        <a:xfrm>
          <a:off x="2908300" y="108225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102688</xdr:rowOff>
    </xdr:from>
    <xdr:to>
      <xdr:col>10</xdr:col>
      <xdr:colOff>165100</xdr:colOff>
      <xdr:row>63</xdr:row>
      <xdr:rowOff>32838</xdr:rowOff>
    </xdr:to>
    <xdr:sp macro="" textlink="">
      <xdr:nvSpPr>
        <xdr:cNvPr id="196" name="楕円 195">
          <a:extLst>
            <a:ext uri="{FF2B5EF4-FFF2-40B4-BE49-F238E27FC236}">
              <a16:creationId xmlns:a16="http://schemas.microsoft.com/office/drawing/2014/main" id="{69CA1116-EF25-453D-B90C-29314088C826}"/>
            </a:ext>
          </a:extLst>
        </xdr:cNvPr>
        <xdr:cNvSpPr/>
      </xdr:nvSpPr>
      <xdr:spPr>
        <a:xfrm>
          <a:off x="1968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153488</xdr:rowOff>
    </xdr:from>
    <xdr:to>
      <xdr:col>15</xdr:col>
      <xdr:colOff>50800</xdr:colOff>
      <xdr:row>63</xdr:row>
      <xdr:rowOff>21227</xdr:rowOff>
    </xdr:to>
    <xdr:cxnSp macro="">
      <xdr:nvCxnSpPr>
        <xdr:cNvPr id="197" name="直線コネクタ 196">
          <a:extLst>
            <a:ext uri="{FF2B5EF4-FFF2-40B4-BE49-F238E27FC236}">
              <a16:creationId xmlns:a16="http://schemas.microsoft.com/office/drawing/2014/main" id="{4C8CD559-92B6-4E11-8A8D-AF6255B7DE8D}"/>
            </a:ext>
          </a:extLst>
        </xdr:cNvPr>
        <xdr:cNvCxnSpPr/>
      </xdr:nvCxnSpPr>
      <xdr:spPr>
        <a:xfrm>
          <a:off x="2019300" y="107833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70031</xdr:rowOff>
    </xdr:from>
    <xdr:to>
      <xdr:col>6</xdr:col>
      <xdr:colOff>38100</xdr:colOff>
      <xdr:row>63</xdr:row>
      <xdr:rowOff>181</xdr:rowOff>
    </xdr:to>
    <xdr:sp macro="" textlink="">
      <xdr:nvSpPr>
        <xdr:cNvPr id="198" name="楕円 197">
          <a:extLst>
            <a:ext uri="{FF2B5EF4-FFF2-40B4-BE49-F238E27FC236}">
              <a16:creationId xmlns:a16="http://schemas.microsoft.com/office/drawing/2014/main" id="{2C3C29EC-606C-4D31-B2E0-C4A244A1C91A}"/>
            </a:ext>
          </a:extLst>
        </xdr:cNvPr>
        <xdr:cNvSpPr/>
      </xdr:nvSpPr>
      <xdr:spPr>
        <a:xfrm>
          <a:off x="1079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120831</xdr:rowOff>
    </xdr:from>
    <xdr:to>
      <xdr:col>10</xdr:col>
      <xdr:colOff>114300</xdr:colOff>
      <xdr:row>62</xdr:row>
      <xdr:rowOff>153488</xdr:rowOff>
    </xdr:to>
    <xdr:cxnSp macro="">
      <xdr:nvCxnSpPr>
        <xdr:cNvPr id="199" name="直線コネクタ 198">
          <a:extLst>
            <a:ext uri="{FF2B5EF4-FFF2-40B4-BE49-F238E27FC236}">
              <a16:creationId xmlns:a16="http://schemas.microsoft.com/office/drawing/2014/main" id="{CB41F003-E73F-4776-ABA1-AFB161016850}"/>
            </a:ext>
          </a:extLst>
        </xdr:cNvPr>
        <xdr:cNvCxnSpPr/>
      </xdr:nvCxnSpPr>
      <xdr:spPr>
        <a:xfrm>
          <a:off x="1130300" y="107507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394ADB60-2B0A-4A2F-8FF9-E51CA6FDF0AB}"/>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0FB35665-96DF-4F10-948A-A7E20EC1698F}"/>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BB99A876-CCFF-4CE9-A254-6E9FFCFF1BF4}"/>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98351</xdr:rowOff>
    </xdr:from>
    <xdr:ext cx="405111" cy="259045"/>
    <xdr:sp macro="" textlink="">
      <xdr:nvSpPr>
        <xdr:cNvPr id="203" name="n_4aveValue【体育館・プール】&#10;有形固定資産減価償却率">
          <a:extLst>
            <a:ext uri="{FF2B5EF4-FFF2-40B4-BE49-F238E27FC236}">
              <a16:creationId xmlns:a16="http://schemas.microsoft.com/office/drawing/2014/main" id="{0CE7297B-19BA-4EA8-B1E7-9DF855A34663}"/>
            </a:ext>
          </a:extLst>
        </xdr:cNvPr>
        <xdr:cNvSpPr txBox="1"/>
      </xdr:nvSpPr>
      <xdr:spPr>
        <a:xfrm>
          <a:off x="927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100710</xdr:rowOff>
    </xdr:from>
    <xdr:ext cx="405111" cy="259045"/>
    <xdr:sp macro="" textlink="">
      <xdr:nvSpPr>
        <xdr:cNvPr id="204" name="n_1mainValue【体育館・プール】&#10;有形固定資産減価償却率">
          <a:extLst>
            <a:ext uri="{FF2B5EF4-FFF2-40B4-BE49-F238E27FC236}">
              <a16:creationId xmlns:a16="http://schemas.microsoft.com/office/drawing/2014/main" id="{A0FF4660-C30E-454D-BD81-596861BEB235}"/>
            </a:ext>
          </a:extLst>
        </xdr:cNvPr>
        <xdr:cNvSpPr txBox="1"/>
      </xdr:nvSpPr>
      <xdr:spPr>
        <a:xfrm>
          <a:off x="3582044"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63154</xdr:rowOff>
    </xdr:from>
    <xdr:ext cx="405111" cy="259045"/>
    <xdr:sp macro="" textlink="">
      <xdr:nvSpPr>
        <xdr:cNvPr id="205" name="n_2mainValue【体育館・プール】&#10;有形固定資産減価償却率">
          <a:extLst>
            <a:ext uri="{FF2B5EF4-FFF2-40B4-BE49-F238E27FC236}">
              <a16:creationId xmlns:a16="http://schemas.microsoft.com/office/drawing/2014/main" id="{27D49AA0-959C-4DD0-8BBE-ED950E67159C}"/>
            </a:ext>
          </a:extLst>
        </xdr:cNvPr>
        <xdr:cNvSpPr txBox="1"/>
      </xdr:nvSpPr>
      <xdr:spPr>
        <a:xfrm>
          <a:off x="2705744" y="108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23965</xdr:rowOff>
    </xdr:from>
    <xdr:ext cx="405111" cy="259045"/>
    <xdr:sp macro="" textlink="">
      <xdr:nvSpPr>
        <xdr:cNvPr id="206" name="n_3mainValue【体育館・プール】&#10;有形固定資産減価償却率">
          <a:extLst>
            <a:ext uri="{FF2B5EF4-FFF2-40B4-BE49-F238E27FC236}">
              <a16:creationId xmlns:a16="http://schemas.microsoft.com/office/drawing/2014/main" id="{8D90BFB1-6F67-4C06-9AE8-E07D2E2BB275}"/>
            </a:ext>
          </a:extLst>
        </xdr:cNvPr>
        <xdr:cNvSpPr txBox="1"/>
      </xdr:nvSpPr>
      <xdr:spPr>
        <a:xfrm>
          <a:off x="1816744" y="1082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162758</xdr:rowOff>
    </xdr:from>
    <xdr:ext cx="405111" cy="259045"/>
    <xdr:sp macro="" textlink="">
      <xdr:nvSpPr>
        <xdr:cNvPr id="207" name="n_4mainValue【体育館・プール】&#10;有形固定資産減価償却率">
          <a:extLst>
            <a:ext uri="{FF2B5EF4-FFF2-40B4-BE49-F238E27FC236}">
              <a16:creationId xmlns:a16="http://schemas.microsoft.com/office/drawing/2014/main" id="{A7E51A68-898A-4E2E-BB6B-C79B8203F6D3}"/>
            </a:ext>
          </a:extLst>
        </xdr:cNvPr>
        <xdr:cNvSpPr txBox="1"/>
      </xdr:nvSpPr>
      <xdr:spPr>
        <a:xfrm>
          <a:off x="927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BFACE06-BF15-4A9C-B4BE-A994AC38FC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E6D66B7-7ED4-4754-BB2F-3E1AEA39627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13FDC37-AF11-4C62-8278-69D93B8A19D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A10A686-D670-4C95-B10E-D6907F6355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767BB467-2369-4A9D-B04A-BD84A61F3A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F771C01-26F1-472D-A1EA-587CDBA25B8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4BDD1D5-BEE0-4522-BD0E-799395405B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587362EE-1420-46C3-8282-D002B88AF8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9E6B0ED-918F-4DD8-AEEE-9EBD2CE288F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AF10450-2F0D-4CB2-B1EB-F4C0474BE1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C7E2C49-65D4-4DCA-B611-7AF7F854B95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6A17E54A-3A21-47B3-9FBE-6ECEF33E578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940543C-D234-4664-BCD7-83527A88286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45A47550-F5EB-44C3-9B3F-CED5BBC8B74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DD4C75B-2529-40DC-B9D8-FC753FBCF7B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B682F0C-BEDA-45FF-9F3E-8E30D1BDE1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223E5F0-3B90-4C93-97D6-C9D894ECA7B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6BC7CE3-3F83-45E1-8C02-16BD9D4DEFB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2E2765E-1459-493A-A16D-98DE1F1A367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E14639B9-6A0A-4B5D-9867-6B2C9885268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F274CFC-CFEC-4A33-B7C8-EF04FE867D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B614D272-95ED-448F-B069-B8CF1E8F5D0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19670C7-9F6A-41D2-A045-73DD9ECB31E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9D81E0C8-DC68-4D5A-AB18-3E361B19E253}"/>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C581648B-0E9C-4D5D-B531-C85620F92809}"/>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A6C0745-00F9-4CAF-8CDB-4D3882C89984}"/>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F142206C-FCCF-434A-B160-F190227456CE}"/>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9E0B71F6-B86F-4D68-A1A5-7765809A964B}"/>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E62FE259-1D08-4B10-B2EA-B3FC0F6FF811}"/>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CE5E4BDF-68E9-4ECC-8B5B-A1694B539011}"/>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6ADFDE0D-0A0C-417E-B7F3-DB633B69E8F7}"/>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298D7870-44A0-4C38-8548-A8D6D9B6AFC8}"/>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7AB59809-E1EB-4532-B6FF-D2348DAB178E}"/>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128651</xdr:rowOff>
    </xdr:from>
    <xdr:to>
      <xdr:col>36</xdr:col>
      <xdr:colOff>165100</xdr:colOff>
      <xdr:row>63</xdr:row>
      <xdr:rowOff>58801</xdr:rowOff>
    </xdr:to>
    <xdr:sp macro="" textlink="">
      <xdr:nvSpPr>
        <xdr:cNvPr id="241" name="フローチャート: 判断 240">
          <a:extLst>
            <a:ext uri="{FF2B5EF4-FFF2-40B4-BE49-F238E27FC236}">
              <a16:creationId xmlns:a16="http://schemas.microsoft.com/office/drawing/2014/main" id="{D44407F9-2926-4D18-8D16-C4823884A299}"/>
            </a:ext>
          </a:extLst>
        </xdr:cNvPr>
        <xdr:cNvSpPr/>
      </xdr:nvSpPr>
      <xdr:spPr>
        <a:xfrm>
          <a:off x="6921500" y="1075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50E7385-D954-4B01-9668-909097ED4F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496B7D-CEBA-4BBB-8392-313222DC5F0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6A5C5FD-2B05-40B3-B599-475AB9FB3E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D2EF2C-CB37-4ABD-9FB8-AB4D31E749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5881560-3E2D-47B3-8FAB-FDF82010005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82169</xdr:rowOff>
    </xdr:from>
    <xdr:to>
      <xdr:col>55</xdr:col>
      <xdr:colOff>50800</xdr:colOff>
      <xdr:row>64</xdr:row>
      <xdr:rowOff>12319</xdr:rowOff>
    </xdr:to>
    <xdr:sp macro="" textlink="">
      <xdr:nvSpPr>
        <xdr:cNvPr id="247" name="楕円 246">
          <a:extLst>
            <a:ext uri="{FF2B5EF4-FFF2-40B4-BE49-F238E27FC236}">
              <a16:creationId xmlns:a16="http://schemas.microsoft.com/office/drawing/2014/main" id="{43EF76ED-2E18-4049-9687-32A863A92527}"/>
            </a:ext>
          </a:extLst>
        </xdr:cNvPr>
        <xdr:cNvSpPr/>
      </xdr:nvSpPr>
      <xdr:spPr>
        <a:xfrm>
          <a:off x="10426700" y="1088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168546</xdr:rowOff>
    </xdr:from>
    <xdr:ext cx="469744" cy="259045"/>
    <xdr:sp macro="" textlink="">
      <xdr:nvSpPr>
        <xdr:cNvPr id="248" name="【体育館・プール】&#10;一人当たり面積該当値テキスト">
          <a:extLst>
            <a:ext uri="{FF2B5EF4-FFF2-40B4-BE49-F238E27FC236}">
              <a16:creationId xmlns:a16="http://schemas.microsoft.com/office/drawing/2014/main" id="{D125F8BB-7C9E-4750-AB56-F8F8A67E7471}"/>
            </a:ext>
          </a:extLst>
        </xdr:cNvPr>
        <xdr:cNvSpPr txBox="1"/>
      </xdr:nvSpPr>
      <xdr:spPr>
        <a:xfrm>
          <a:off x="10515600" y="1079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84836</xdr:rowOff>
    </xdr:from>
    <xdr:to>
      <xdr:col>50</xdr:col>
      <xdr:colOff>165100</xdr:colOff>
      <xdr:row>64</xdr:row>
      <xdr:rowOff>14986</xdr:rowOff>
    </xdr:to>
    <xdr:sp macro="" textlink="">
      <xdr:nvSpPr>
        <xdr:cNvPr id="249" name="楕円 248">
          <a:extLst>
            <a:ext uri="{FF2B5EF4-FFF2-40B4-BE49-F238E27FC236}">
              <a16:creationId xmlns:a16="http://schemas.microsoft.com/office/drawing/2014/main" id="{81ED4D60-5967-415B-999D-54798FB1D74C}"/>
            </a:ext>
          </a:extLst>
        </xdr:cNvPr>
        <xdr:cNvSpPr/>
      </xdr:nvSpPr>
      <xdr:spPr>
        <a:xfrm>
          <a:off x="9588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132969</xdr:rowOff>
    </xdr:from>
    <xdr:to>
      <xdr:col>55</xdr:col>
      <xdr:colOff>0</xdr:colOff>
      <xdr:row>63</xdr:row>
      <xdr:rowOff>135636</xdr:rowOff>
    </xdr:to>
    <xdr:cxnSp macro="">
      <xdr:nvCxnSpPr>
        <xdr:cNvPr id="250" name="直線コネクタ 249">
          <a:extLst>
            <a:ext uri="{FF2B5EF4-FFF2-40B4-BE49-F238E27FC236}">
              <a16:creationId xmlns:a16="http://schemas.microsoft.com/office/drawing/2014/main" id="{01F84AF9-6952-4A0B-AF82-179EF3EB9320}"/>
            </a:ext>
          </a:extLst>
        </xdr:cNvPr>
        <xdr:cNvCxnSpPr/>
      </xdr:nvCxnSpPr>
      <xdr:spPr>
        <a:xfrm flipV="1">
          <a:off x="9639300" y="10934319"/>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87503</xdr:rowOff>
    </xdr:from>
    <xdr:to>
      <xdr:col>46</xdr:col>
      <xdr:colOff>38100</xdr:colOff>
      <xdr:row>64</xdr:row>
      <xdr:rowOff>17653</xdr:rowOff>
    </xdr:to>
    <xdr:sp macro="" textlink="">
      <xdr:nvSpPr>
        <xdr:cNvPr id="251" name="楕円 250">
          <a:extLst>
            <a:ext uri="{FF2B5EF4-FFF2-40B4-BE49-F238E27FC236}">
              <a16:creationId xmlns:a16="http://schemas.microsoft.com/office/drawing/2014/main" id="{E8E89E44-1650-4A1C-8382-D9E35AC2B1BF}"/>
            </a:ext>
          </a:extLst>
        </xdr:cNvPr>
        <xdr:cNvSpPr/>
      </xdr:nvSpPr>
      <xdr:spPr>
        <a:xfrm>
          <a:off x="8699500" y="1088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135636</xdr:rowOff>
    </xdr:from>
    <xdr:to>
      <xdr:col>50</xdr:col>
      <xdr:colOff>114300</xdr:colOff>
      <xdr:row>63</xdr:row>
      <xdr:rowOff>138303</xdr:rowOff>
    </xdr:to>
    <xdr:cxnSp macro="">
      <xdr:nvCxnSpPr>
        <xdr:cNvPr id="252" name="直線コネクタ 251">
          <a:extLst>
            <a:ext uri="{FF2B5EF4-FFF2-40B4-BE49-F238E27FC236}">
              <a16:creationId xmlns:a16="http://schemas.microsoft.com/office/drawing/2014/main" id="{CAB45C2C-DF46-428E-A19D-EEC13E06BFFA}"/>
            </a:ext>
          </a:extLst>
        </xdr:cNvPr>
        <xdr:cNvCxnSpPr/>
      </xdr:nvCxnSpPr>
      <xdr:spPr>
        <a:xfrm flipV="1">
          <a:off x="8750300" y="1093698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89408</xdr:rowOff>
    </xdr:from>
    <xdr:to>
      <xdr:col>41</xdr:col>
      <xdr:colOff>101600</xdr:colOff>
      <xdr:row>64</xdr:row>
      <xdr:rowOff>19558</xdr:rowOff>
    </xdr:to>
    <xdr:sp macro="" textlink="">
      <xdr:nvSpPr>
        <xdr:cNvPr id="253" name="楕円 252">
          <a:extLst>
            <a:ext uri="{FF2B5EF4-FFF2-40B4-BE49-F238E27FC236}">
              <a16:creationId xmlns:a16="http://schemas.microsoft.com/office/drawing/2014/main" id="{2E7E4263-760C-4F2B-AA0F-AB6F5E940970}"/>
            </a:ext>
          </a:extLst>
        </xdr:cNvPr>
        <xdr:cNvSpPr/>
      </xdr:nvSpPr>
      <xdr:spPr>
        <a:xfrm>
          <a:off x="7810500" y="108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138303</xdr:rowOff>
    </xdr:from>
    <xdr:to>
      <xdr:col>45</xdr:col>
      <xdr:colOff>177800</xdr:colOff>
      <xdr:row>63</xdr:row>
      <xdr:rowOff>140208</xdr:rowOff>
    </xdr:to>
    <xdr:cxnSp macro="">
      <xdr:nvCxnSpPr>
        <xdr:cNvPr id="254" name="直線コネクタ 253">
          <a:extLst>
            <a:ext uri="{FF2B5EF4-FFF2-40B4-BE49-F238E27FC236}">
              <a16:creationId xmlns:a16="http://schemas.microsoft.com/office/drawing/2014/main" id="{EECABA8E-344A-447B-B404-2700129644C6}"/>
            </a:ext>
          </a:extLst>
        </xdr:cNvPr>
        <xdr:cNvCxnSpPr/>
      </xdr:nvCxnSpPr>
      <xdr:spPr>
        <a:xfrm flipV="1">
          <a:off x="7861300" y="1093965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91313</xdr:rowOff>
    </xdr:from>
    <xdr:to>
      <xdr:col>36</xdr:col>
      <xdr:colOff>165100</xdr:colOff>
      <xdr:row>64</xdr:row>
      <xdr:rowOff>21463</xdr:rowOff>
    </xdr:to>
    <xdr:sp macro="" textlink="">
      <xdr:nvSpPr>
        <xdr:cNvPr id="255" name="楕円 254">
          <a:extLst>
            <a:ext uri="{FF2B5EF4-FFF2-40B4-BE49-F238E27FC236}">
              <a16:creationId xmlns:a16="http://schemas.microsoft.com/office/drawing/2014/main" id="{96A5F279-C6A1-4402-BDAF-1858DD79FD11}"/>
            </a:ext>
          </a:extLst>
        </xdr:cNvPr>
        <xdr:cNvSpPr/>
      </xdr:nvSpPr>
      <xdr:spPr>
        <a:xfrm>
          <a:off x="6921500" y="108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140208</xdr:rowOff>
    </xdr:from>
    <xdr:to>
      <xdr:col>41</xdr:col>
      <xdr:colOff>50800</xdr:colOff>
      <xdr:row>63</xdr:row>
      <xdr:rowOff>142113</xdr:rowOff>
    </xdr:to>
    <xdr:cxnSp macro="">
      <xdr:nvCxnSpPr>
        <xdr:cNvPr id="256" name="直線コネクタ 255">
          <a:extLst>
            <a:ext uri="{FF2B5EF4-FFF2-40B4-BE49-F238E27FC236}">
              <a16:creationId xmlns:a16="http://schemas.microsoft.com/office/drawing/2014/main" id="{42F8ED94-865B-4DB9-9E49-9C3D6475FDB5}"/>
            </a:ext>
          </a:extLst>
        </xdr:cNvPr>
        <xdr:cNvCxnSpPr/>
      </xdr:nvCxnSpPr>
      <xdr:spPr>
        <a:xfrm flipV="1">
          <a:off x="6972300" y="1094155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843A5744-ABD4-4196-9E69-67213B5B00C8}"/>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73C4A9B0-E6B0-4CF4-B8A7-E788A3EE2DAE}"/>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B3118B0D-4BD1-4118-A482-4833F62F9292}"/>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75328</xdr:rowOff>
    </xdr:from>
    <xdr:ext cx="469744" cy="259045"/>
    <xdr:sp macro="" textlink="">
      <xdr:nvSpPr>
        <xdr:cNvPr id="260" name="n_4aveValue【体育館・プール】&#10;一人当たり面積">
          <a:extLst>
            <a:ext uri="{FF2B5EF4-FFF2-40B4-BE49-F238E27FC236}">
              <a16:creationId xmlns:a16="http://schemas.microsoft.com/office/drawing/2014/main" id="{596F3ABF-3709-420D-BF4F-5CE11D1D0585}"/>
            </a:ext>
          </a:extLst>
        </xdr:cNvPr>
        <xdr:cNvSpPr txBox="1"/>
      </xdr:nvSpPr>
      <xdr:spPr>
        <a:xfrm>
          <a:off x="6737427" y="105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6113</xdr:rowOff>
    </xdr:from>
    <xdr:ext cx="469744" cy="259045"/>
    <xdr:sp macro="" textlink="">
      <xdr:nvSpPr>
        <xdr:cNvPr id="261" name="n_1mainValue【体育館・プール】&#10;一人当たり面積">
          <a:extLst>
            <a:ext uri="{FF2B5EF4-FFF2-40B4-BE49-F238E27FC236}">
              <a16:creationId xmlns:a16="http://schemas.microsoft.com/office/drawing/2014/main" id="{5F8690A2-C8D1-415C-8201-278F04142A76}"/>
            </a:ext>
          </a:extLst>
        </xdr:cNvPr>
        <xdr:cNvSpPr txBox="1"/>
      </xdr:nvSpPr>
      <xdr:spPr>
        <a:xfrm>
          <a:off x="93917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8780</xdr:rowOff>
    </xdr:from>
    <xdr:ext cx="469744" cy="259045"/>
    <xdr:sp macro="" textlink="">
      <xdr:nvSpPr>
        <xdr:cNvPr id="262" name="n_2mainValue【体育館・プール】&#10;一人当たり面積">
          <a:extLst>
            <a:ext uri="{FF2B5EF4-FFF2-40B4-BE49-F238E27FC236}">
              <a16:creationId xmlns:a16="http://schemas.microsoft.com/office/drawing/2014/main" id="{8170CEBF-2E0B-46F7-BB38-80C98A1BF96B}"/>
            </a:ext>
          </a:extLst>
        </xdr:cNvPr>
        <xdr:cNvSpPr txBox="1"/>
      </xdr:nvSpPr>
      <xdr:spPr>
        <a:xfrm>
          <a:off x="8515427" y="1098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10685</xdr:rowOff>
    </xdr:from>
    <xdr:ext cx="469744" cy="259045"/>
    <xdr:sp macro="" textlink="">
      <xdr:nvSpPr>
        <xdr:cNvPr id="263" name="n_3mainValue【体育館・プール】&#10;一人当たり面積">
          <a:extLst>
            <a:ext uri="{FF2B5EF4-FFF2-40B4-BE49-F238E27FC236}">
              <a16:creationId xmlns:a16="http://schemas.microsoft.com/office/drawing/2014/main" id="{79ADAF84-1775-460F-890A-BEFFF440B7B7}"/>
            </a:ext>
          </a:extLst>
        </xdr:cNvPr>
        <xdr:cNvSpPr txBox="1"/>
      </xdr:nvSpPr>
      <xdr:spPr>
        <a:xfrm>
          <a:off x="7626427" y="1098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12590</xdr:rowOff>
    </xdr:from>
    <xdr:ext cx="469744" cy="259045"/>
    <xdr:sp macro="" textlink="">
      <xdr:nvSpPr>
        <xdr:cNvPr id="264" name="n_4mainValue【体育館・プール】&#10;一人当たり面積">
          <a:extLst>
            <a:ext uri="{FF2B5EF4-FFF2-40B4-BE49-F238E27FC236}">
              <a16:creationId xmlns:a16="http://schemas.microsoft.com/office/drawing/2014/main" id="{3762ABC6-493F-406B-A6C2-98E9C066ED89}"/>
            </a:ext>
          </a:extLst>
        </xdr:cNvPr>
        <xdr:cNvSpPr txBox="1"/>
      </xdr:nvSpPr>
      <xdr:spPr>
        <a:xfrm>
          <a:off x="6737427" y="1098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B5EB462-D3E8-47D1-A981-910BAC1CB8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AE22538-05D4-423D-88B3-34EC7710CDF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949F9A5-A2C0-49CA-BFFD-B025110B260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D502609-85F7-46E1-A1F6-5B5A69F302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7867759-3F81-4FFA-A17F-8D7C36704C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44776A1-CFB2-4F74-84D8-9C6E20C6F4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D528DBC-A741-42FE-A403-67F7BC92A3B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2451CB8-41C3-40B4-A691-291B056C418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C66725D-61AB-44FD-8B59-9BF3BA8135A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9D91161-7088-42DD-A583-F1970A899F6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0ACB167-1E19-4A85-9B7C-2E629630B7C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8522AD3-D18C-4EEA-83D3-532716BD4A7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CCCFE42B-101A-4493-B229-76C208B1B27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161FA864-9CC4-4688-9C65-58B8B4C926B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DB50D10D-5541-4F62-A720-AFDFCFB573A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F94C5EC1-1A13-4BA9-A2F4-38A04503369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42C2E73F-5B74-4B87-A444-38B67E95F12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70876A07-15AB-45C4-9284-6560CDC1877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1901951E-685B-4E2A-AE56-AED24C8E8F0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A04DE4F2-4206-4E30-8204-1BC5B3DB0DE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88210366-0B51-446C-AF3C-EA125B80400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8178667-183E-4E19-8D2C-17BC0881E15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64D86020-F2EF-4159-A934-6229D8C32BD9}"/>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EBBE632-C2CE-40C4-9473-E6EF841B816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646935C9-784D-41FF-B1BF-2B9E440E78D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5F3151BD-C794-407F-AA42-BBAE4B648E3F}"/>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75BE26D9-9487-4202-8AA9-19706784FC5E}"/>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4BCD806-D862-4FA3-B24B-F35750846108}"/>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F15DB03E-A3A4-4EBF-BA45-61B2D75543C6}"/>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0B1538FE-C91A-462C-AECE-A410D54C7E81}"/>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C65701FE-247F-4126-9FA1-2E6FEBC2873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69D9EEF8-F6FA-41D2-B581-92FE6E2DF82E}"/>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76454</xdr:rowOff>
    </xdr:from>
    <xdr:to>
      <xdr:col>6</xdr:col>
      <xdr:colOff>38100</xdr:colOff>
      <xdr:row>81</xdr:row>
      <xdr:rowOff>6604</xdr:rowOff>
    </xdr:to>
    <xdr:sp macro="" textlink="">
      <xdr:nvSpPr>
        <xdr:cNvPr id="297" name="フローチャート: 判断 296">
          <a:extLst>
            <a:ext uri="{FF2B5EF4-FFF2-40B4-BE49-F238E27FC236}">
              <a16:creationId xmlns:a16="http://schemas.microsoft.com/office/drawing/2014/main" id="{3863A75A-1A91-4006-9B78-50832B3055FA}"/>
            </a:ext>
          </a:extLst>
        </xdr:cNvPr>
        <xdr:cNvSpPr/>
      </xdr:nvSpPr>
      <xdr:spPr>
        <a:xfrm>
          <a:off x="10795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3004090-26F2-49A4-8022-EACF270487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1712A3F-3A1D-4EAB-A984-AA8B66031D9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91CBE0E-4447-4B2F-9A3D-B0EBA35C7FC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D2ABF54-EB72-47B0-96FF-631CC0DADE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2C45CD-89D5-46B4-A226-7FB25F9F05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108458</xdr:rowOff>
    </xdr:from>
    <xdr:to>
      <xdr:col>24</xdr:col>
      <xdr:colOff>114300</xdr:colOff>
      <xdr:row>80</xdr:row>
      <xdr:rowOff>38608</xdr:rowOff>
    </xdr:to>
    <xdr:sp macro="" textlink="">
      <xdr:nvSpPr>
        <xdr:cNvPr id="303" name="楕円 302">
          <a:extLst>
            <a:ext uri="{FF2B5EF4-FFF2-40B4-BE49-F238E27FC236}">
              <a16:creationId xmlns:a16="http://schemas.microsoft.com/office/drawing/2014/main" id="{F705147D-D379-4B42-9DFA-057D117CFE42}"/>
            </a:ext>
          </a:extLst>
        </xdr:cNvPr>
        <xdr:cNvSpPr/>
      </xdr:nvSpPr>
      <xdr:spPr>
        <a:xfrm>
          <a:off x="4584700" y="136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23385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DDFFF9A-9775-4E9F-B919-BDF7424F2546}"/>
            </a:ext>
          </a:extLst>
        </xdr:cNvPr>
        <xdr:cNvSpPr txBox="1"/>
      </xdr:nvSpPr>
      <xdr:spPr>
        <a:xfrm>
          <a:off x="4673600" y="1356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58165</xdr:rowOff>
    </xdr:from>
    <xdr:to>
      <xdr:col>20</xdr:col>
      <xdr:colOff>38100</xdr:colOff>
      <xdr:row>79</xdr:row>
      <xdr:rowOff>159765</xdr:rowOff>
    </xdr:to>
    <xdr:sp macro="" textlink="">
      <xdr:nvSpPr>
        <xdr:cNvPr id="305" name="楕円 304">
          <a:extLst>
            <a:ext uri="{FF2B5EF4-FFF2-40B4-BE49-F238E27FC236}">
              <a16:creationId xmlns:a16="http://schemas.microsoft.com/office/drawing/2014/main" id="{94420052-2F4A-4257-AB65-5212E06B1E8D}"/>
            </a:ext>
          </a:extLst>
        </xdr:cNvPr>
        <xdr:cNvSpPr/>
      </xdr:nvSpPr>
      <xdr:spPr>
        <a:xfrm>
          <a:off x="3746500" y="1360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108965</xdr:rowOff>
    </xdr:from>
    <xdr:to>
      <xdr:col>24</xdr:col>
      <xdr:colOff>63500</xdr:colOff>
      <xdr:row>79</xdr:row>
      <xdr:rowOff>159258</xdr:rowOff>
    </xdr:to>
    <xdr:cxnSp macro="">
      <xdr:nvCxnSpPr>
        <xdr:cNvPr id="306" name="直線コネクタ 305">
          <a:extLst>
            <a:ext uri="{FF2B5EF4-FFF2-40B4-BE49-F238E27FC236}">
              <a16:creationId xmlns:a16="http://schemas.microsoft.com/office/drawing/2014/main" id="{EEE61FA6-4717-49E1-B5D9-95178DDE2E7E}"/>
            </a:ext>
          </a:extLst>
        </xdr:cNvPr>
        <xdr:cNvCxnSpPr/>
      </xdr:nvCxnSpPr>
      <xdr:spPr>
        <a:xfrm>
          <a:off x="3797300" y="13653515"/>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7874</xdr:rowOff>
    </xdr:from>
    <xdr:to>
      <xdr:col>15</xdr:col>
      <xdr:colOff>101600</xdr:colOff>
      <xdr:row>79</xdr:row>
      <xdr:rowOff>109474</xdr:rowOff>
    </xdr:to>
    <xdr:sp macro="" textlink="">
      <xdr:nvSpPr>
        <xdr:cNvPr id="307" name="楕円 306">
          <a:extLst>
            <a:ext uri="{FF2B5EF4-FFF2-40B4-BE49-F238E27FC236}">
              <a16:creationId xmlns:a16="http://schemas.microsoft.com/office/drawing/2014/main" id="{110108F4-4BEC-470D-AE80-935E63648C94}"/>
            </a:ext>
          </a:extLst>
        </xdr:cNvPr>
        <xdr:cNvSpPr/>
      </xdr:nvSpPr>
      <xdr:spPr>
        <a:xfrm>
          <a:off x="2857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58674</xdr:rowOff>
    </xdr:from>
    <xdr:to>
      <xdr:col>19</xdr:col>
      <xdr:colOff>177800</xdr:colOff>
      <xdr:row>79</xdr:row>
      <xdr:rowOff>108965</xdr:rowOff>
    </xdr:to>
    <xdr:cxnSp macro="">
      <xdr:nvCxnSpPr>
        <xdr:cNvPr id="308" name="直線コネクタ 307">
          <a:extLst>
            <a:ext uri="{FF2B5EF4-FFF2-40B4-BE49-F238E27FC236}">
              <a16:creationId xmlns:a16="http://schemas.microsoft.com/office/drawing/2014/main" id="{9E207A3F-0148-4861-9781-7AF385D297B3}"/>
            </a:ext>
          </a:extLst>
        </xdr:cNvPr>
        <xdr:cNvCxnSpPr/>
      </xdr:nvCxnSpPr>
      <xdr:spPr>
        <a:xfrm>
          <a:off x="2908300" y="1360322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129032</xdr:rowOff>
    </xdr:from>
    <xdr:to>
      <xdr:col>10</xdr:col>
      <xdr:colOff>165100</xdr:colOff>
      <xdr:row>79</xdr:row>
      <xdr:rowOff>59182</xdr:rowOff>
    </xdr:to>
    <xdr:sp macro="" textlink="">
      <xdr:nvSpPr>
        <xdr:cNvPr id="309" name="楕円 308">
          <a:extLst>
            <a:ext uri="{FF2B5EF4-FFF2-40B4-BE49-F238E27FC236}">
              <a16:creationId xmlns:a16="http://schemas.microsoft.com/office/drawing/2014/main" id="{D2CDDC8D-E2FF-493A-9813-BDF26DFE3525}"/>
            </a:ext>
          </a:extLst>
        </xdr:cNvPr>
        <xdr:cNvSpPr/>
      </xdr:nvSpPr>
      <xdr:spPr>
        <a:xfrm>
          <a:off x="1968500" y="135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8382</xdr:rowOff>
    </xdr:from>
    <xdr:to>
      <xdr:col>15</xdr:col>
      <xdr:colOff>50800</xdr:colOff>
      <xdr:row>79</xdr:row>
      <xdr:rowOff>58674</xdr:rowOff>
    </xdr:to>
    <xdr:cxnSp macro="">
      <xdr:nvCxnSpPr>
        <xdr:cNvPr id="310" name="直線コネクタ 309">
          <a:extLst>
            <a:ext uri="{FF2B5EF4-FFF2-40B4-BE49-F238E27FC236}">
              <a16:creationId xmlns:a16="http://schemas.microsoft.com/office/drawing/2014/main" id="{33BB13C6-C1CB-45A2-89F2-759DDBAF9E71}"/>
            </a:ext>
          </a:extLst>
        </xdr:cNvPr>
        <xdr:cNvCxnSpPr/>
      </xdr:nvCxnSpPr>
      <xdr:spPr>
        <a:xfrm>
          <a:off x="2019300" y="135529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101600</xdr:rowOff>
    </xdr:from>
    <xdr:to>
      <xdr:col>6</xdr:col>
      <xdr:colOff>38100</xdr:colOff>
      <xdr:row>79</xdr:row>
      <xdr:rowOff>31750</xdr:rowOff>
    </xdr:to>
    <xdr:sp macro="" textlink="">
      <xdr:nvSpPr>
        <xdr:cNvPr id="311" name="楕円 310">
          <a:extLst>
            <a:ext uri="{FF2B5EF4-FFF2-40B4-BE49-F238E27FC236}">
              <a16:creationId xmlns:a16="http://schemas.microsoft.com/office/drawing/2014/main" id="{3F478EE5-2B6A-449C-83B3-EDE141D0E181}"/>
            </a:ext>
          </a:extLst>
        </xdr:cNvPr>
        <xdr:cNvSpPr/>
      </xdr:nvSpPr>
      <xdr:spPr>
        <a:xfrm>
          <a:off x="1079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152400</xdr:rowOff>
    </xdr:from>
    <xdr:to>
      <xdr:col>10</xdr:col>
      <xdr:colOff>114300</xdr:colOff>
      <xdr:row>79</xdr:row>
      <xdr:rowOff>8382</xdr:rowOff>
    </xdr:to>
    <xdr:cxnSp macro="">
      <xdr:nvCxnSpPr>
        <xdr:cNvPr id="312" name="直線コネクタ 311">
          <a:extLst>
            <a:ext uri="{FF2B5EF4-FFF2-40B4-BE49-F238E27FC236}">
              <a16:creationId xmlns:a16="http://schemas.microsoft.com/office/drawing/2014/main" id="{130C4030-D2F1-4FC6-9765-2D2BC2B73E4C}"/>
            </a:ext>
          </a:extLst>
        </xdr:cNvPr>
        <xdr:cNvCxnSpPr/>
      </xdr:nvCxnSpPr>
      <xdr:spPr>
        <a:xfrm>
          <a:off x="1130300" y="135255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313" name="n_1aveValue【福祉施設】&#10;有形固定資産減価償却率">
          <a:extLst>
            <a:ext uri="{FF2B5EF4-FFF2-40B4-BE49-F238E27FC236}">
              <a16:creationId xmlns:a16="http://schemas.microsoft.com/office/drawing/2014/main" id="{8C3C42A8-CF2B-4F32-A2E7-6CD5A6E396BA}"/>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4" name="n_2aveValue【福祉施設】&#10;有形固定資産減価償却率">
          <a:extLst>
            <a:ext uri="{FF2B5EF4-FFF2-40B4-BE49-F238E27FC236}">
              <a16:creationId xmlns:a16="http://schemas.microsoft.com/office/drawing/2014/main" id="{9CECC1C8-02DC-4D0C-8AD6-A19DBDA318CB}"/>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6FCD9FC6-A8F1-42F8-BAB6-DDD07FCC2B84}"/>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169181</xdr:rowOff>
    </xdr:from>
    <xdr:ext cx="405111" cy="259045"/>
    <xdr:sp macro="" textlink="">
      <xdr:nvSpPr>
        <xdr:cNvPr id="316" name="n_4aveValue【福祉施設】&#10;有形固定資産減価償却率">
          <a:extLst>
            <a:ext uri="{FF2B5EF4-FFF2-40B4-BE49-F238E27FC236}">
              <a16:creationId xmlns:a16="http://schemas.microsoft.com/office/drawing/2014/main" id="{33C0AF62-8310-4BBE-99EA-E1B67C896606}"/>
            </a:ext>
          </a:extLst>
        </xdr:cNvPr>
        <xdr:cNvSpPr txBox="1"/>
      </xdr:nvSpPr>
      <xdr:spPr>
        <a:xfrm>
          <a:off x="927744" y="1388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4842</xdr:rowOff>
    </xdr:from>
    <xdr:ext cx="405111" cy="259045"/>
    <xdr:sp macro="" textlink="">
      <xdr:nvSpPr>
        <xdr:cNvPr id="317" name="n_1mainValue【福祉施設】&#10;有形固定資産減価償却率">
          <a:extLst>
            <a:ext uri="{FF2B5EF4-FFF2-40B4-BE49-F238E27FC236}">
              <a16:creationId xmlns:a16="http://schemas.microsoft.com/office/drawing/2014/main" id="{02E945B8-4D96-430D-AB1D-717DE1710162}"/>
            </a:ext>
          </a:extLst>
        </xdr:cNvPr>
        <xdr:cNvSpPr txBox="1"/>
      </xdr:nvSpPr>
      <xdr:spPr>
        <a:xfrm>
          <a:off x="3582044" y="1337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126001</xdr:rowOff>
    </xdr:from>
    <xdr:ext cx="405111" cy="259045"/>
    <xdr:sp macro="" textlink="">
      <xdr:nvSpPr>
        <xdr:cNvPr id="318" name="n_2mainValue【福祉施設】&#10;有形固定資産減価償却率">
          <a:extLst>
            <a:ext uri="{FF2B5EF4-FFF2-40B4-BE49-F238E27FC236}">
              <a16:creationId xmlns:a16="http://schemas.microsoft.com/office/drawing/2014/main" id="{7D2914E9-390C-4573-AC2C-E49622A18A64}"/>
            </a:ext>
          </a:extLst>
        </xdr:cNvPr>
        <xdr:cNvSpPr txBox="1"/>
      </xdr:nvSpPr>
      <xdr:spPr>
        <a:xfrm>
          <a:off x="2705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75709</xdr:rowOff>
    </xdr:from>
    <xdr:ext cx="405111" cy="259045"/>
    <xdr:sp macro="" textlink="">
      <xdr:nvSpPr>
        <xdr:cNvPr id="319" name="n_3mainValue【福祉施設】&#10;有形固定資産減価償却率">
          <a:extLst>
            <a:ext uri="{FF2B5EF4-FFF2-40B4-BE49-F238E27FC236}">
              <a16:creationId xmlns:a16="http://schemas.microsoft.com/office/drawing/2014/main" id="{D73CBDC4-E12F-443D-84DB-07B5A1388622}"/>
            </a:ext>
          </a:extLst>
        </xdr:cNvPr>
        <xdr:cNvSpPr txBox="1"/>
      </xdr:nvSpPr>
      <xdr:spPr>
        <a:xfrm>
          <a:off x="1816744" y="1327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48277</xdr:rowOff>
    </xdr:from>
    <xdr:ext cx="405111" cy="259045"/>
    <xdr:sp macro="" textlink="">
      <xdr:nvSpPr>
        <xdr:cNvPr id="320" name="n_4mainValue【福祉施設】&#10;有形固定資産減価償却率">
          <a:extLst>
            <a:ext uri="{FF2B5EF4-FFF2-40B4-BE49-F238E27FC236}">
              <a16:creationId xmlns:a16="http://schemas.microsoft.com/office/drawing/2014/main" id="{03345D1D-B6DB-42C1-BF48-4804AEA84972}"/>
            </a:ext>
          </a:extLst>
        </xdr:cNvPr>
        <xdr:cNvSpPr txBox="1"/>
      </xdr:nvSpPr>
      <xdr:spPr>
        <a:xfrm>
          <a:off x="927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FF39D52-8444-410F-BACB-F26F5E0F9E8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BAEB30F-BDA2-4263-B75F-15E748558A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C923834-7DA2-4C82-BDC1-DA6A25A0790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32B69B6-B914-424E-932A-FB2521C5028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722462F-FFC4-48A6-B32E-C86EDC17085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37A47A3-0228-4EA6-BABD-F47CD7B244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3AC860A-0BD7-44AA-8631-2068447B575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E8B020B-7C43-44CA-B89C-096C50783E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E9E591D-DFAF-4EE3-AF75-7B825A49909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DD81EF2-40D5-4A8E-8434-E807A3A1C5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BA13A80F-7A05-4073-B0B2-727AF2B7A95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D279852-4401-4332-8ED2-17EE17C2A77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D24C2E52-4AEC-4D52-B4F7-0E547302C90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72038193-E20B-4D2A-BC36-3662C0CB670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0B071DE-8CDE-4682-A716-738F9684ACA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43F52495-1F47-45ED-8ACE-2F6FDDBCC8D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2EE5F745-FDCC-4092-8965-2C6311FB2A8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7C7970D-2CC7-4D54-A2C1-0ED7D0ADF7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6EA3E3EA-D778-4B84-81A8-BCF5CA00DA2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32832569-4C50-4EF7-A28B-B809DB36DC9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7C5AE9A-1DEA-42F0-BEDD-15FE60AA74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B793604-B507-49E1-B832-6A67B5C1C62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79239FC-8290-474E-A162-D2D306A228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D31D2F5D-3AA9-4D47-9903-7F0ED02E17F4}"/>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362DCDFF-B121-455F-AE94-29F16A64C625}"/>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AE20BF17-DE4C-4701-B08D-83E83CA40478}"/>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BB77E7EF-98BB-40BA-B381-197913F75B76}"/>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A58C48AE-586B-4F48-AA0E-E870F9254C8A}"/>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7C133F68-6810-4630-B734-4417E946349A}"/>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4A7A8362-7FD1-4A8F-93F0-18C08EC5B09B}"/>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0E3F2E5A-D05C-4990-882F-FE56521545D1}"/>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8FED0FF1-DBC1-439A-9EEF-FB6C8E17C8B2}"/>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7D499F5E-3419-436A-86C2-95EC6779C019}"/>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78739</xdr:rowOff>
    </xdr:from>
    <xdr:to>
      <xdr:col>36</xdr:col>
      <xdr:colOff>165100</xdr:colOff>
      <xdr:row>85</xdr:row>
      <xdr:rowOff>8889</xdr:rowOff>
    </xdr:to>
    <xdr:sp macro="" textlink="">
      <xdr:nvSpPr>
        <xdr:cNvPr id="354" name="フローチャート: 判断 353">
          <a:extLst>
            <a:ext uri="{FF2B5EF4-FFF2-40B4-BE49-F238E27FC236}">
              <a16:creationId xmlns:a16="http://schemas.microsoft.com/office/drawing/2014/main" id="{C2D27124-5D22-4483-A706-2BABC4322045}"/>
            </a:ext>
          </a:extLst>
        </xdr:cNvPr>
        <xdr:cNvSpPr/>
      </xdr:nvSpPr>
      <xdr:spPr>
        <a:xfrm>
          <a:off x="6921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1532148-5F03-4EE8-8582-549F46E3E81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2FE7BC3-13A2-421F-889D-5EC19CA483C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7DBE80-21A6-4596-99C8-FCD6AB15142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70E9C1E-5D2D-4984-A02A-7584889CC9B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AC195B7-3A41-4102-9573-C50B7B41B2E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135128</xdr:rowOff>
    </xdr:from>
    <xdr:to>
      <xdr:col>55</xdr:col>
      <xdr:colOff>50800</xdr:colOff>
      <xdr:row>86</xdr:row>
      <xdr:rowOff>65278</xdr:rowOff>
    </xdr:to>
    <xdr:sp macro="" textlink="">
      <xdr:nvSpPr>
        <xdr:cNvPr id="360" name="楕円 359">
          <a:extLst>
            <a:ext uri="{FF2B5EF4-FFF2-40B4-BE49-F238E27FC236}">
              <a16:creationId xmlns:a16="http://schemas.microsoft.com/office/drawing/2014/main" id="{B4FBBE76-E5DB-42BF-A01D-0E371CCD76AB}"/>
            </a:ext>
          </a:extLst>
        </xdr:cNvPr>
        <xdr:cNvSpPr/>
      </xdr:nvSpPr>
      <xdr:spPr>
        <a:xfrm>
          <a:off x="10426700" y="1470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50055</xdr:rowOff>
    </xdr:from>
    <xdr:ext cx="469744" cy="259045"/>
    <xdr:sp macro="" textlink="">
      <xdr:nvSpPr>
        <xdr:cNvPr id="361" name="【福祉施設】&#10;一人当たり面積該当値テキスト">
          <a:extLst>
            <a:ext uri="{FF2B5EF4-FFF2-40B4-BE49-F238E27FC236}">
              <a16:creationId xmlns:a16="http://schemas.microsoft.com/office/drawing/2014/main" id="{1D40B9ED-AFB1-4960-B275-4AEC2147B719}"/>
            </a:ext>
          </a:extLst>
        </xdr:cNvPr>
        <xdr:cNvSpPr txBox="1"/>
      </xdr:nvSpPr>
      <xdr:spPr>
        <a:xfrm>
          <a:off x="10515600" y="1462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137413</xdr:rowOff>
    </xdr:from>
    <xdr:to>
      <xdr:col>50</xdr:col>
      <xdr:colOff>165100</xdr:colOff>
      <xdr:row>86</xdr:row>
      <xdr:rowOff>67563</xdr:rowOff>
    </xdr:to>
    <xdr:sp macro="" textlink="">
      <xdr:nvSpPr>
        <xdr:cNvPr id="362" name="楕円 361">
          <a:extLst>
            <a:ext uri="{FF2B5EF4-FFF2-40B4-BE49-F238E27FC236}">
              <a16:creationId xmlns:a16="http://schemas.microsoft.com/office/drawing/2014/main" id="{39599276-3262-4115-8735-B02C11C33254}"/>
            </a:ext>
          </a:extLst>
        </xdr:cNvPr>
        <xdr:cNvSpPr/>
      </xdr:nvSpPr>
      <xdr:spPr>
        <a:xfrm>
          <a:off x="9588500" y="147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14478</xdr:rowOff>
    </xdr:from>
    <xdr:to>
      <xdr:col>55</xdr:col>
      <xdr:colOff>0</xdr:colOff>
      <xdr:row>86</xdr:row>
      <xdr:rowOff>16763</xdr:rowOff>
    </xdr:to>
    <xdr:cxnSp macro="">
      <xdr:nvCxnSpPr>
        <xdr:cNvPr id="363" name="直線コネクタ 362">
          <a:extLst>
            <a:ext uri="{FF2B5EF4-FFF2-40B4-BE49-F238E27FC236}">
              <a16:creationId xmlns:a16="http://schemas.microsoft.com/office/drawing/2014/main" id="{03C4432B-5DFD-478D-9881-D20BEDF6B04A}"/>
            </a:ext>
          </a:extLst>
        </xdr:cNvPr>
        <xdr:cNvCxnSpPr/>
      </xdr:nvCxnSpPr>
      <xdr:spPr>
        <a:xfrm flipV="1">
          <a:off x="9639300" y="1475917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139700</xdr:rowOff>
    </xdr:from>
    <xdr:to>
      <xdr:col>46</xdr:col>
      <xdr:colOff>38100</xdr:colOff>
      <xdr:row>86</xdr:row>
      <xdr:rowOff>69850</xdr:rowOff>
    </xdr:to>
    <xdr:sp macro="" textlink="">
      <xdr:nvSpPr>
        <xdr:cNvPr id="364" name="楕円 363">
          <a:extLst>
            <a:ext uri="{FF2B5EF4-FFF2-40B4-BE49-F238E27FC236}">
              <a16:creationId xmlns:a16="http://schemas.microsoft.com/office/drawing/2014/main" id="{C7B5F492-B00F-4CE8-9513-E64B788B1AD7}"/>
            </a:ext>
          </a:extLst>
        </xdr:cNvPr>
        <xdr:cNvSpPr/>
      </xdr:nvSpPr>
      <xdr:spPr>
        <a:xfrm>
          <a:off x="8699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16763</xdr:rowOff>
    </xdr:from>
    <xdr:to>
      <xdr:col>50</xdr:col>
      <xdr:colOff>114300</xdr:colOff>
      <xdr:row>86</xdr:row>
      <xdr:rowOff>19050</xdr:rowOff>
    </xdr:to>
    <xdr:cxnSp macro="">
      <xdr:nvCxnSpPr>
        <xdr:cNvPr id="365" name="直線コネクタ 364">
          <a:extLst>
            <a:ext uri="{FF2B5EF4-FFF2-40B4-BE49-F238E27FC236}">
              <a16:creationId xmlns:a16="http://schemas.microsoft.com/office/drawing/2014/main" id="{FFC91BAC-9176-4707-B938-739985FBAA34}"/>
            </a:ext>
          </a:extLst>
        </xdr:cNvPr>
        <xdr:cNvCxnSpPr/>
      </xdr:nvCxnSpPr>
      <xdr:spPr>
        <a:xfrm flipV="1">
          <a:off x="8750300" y="1476146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141224</xdr:rowOff>
    </xdr:from>
    <xdr:to>
      <xdr:col>41</xdr:col>
      <xdr:colOff>101600</xdr:colOff>
      <xdr:row>86</xdr:row>
      <xdr:rowOff>71374</xdr:rowOff>
    </xdr:to>
    <xdr:sp macro="" textlink="">
      <xdr:nvSpPr>
        <xdr:cNvPr id="366" name="楕円 365">
          <a:extLst>
            <a:ext uri="{FF2B5EF4-FFF2-40B4-BE49-F238E27FC236}">
              <a16:creationId xmlns:a16="http://schemas.microsoft.com/office/drawing/2014/main" id="{AD5B6C4F-9E97-40AE-9045-D663619A6CE6}"/>
            </a:ext>
          </a:extLst>
        </xdr:cNvPr>
        <xdr:cNvSpPr/>
      </xdr:nvSpPr>
      <xdr:spPr>
        <a:xfrm>
          <a:off x="7810500" y="1471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19050</xdr:rowOff>
    </xdr:from>
    <xdr:to>
      <xdr:col>45</xdr:col>
      <xdr:colOff>177800</xdr:colOff>
      <xdr:row>86</xdr:row>
      <xdr:rowOff>20574</xdr:rowOff>
    </xdr:to>
    <xdr:cxnSp macro="">
      <xdr:nvCxnSpPr>
        <xdr:cNvPr id="367" name="直線コネクタ 366">
          <a:extLst>
            <a:ext uri="{FF2B5EF4-FFF2-40B4-BE49-F238E27FC236}">
              <a16:creationId xmlns:a16="http://schemas.microsoft.com/office/drawing/2014/main" id="{ECCDEB7C-9FCA-4D07-B42B-1668C3795FC5}"/>
            </a:ext>
          </a:extLst>
        </xdr:cNvPr>
        <xdr:cNvCxnSpPr/>
      </xdr:nvCxnSpPr>
      <xdr:spPr>
        <a:xfrm flipV="1">
          <a:off x="7861300" y="1476375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142748</xdr:rowOff>
    </xdr:from>
    <xdr:to>
      <xdr:col>36</xdr:col>
      <xdr:colOff>165100</xdr:colOff>
      <xdr:row>86</xdr:row>
      <xdr:rowOff>72898</xdr:rowOff>
    </xdr:to>
    <xdr:sp macro="" textlink="">
      <xdr:nvSpPr>
        <xdr:cNvPr id="368" name="楕円 367">
          <a:extLst>
            <a:ext uri="{FF2B5EF4-FFF2-40B4-BE49-F238E27FC236}">
              <a16:creationId xmlns:a16="http://schemas.microsoft.com/office/drawing/2014/main" id="{D0B7AE1D-77D3-4981-96AD-281061B16868}"/>
            </a:ext>
          </a:extLst>
        </xdr:cNvPr>
        <xdr:cNvSpPr/>
      </xdr:nvSpPr>
      <xdr:spPr>
        <a:xfrm>
          <a:off x="6921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20574</xdr:rowOff>
    </xdr:from>
    <xdr:to>
      <xdr:col>41</xdr:col>
      <xdr:colOff>50800</xdr:colOff>
      <xdr:row>86</xdr:row>
      <xdr:rowOff>22098</xdr:rowOff>
    </xdr:to>
    <xdr:cxnSp macro="">
      <xdr:nvCxnSpPr>
        <xdr:cNvPr id="369" name="直線コネクタ 368">
          <a:extLst>
            <a:ext uri="{FF2B5EF4-FFF2-40B4-BE49-F238E27FC236}">
              <a16:creationId xmlns:a16="http://schemas.microsoft.com/office/drawing/2014/main" id="{66EADAF6-97BD-4758-A37E-59C47FC5D89B}"/>
            </a:ext>
          </a:extLst>
        </xdr:cNvPr>
        <xdr:cNvCxnSpPr/>
      </xdr:nvCxnSpPr>
      <xdr:spPr>
        <a:xfrm flipV="1">
          <a:off x="6972300" y="147652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FC5D640F-429E-42BD-9888-3F8BF5AC4E59}"/>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E5D18036-DCE3-4C15-B37A-21CCA9A80C48}"/>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D3BA46E6-6064-49C3-A55D-8490962D0EEB}"/>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25416</xdr:rowOff>
    </xdr:from>
    <xdr:ext cx="469744" cy="259045"/>
    <xdr:sp macro="" textlink="">
      <xdr:nvSpPr>
        <xdr:cNvPr id="373" name="n_4aveValue【福祉施設】&#10;一人当たり面積">
          <a:extLst>
            <a:ext uri="{FF2B5EF4-FFF2-40B4-BE49-F238E27FC236}">
              <a16:creationId xmlns:a16="http://schemas.microsoft.com/office/drawing/2014/main" id="{0CD3E415-D356-4337-BB99-29D42212FD86}"/>
            </a:ext>
          </a:extLst>
        </xdr:cNvPr>
        <xdr:cNvSpPr txBox="1"/>
      </xdr:nvSpPr>
      <xdr:spPr>
        <a:xfrm>
          <a:off x="6737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58690</xdr:rowOff>
    </xdr:from>
    <xdr:ext cx="469744" cy="259045"/>
    <xdr:sp macro="" textlink="">
      <xdr:nvSpPr>
        <xdr:cNvPr id="374" name="n_1mainValue【福祉施設】&#10;一人当たり面積">
          <a:extLst>
            <a:ext uri="{FF2B5EF4-FFF2-40B4-BE49-F238E27FC236}">
              <a16:creationId xmlns:a16="http://schemas.microsoft.com/office/drawing/2014/main" id="{0D721548-F1B6-4199-B3B8-1F8F7DAC3E9D}"/>
            </a:ext>
          </a:extLst>
        </xdr:cNvPr>
        <xdr:cNvSpPr txBox="1"/>
      </xdr:nvSpPr>
      <xdr:spPr>
        <a:xfrm>
          <a:off x="9391727" y="1480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60977</xdr:rowOff>
    </xdr:from>
    <xdr:ext cx="469744" cy="259045"/>
    <xdr:sp macro="" textlink="">
      <xdr:nvSpPr>
        <xdr:cNvPr id="375" name="n_2mainValue【福祉施設】&#10;一人当たり面積">
          <a:extLst>
            <a:ext uri="{FF2B5EF4-FFF2-40B4-BE49-F238E27FC236}">
              <a16:creationId xmlns:a16="http://schemas.microsoft.com/office/drawing/2014/main" id="{CE75665B-E0B5-4CB4-9972-3C1D223C1B9B}"/>
            </a:ext>
          </a:extLst>
        </xdr:cNvPr>
        <xdr:cNvSpPr txBox="1"/>
      </xdr:nvSpPr>
      <xdr:spPr>
        <a:xfrm>
          <a:off x="8515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62501</xdr:rowOff>
    </xdr:from>
    <xdr:ext cx="469744" cy="259045"/>
    <xdr:sp macro="" textlink="">
      <xdr:nvSpPr>
        <xdr:cNvPr id="376" name="n_3mainValue【福祉施設】&#10;一人当たり面積">
          <a:extLst>
            <a:ext uri="{FF2B5EF4-FFF2-40B4-BE49-F238E27FC236}">
              <a16:creationId xmlns:a16="http://schemas.microsoft.com/office/drawing/2014/main" id="{B78AD1FB-37B3-483B-A4D4-4E2813C4635C}"/>
            </a:ext>
          </a:extLst>
        </xdr:cNvPr>
        <xdr:cNvSpPr txBox="1"/>
      </xdr:nvSpPr>
      <xdr:spPr>
        <a:xfrm>
          <a:off x="7626427" y="1480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64025</xdr:rowOff>
    </xdr:from>
    <xdr:ext cx="469744" cy="259045"/>
    <xdr:sp macro="" textlink="">
      <xdr:nvSpPr>
        <xdr:cNvPr id="377" name="n_4mainValue【福祉施設】&#10;一人当たり面積">
          <a:extLst>
            <a:ext uri="{FF2B5EF4-FFF2-40B4-BE49-F238E27FC236}">
              <a16:creationId xmlns:a16="http://schemas.microsoft.com/office/drawing/2014/main" id="{D2658771-5FF1-41D6-BF05-4B45FF267C8B}"/>
            </a:ext>
          </a:extLst>
        </xdr:cNvPr>
        <xdr:cNvSpPr txBox="1"/>
      </xdr:nvSpPr>
      <xdr:spPr>
        <a:xfrm>
          <a:off x="6737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C024B9D-7FE6-4E8E-806C-736C1DA4F1F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BF554CB-F602-49DE-837B-2CAA163B079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735DD8B-DE98-421D-85F4-93345958A54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98B5784-26DC-406F-8AE6-89C1788EEE7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C94B307-9CF9-4BE5-88C5-112A04F976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082D2FE-545F-438F-9DFE-421CA6C800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A5C1655-6C0B-4F88-9A80-CB5535C2D8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E0DE0CF-E9B6-4EE5-8126-779BE740F99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CCE5A1AB-7AA1-46AF-B327-065BBF0FB1D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3446281-9EF3-44F5-8771-90BDC4DA4C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71C03679-3350-4113-93C5-51146708C73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2F42D48-8CEE-4E17-8BE5-AD47506DCE6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D3339E2C-6C98-40C8-B0A8-0163552D150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9467F4AE-4FF9-47A4-93BB-BDF43942EFC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EE9FF7D6-3202-4222-BC6A-96C05B83ADC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5081BA84-D4E0-43BC-82CB-3AF1A39DF09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3AF9D119-F682-4975-ABB5-BF987895351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7FF6E235-9DEE-488D-A5EC-9B7A75735E2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4C9D1306-B476-4782-8349-7A186A2587A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53618A17-C3FA-458F-8B56-4E61F9D8020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18AF4F94-4D9F-4F00-BC3F-ADFF76E33BE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D210D7F-88F5-4583-B1E8-D6C83473626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9964EC7B-3610-4955-8472-1EE3AA5622E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2D83712-394D-42E4-8981-7000C06742F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9827616-12E0-4CF4-925E-366858A69AB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B7117A8D-D03C-4FE2-88BA-41AF11C63ADE}"/>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F18EB7F2-4EBB-4BB2-9822-260AA23CCCE8}"/>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91176717-AADD-4B80-BF88-98A12FC7E152}"/>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321E8E2E-2251-4293-9A65-64F327B51953}"/>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8576575B-2509-460E-ABA6-F9495ECF1CD3}"/>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B45BD23-2AD9-4480-B3F3-2334E7E75B8F}"/>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DFD8386D-0B6F-418F-B8D1-78F6748C73AC}"/>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17149A1A-CA64-436C-9278-08C54572404D}"/>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CCE4994D-E9E2-44DB-9958-4FBC64015367}"/>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DCD22237-FECA-4F82-83FD-6805022AEF81}"/>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13" name="フローチャート: 判断 412">
          <a:extLst>
            <a:ext uri="{FF2B5EF4-FFF2-40B4-BE49-F238E27FC236}">
              <a16:creationId xmlns:a16="http://schemas.microsoft.com/office/drawing/2014/main" id="{75A038E8-0510-4257-927A-640727FE317F}"/>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5125667-93F4-4972-AA73-C6C4D71B366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44B2ABF-A264-40C1-B848-E91CEA4EE7F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36EF5E0-DC9E-49A9-BA31-7552EF461E8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D36578E-0FD6-4844-9203-087E6CCEA6A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B349B21-BB9C-4BAC-B7B3-8C88F7D9426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43362</xdr:rowOff>
    </xdr:from>
    <xdr:to>
      <xdr:col>24</xdr:col>
      <xdr:colOff>114300</xdr:colOff>
      <xdr:row>104</xdr:row>
      <xdr:rowOff>144962</xdr:rowOff>
    </xdr:to>
    <xdr:sp macro="" textlink="">
      <xdr:nvSpPr>
        <xdr:cNvPr id="419" name="楕円 418">
          <a:extLst>
            <a:ext uri="{FF2B5EF4-FFF2-40B4-BE49-F238E27FC236}">
              <a16:creationId xmlns:a16="http://schemas.microsoft.com/office/drawing/2014/main" id="{A36D1870-1804-4BE1-9524-B8675E8CBBC0}"/>
            </a:ext>
          </a:extLst>
        </xdr:cNvPr>
        <xdr:cNvSpPr/>
      </xdr:nvSpPr>
      <xdr:spPr>
        <a:xfrm>
          <a:off x="45847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66239</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8F44EA57-8CB2-4882-A04F-5E5FE0699E5C}"/>
            </a:ext>
          </a:extLst>
        </xdr:cNvPr>
        <xdr:cNvSpPr txBox="1"/>
      </xdr:nvSpPr>
      <xdr:spPr>
        <a:xfrm>
          <a:off x="4673600" y="1772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7438</xdr:rowOff>
    </xdr:from>
    <xdr:to>
      <xdr:col>20</xdr:col>
      <xdr:colOff>38100</xdr:colOff>
      <xdr:row>104</xdr:row>
      <xdr:rowOff>109038</xdr:rowOff>
    </xdr:to>
    <xdr:sp macro="" textlink="">
      <xdr:nvSpPr>
        <xdr:cNvPr id="421" name="楕円 420">
          <a:extLst>
            <a:ext uri="{FF2B5EF4-FFF2-40B4-BE49-F238E27FC236}">
              <a16:creationId xmlns:a16="http://schemas.microsoft.com/office/drawing/2014/main" id="{ACACB124-CEBC-48EC-822A-AACF74A64464}"/>
            </a:ext>
          </a:extLst>
        </xdr:cNvPr>
        <xdr:cNvSpPr/>
      </xdr:nvSpPr>
      <xdr:spPr>
        <a:xfrm>
          <a:off x="3746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58238</xdr:rowOff>
    </xdr:from>
    <xdr:to>
      <xdr:col>24</xdr:col>
      <xdr:colOff>63500</xdr:colOff>
      <xdr:row>104</xdr:row>
      <xdr:rowOff>94162</xdr:rowOff>
    </xdr:to>
    <xdr:cxnSp macro="">
      <xdr:nvCxnSpPr>
        <xdr:cNvPr id="422" name="直線コネクタ 421">
          <a:extLst>
            <a:ext uri="{FF2B5EF4-FFF2-40B4-BE49-F238E27FC236}">
              <a16:creationId xmlns:a16="http://schemas.microsoft.com/office/drawing/2014/main" id="{930631B3-D401-4234-A814-8BE55B1BA37D}"/>
            </a:ext>
          </a:extLst>
        </xdr:cNvPr>
        <xdr:cNvCxnSpPr/>
      </xdr:nvCxnSpPr>
      <xdr:spPr>
        <a:xfrm>
          <a:off x="3797300" y="1788903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30299</xdr:rowOff>
    </xdr:from>
    <xdr:to>
      <xdr:col>15</xdr:col>
      <xdr:colOff>101600</xdr:colOff>
      <xdr:row>104</xdr:row>
      <xdr:rowOff>131899</xdr:rowOff>
    </xdr:to>
    <xdr:sp macro="" textlink="">
      <xdr:nvSpPr>
        <xdr:cNvPr id="423" name="楕円 422">
          <a:extLst>
            <a:ext uri="{FF2B5EF4-FFF2-40B4-BE49-F238E27FC236}">
              <a16:creationId xmlns:a16="http://schemas.microsoft.com/office/drawing/2014/main" id="{B11E148D-C34F-4615-91FC-A7CEFC6617B0}"/>
            </a:ext>
          </a:extLst>
        </xdr:cNvPr>
        <xdr:cNvSpPr/>
      </xdr:nvSpPr>
      <xdr:spPr>
        <a:xfrm>
          <a:off x="2857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58238</xdr:rowOff>
    </xdr:from>
    <xdr:to>
      <xdr:col>19</xdr:col>
      <xdr:colOff>177800</xdr:colOff>
      <xdr:row>104</xdr:row>
      <xdr:rowOff>81099</xdr:rowOff>
    </xdr:to>
    <xdr:cxnSp macro="">
      <xdr:nvCxnSpPr>
        <xdr:cNvPr id="424" name="直線コネクタ 423">
          <a:extLst>
            <a:ext uri="{FF2B5EF4-FFF2-40B4-BE49-F238E27FC236}">
              <a16:creationId xmlns:a16="http://schemas.microsoft.com/office/drawing/2014/main" id="{FDCFC976-84B4-49E5-B9D9-7C1CEF7AE6E7}"/>
            </a:ext>
          </a:extLst>
        </xdr:cNvPr>
        <xdr:cNvCxnSpPr/>
      </xdr:nvCxnSpPr>
      <xdr:spPr>
        <a:xfrm flipV="1">
          <a:off x="2908300" y="178890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25400</xdr:rowOff>
    </xdr:from>
    <xdr:to>
      <xdr:col>10</xdr:col>
      <xdr:colOff>165100</xdr:colOff>
      <xdr:row>104</xdr:row>
      <xdr:rowOff>127000</xdr:rowOff>
    </xdr:to>
    <xdr:sp macro="" textlink="">
      <xdr:nvSpPr>
        <xdr:cNvPr id="425" name="楕円 424">
          <a:extLst>
            <a:ext uri="{FF2B5EF4-FFF2-40B4-BE49-F238E27FC236}">
              <a16:creationId xmlns:a16="http://schemas.microsoft.com/office/drawing/2014/main" id="{A6EBC91B-72B0-4D19-8124-E1C9905BE33B}"/>
            </a:ext>
          </a:extLst>
        </xdr:cNvPr>
        <xdr:cNvSpPr/>
      </xdr:nvSpPr>
      <xdr:spPr>
        <a:xfrm>
          <a:off x="1968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76200</xdr:rowOff>
    </xdr:from>
    <xdr:to>
      <xdr:col>15</xdr:col>
      <xdr:colOff>50800</xdr:colOff>
      <xdr:row>104</xdr:row>
      <xdr:rowOff>81099</xdr:rowOff>
    </xdr:to>
    <xdr:cxnSp macro="">
      <xdr:nvCxnSpPr>
        <xdr:cNvPr id="426" name="直線コネクタ 425">
          <a:extLst>
            <a:ext uri="{FF2B5EF4-FFF2-40B4-BE49-F238E27FC236}">
              <a16:creationId xmlns:a16="http://schemas.microsoft.com/office/drawing/2014/main" id="{D398A331-1A87-4857-90A8-B9F956E1AEE2}"/>
            </a:ext>
          </a:extLst>
        </xdr:cNvPr>
        <xdr:cNvCxnSpPr/>
      </xdr:nvCxnSpPr>
      <xdr:spPr>
        <a:xfrm>
          <a:off x="2019300" y="1790700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162561</xdr:rowOff>
    </xdr:from>
    <xdr:to>
      <xdr:col>6</xdr:col>
      <xdr:colOff>38100</xdr:colOff>
      <xdr:row>104</xdr:row>
      <xdr:rowOff>92711</xdr:rowOff>
    </xdr:to>
    <xdr:sp macro="" textlink="">
      <xdr:nvSpPr>
        <xdr:cNvPr id="427" name="楕円 426">
          <a:extLst>
            <a:ext uri="{FF2B5EF4-FFF2-40B4-BE49-F238E27FC236}">
              <a16:creationId xmlns:a16="http://schemas.microsoft.com/office/drawing/2014/main" id="{010DEFE8-4B24-4F30-988A-C47E4F119CF5}"/>
            </a:ext>
          </a:extLst>
        </xdr:cNvPr>
        <xdr:cNvSpPr/>
      </xdr:nvSpPr>
      <xdr:spPr>
        <a:xfrm>
          <a:off x="1079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41911</xdr:rowOff>
    </xdr:from>
    <xdr:to>
      <xdr:col>10</xdr:col>
      <xdr:colOff>114300</xdr:colOff>
      <xdr:row>104</xdr:row>
      <xdr:rowOff>76200</xdr:rowOff>
    </xdr:to>
    <xdr:cxnSp macro="">
      <xdr:nvCxnSpPr>
        <xdr:cNvPr id="428" name="直線コネクタ 427">
          <a:extLst>
            <a:ext uri="{FF2B5EF4-FFF2-40B4-BE49-F238E27FC236}">
              <a16:creationId xmlns:a16="http://schemas.microsoft.com/office/drawing/2014/main" id="{EDD01615-8833-4457-A75D-FB337458EB4C}"/>
            </a:ext>
          </a:extLst>
        </xdr:cNvPr>
        <xdr:cNvCxnSpPr/>
      </xdr:nvCxnSpPr>
      <xdr:spPr>
        <a:xfrm>
          <a:off x="1130300" y="1787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429" name="n_1aveValue【市民会館】&#10;有形固定資産減価償却率">
          <a:extLst>
            <a:ext uri="{FF2B5EF4-FFF2-40B4-BE49-F238E27FC236}">
              <a16:creationId xmlns:a16="http://schemas.microsoft.com/office/drawing/2014/main" id="{DF118002-4213-4B45-8ACC-77EEE3BC1975}"/>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430" name="n_2aveValue【市民会館】&#10;有形固定資産減価償却率">
          <a:extLst>
            <a:ext uri="{FF2B5EF4-FFF2-40B4-BE49-F238E27FC236}">
              <a16:creationId xmlns:a16="http://schemas.microsoft.com/office/drawing/2014/main" id="{FEEAEBFC-6E05-4DDD-B7B1-2DA8555963A7}"/>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431" name="n_3aveValue【市民会館】&#10;有形固定資産減価償却率">
          <a:extLst>
            <a:ext uri="{FF2B5EF4-FFF2-40B4-BE49-F238E27FC236}">
              <a16:creationId xmlns:a16="http://schemas.microsoft.com/office/drawing/2014/main" id="{07547E75-DE23-4E01-823C-F4DE70DC825E}"/>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32" name="n_4aveValue【市民会館】&#10;有形固定資産減価償却率">
          <a:extLst>
            <a:ext uri="{FF2B5EF4-FFF2-40B4-BE49-F238E27FC236}">
              <a16:creationId xmlns:a16="http://schemas.microsoft.com/office/drawing/2014/main" id="{F4A35D55-01B4-474C-9E0C-0CEC1C04130A}"/>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125565</xdr:rowOff>
    </xdr:from>
    <xdr:ext cx="405111" cy="259045"/>
    <xdr:sp macro="" textlink="">
      <xdr:nvSpPr>
        <xdr:cNvPr id="433" name="n_1mainValue【市民会館】&#10;有形固定資産減価償却率">
          <a:extLst>
            <a:ext uri="{FF2B5EF4-FFF2-40B4-BE49-F238E27FC236}">
              <a16:creationId xmlns:a16="http://schemas.microsoft.com/office/drawing/2014/main" id="{5BD46B02-5255-4AF4-8FB0-4ACAF3DF19F9}"/>
            </a:ext>
          </a:extLst>
        </xdr:cNvPr>
        <xdr:cNvSpPr txBox="1"/>
      </xdr:nvSpPr>
      <xdr:spPr>
        <a:xfrm>
          <a:off x="35820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148426</xdr:rowOff>
    </xdr:from>
    <xdr:ext cx="405111" cy="259045"/>
    <xdr:sp macro="" textlink="">
      <xdr:nvSpPr>
        <xdr:cNvPr id="434" name="n_2mainValue【市民会館】&#10;有形固定資産減価償却率">
          <a:extLst>
            <a:ext uri="{FF2B5EF4-FFF2-40B4-BE49-F238E27FC236}">
              <a16:creationId xmlns:a16="http://schemas.microsoft.com/office/drawing/2014/main" id="{5906FC98-7058-495E-B69A-17CA38B95075}"/>
            </a:ext>
          </a:extLst>
        </xdr:cNvPr>
        <xdr:cNvSpPr txBox="1"/>
      </xdr:nvSpPr>
      <xdr:spPr>
        <a:xfrm>
          <a:off x="2705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143527</xdr:rowOff>
    </xdr:from>
    <xdr:ext cx="405111" cy="259045"/>
    <xdr:sp macro="" textlink="">
      <xdr:nvSpPr>
        <xdr:cNvPr id="435" name="n_3mainValue【市民会館】&#10;有形固定資産減価償却率">
          <a:extLst>
            <a:ext uri="{FF2B5EF4-FFF2-40B4-BE49-F238E27FC236}">
              <a16:creationId xmlns:a16="http://schemas.microsoft.com/office/drawing/2014/main" id="{2309CB87-B91E-4038-83DC-C0EFBECEC09E}"/>
            </a:ext>
          </a:extLst>
        </xdr:cNvPr>
        <xdr:cNvSpPr txBox="1"/>
      </xdr:nvSpPr>
      <xdr:spPr>
        <a:xfrm>
          <a:off x="1816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109238</xdr:rowOff>
    </xdr:from>
    <xdr:ext cx="405111" cy="259045"/>
    <xdr:sp macro="" textlink="">
      <xdr:nvSpPr>
        <xdr:cNvPr id="436" name="n_4mainValue【市民会館】&#10;有形固定資産減価償却率">
          <a:extLst>
            <a:ext uri="{FF2B5EF4-FFF2-40B4-BE49-F238E27FC236}">
              <a16:creationId xmlns:a16="http://schemas.microsoft.com/office/drawing/2014/main" id="{2551DB19-16C2-490D-8727-C1AEA3E59D7D}"/>
            </a:ext>
          </a:extLst>
        </xdr:cNvPr>
        <xdr:cNvSpPr txBox="1"/>
      </xdr:nvSpPr>
      <xdr:spPr>
        <a:xfrm>
          <a:off x="927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6B1DA56F-F9C6-4D41-B517-0C29510775A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7FE5D29-CC80-4C90-A34D-324B92DF7C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8B5A5FC-DE4B-4B26-9861-912DF893A79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FF24985-600C-44BA-B2A7-3B16DF30B58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8E92AF3E-7677-4251-8734-CB6D8EA1B23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E14091F-2CB2-4D19-BFF0-EC386FA5F0C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C184137-AE5D-4086-A3D8-7F4A2C685DC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1B91639-A503-4343-AA11-F7C10AB19FD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A397A74-368B-4714-B404-75DD6906D0D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ED7B8CA-29D9-4028-90F8-CC3AF0F29DA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A3193ED6-BD62-4D56-9163-C51C7BF196E3}"/>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6745727E-B6C5-448C-B76B-8BD453CBA765}"/>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F1EF8C8-1A17-47A0-830B-C881775FC01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9B41903-9469-457B-90E7-0F3862DFFF2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E035D002-FF62-40E5-A6C4-C841FF0A894F}"/>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86D431DD-8A32-4AFE-A7FB-F51AE103E8B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5D55443-55DE-45D8-90E0-9215385CFC3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8E29B969-33C7-4A1E-B2CF-59533687B67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FD1AEE11-6697-452E-9111-17C858A3F14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4AAB386F-8CDE-4967-B46A-3E23B83091FC}"/>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7998E6A0-5C7E-4E70-B8EA-DE5F834DA24E}"/>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128C1029-7D84-4398-8C82-0F9150D21C1F}"/>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762D554C-9E6E-4C8B-9934-4374E8C25C2E}"/>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D05BA4F1-4EEA-4375-8CF4-EDD0B55F70EB}"/>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461" name="【市民会館】&#10;一人当たり面積平均値テキスト">
          <a:extLst>
            <a:ext uri="{FF2B5EF4-FFF2-40B4-BE49-F238E27FC236}">
              <a16:creationId xmlns:a16="http://schemas.microsoft.com/office/drawing/2014/main" id="{62E8295B-FAE2-4299-B148-0F12AAE88E41}"/>
            </a:ext>
          </a:extLst>
        </xdr:cNvPr>
        <xdr:cNvSpPr txBox="1"/>
      </xdr:nvSpPr>
      <xdr:spPr>
        <a:xfrm>
          <a:off x="10515600" y="18149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2F240A39-87B2-4FEE-8D65-1F2B919899B3}"/>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C929F170-8F2B-41DE-91C4-00A9AEB1747E}"/>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9B7ED3AE-B729-4671-830E-70E0A6B24C04}"/>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DD332187-7BF7-4AD7-B3AE-C839A62FC878}"/>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32258</xdr:rowOff>
    </xdr:from>
    <xdr:to>
      <xdr:col>36</xdr:col>
      <xdr:colOff>165100</xdr:colOff>
      <xdr:row>106</xdr:row>
      <xdr:rowOff>133858</xdr:rowOff>
    </xdr:to>
    <xdr:sp macro="" textlink="">
      <xdr:nvSpPr>
        <xdr:cNvPr id="466" name="フローチャート: 判断 465">
          <a:extLst>
            <a:ext uri="{FF2B5EF4-FFF2-40B4-BE49-F238E27FC236}">
              <a16:creationId xmlns:a16="http://schemas.microsoft.com/office/drawing/2014/main" id="{649389CC-ACFD-4D65-8093-E9B7BD389CDA}"/>
            </a:ext>
          </a:extLst>
        </xdr:cNvPr>
        <xdr:cNvSpPr/>
      </xdr:nvSpPr>
      <xdr:spPr>
        <a:xfrm>
          <a:off x="69215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0701C22-AC39-48B2-A3C2-41C2494FC0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C21781E-63B5-4A4B-87EA-31BD3C4098C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8FF121C-3932-45D8-A88D-9CF7AD7DCA5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2D4632A-07FE-4D26-9BAF-FAF6A28C721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E14900A-D349-4216-98E8-1CCDCC3B569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134556</xdr:rowOff>
    </xdr:from>
    <xdr:to>
      <xdr:col>55</xdr:col>
      <xdr:colOff>50800</xdr:colOff>
      <xdr:row>106</xdr:row>
      <xdr:rowOff>64706</xdr:rowOff>
    </xdr:to>
    <xdr:sp macro="" textlink="">
      <xdr:nvSpPr>
        <xdr:cNvPr id="472" name="楕円 471">
          <a:extLst>
            <a:ext uri="{FF2B5EF4-FFF2-40B4-BE49-F238E27FC236}">
              <a16:creationId xmlns:a16="http://schemas.microsoft.com/office/drawing/2014/main" id="{E1F60090-D861-4C86-8630-66F2F5C7568F}"/>
            </a:ext>
          </a:extLst>
        </xdr:cNvPr>
        <xdr:cNvSpPr/>
      </xdr:nvSpPr>
      <xdr:spPr>
        <a:xfrm>
          <a:off x="10426700" y="1813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157433</xdr:rowOff>
    </xdr:from>
    <xdr:ext cx="469744" cy="259045"/>
    <xdr:sp macro="" textlink="">
      <xdr:nvSpPr>
        <xdr:cNvPr id="473" name="【市民会館】&#10;一人当たり面積該当値テキスト">
          <a:extLst>
            <a:ext uri="{FF2B5EF4-FFF2-40B4-BE49-F238E27FC236}">
              <a16:creationId xmlns:a16="http://schemas.microsoft.com/office/drawing/2014/main" id="{D2B9C5CE-D61D-4B76-9362-512910C3A9C3}"/>
            </a:ext>
          </a:extLst>
        </xdr:cNvPr>
        <xdr:cNvSpPr txBox="1"/>
      </xdr:nvSpPr>
      <xdr:spPr>
        <a:xfrm>
          <a:off x="10515600" y="1798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141415</xdr:rowOff>
    </xdr:from>
    <xdr:to>
      <xdr:col>50</xdr:col>
      <xdr:colOff>165100</xdr:colOff>
      <xdr:row>106</xdr:row>
      <xdr:rowOff>71565</xdr:rowOff>
    </xdr:to>
    <xdr:sp macro="" textlink="">
      <xdr:nvSpPr>
        <xdr:cNvPr id="474" name="楕円 473">
          <a:extLst>
            <a:ext uri="{FF2B5EF4-FFF2-40B4-BE49-F238E27FC236}">
              <a16:creationId xmlns:a16="http://schemas.microsoft.com/office/drawing/2014/main" id="{5D98197B-E0E6-45B5-AE3E-F4856ADEB0A0}"/>
            </a:ext>
          </a:extLst>
        </xdr:cNvPr>
        <xdr:cNvSpPr/>
      </xdr:nvSpPr>
      <xdr:spPr>
        <a:xfrm>
          <a:off x="9588500" y="1814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13906</xdr:rowOff>
    </xdr:from>
    <xdr:to>
      <xdr:col>55</xdr:col>
      <xdr:colOff>0</xdr:colOff>
      <xdr:row>106</xdr:row>
      <xdr:rowOff>20765</xdr:rowOff>
    </xdr:to>
    <xdr:cxnSp macro="">
      <xdr:nvCxnSpPr>
        <xdr:cNvPr id="475" name="直線コネクタ 474">
          <a:extLst>
            <a:ext uri="{FF2B5EF4-FFF2-40B4-BE49-F238E27FC236}">
              <a16:creationId xmlns:a16="http://schemas.microsoft.com/office/drawing/2014/main" id="{F7CD6D94-403D-4AD4-A472-CAC75A495E8A}"/>
            </a:ext>
          </a:extLst>
        </xdr:cNvPr>
        <xdr:cNvCxnSpPr/>
      </xdr:nvCxnSpPr>
      <xdr:spPr>
        <a:xfrm flipV="1">
          <a:off x="9639300" y="1818760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147701</xdr:rowOff>
    </xdr:from>
    <xdr:to>
      <xdr:col>46</xdr:col>
      <xdr:colOff>38100</xdr:colOff>
      <xdr:row>106</xdr:row>
      <xdr:rowOff>77851</xdr:rowOff>
    </xdr:to>
    <xdr:sp macro="" textlink="">
      <xdr:nvSpPr>
        <xdr:cNvPr id="476" name="楕円 475">
          <a:extLst>
            <a:ext uri="{FF2B5EF4-FFF2-40B4-BE49-F238E27FC236}">
              <a16:creationId xmlns:a16="http://schemas.microsoft.com/office/drawing/2014/main" id="{B4FAD857-58CE-4EDE-8EC9-2CDF23A4C257}"/>
            </a:ext>
          </a:extLst>
        </xdr:cNvPr>
        <xdr:cNvSpPr/>
      </xdr:nvSpPr>
      <xdr:spPr>
        <a:xfrm>
          <a:off x="8699500" y="181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20765</xdr:rowOff>
    </xdr:from>
    <xdr:to>
      <xdr:col>50</xdr:col>
      <xdr:colOff>114300</xdr:colOff>
      <xdr:row>106</xdr:row>
      <xdr:rowOff>27051</xdr:rowOff>
    </xdr:to>
    <xdr:cxnSp macro="">
      <xdr:nvCxnSpPr>
        <xdr:cNvPr id="477" name="直線コネクタ 476">
          <a:extLst>
            <a:ext uri="{FF2B5EF4-FFF2-40B4-BE49-F238E27FC236}">
              <a16:creationId xmlns:a16="http://schemas.microsoft.com/office/drawing/2014/main" id="{0FDCDF2F-CA4A-40EA-9E38-C94E1D5DBC85}"/>
            </a:ext>
          </a:extLst>
        </xdr:cNvPr>
        <xdr:cNvCxnSpPr/>
      </xdr:nvCxnSpPr>
      <xdr:spPr>
        <a:xfrm flipV="1">
          <a:off x="8750300" y="1819446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152845</xdr:rowOff>
    </xdr:from>
    <xdr:to>
      <xdr:col>41</xdr:col>
      <xdr:colOff>101600</xdr:colOff>
      <xdr:row>106</xdr:row>
      <xdr:rowOff>82995</xdr:rowOff>
    </xdr:to>
    <xdr:sp macro="" textlink="">
      <xdr:nvSpPr>
        <xdr:cNvPr id="478" name="楕円 477">
          <a:extLst>
            <a:ext uri="{FF2B5EF4-FFF2-40B4-BE49-F238E27FC236}">
              <a16:creationId xmlns:a16="http://schemas.microsoft.com/office/drawing/2014/main" id="{9DC19E52-98BC-4C59-A0F3-A57ED8F3CBDD}"/>
            </a:ext>
          </a:extLst>
        </xdr:cNvPr>
        <xdr:cNvSpPr/>
      </xdr:nvSpPr>
      <xdr:spPr>
        <a:xfrm>
          <a:off x="7810500" y="1815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27051</xdr:rowOff>
    </xdr:from>
    <xdr:to>
      <xdr:col>45</xdr:col>
      <xdr:colOff>177800</xdr:colOff>
      <xdr:row>106</xdr:row>
      <xdr:rowOff>32195</xdr:rowOff>
    </xdr:to>
    <xdr:cxnSp macro="">
      <xdr:nvCxnSpPr>
        <xdr:cNvPr id="479" name="直線コネクタ 478">
          <a:extLst>
            <a:ext uri="{FF2B5EF4-FFF2-40B4-BE49-F238E27FC236}">
              <a16:creationId xmlns:a16="http://schemas.microsoft.com/office/drawing/2014/main" id="{066B047F-841E-4542-A66D-02F864EEB625}"/>
            </a:ext>
          </a:extLst>
        </xdr:cNvPr>
        <xdr:cNvCxnSpPr/>
      </xdr:nvCxnSpPr>
      <xdr:spPr>
        <a:xfrm flipV="1">
          <a:off x="7861300" y="18200751"/>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157417</xdr:rowOff>
    </xdr:from>
    <xdr:to>
      <xdr:col>36</xdr:col>
      <xdr:colOff>165100</xdr:colOff>
      <xdr:row>106</xdr:row>
      <xdr:rowOff>87567</xdr:rowOff>
    </xdr:to>
    <xdr:sp macro="" textlink="">
      <xdr:nvSpPr>
        <xdr:cNvPr id="480" name="楕円 479">
          <a:extLst>
            <a:ext uri="{FF2B5EF4-FFF2-40B4-BE49-F238E27FC236}">
              <a16:creationId xmlns:a16="http://schemas.microsoft.com/office/drawing/2014/main" id="{7A3C044C-068C-4B3C-BA03-4FBC961BDC09}"/>
            </a:ext>
          </a:extLst>
        </xdr:cNvPr>
        <xdr:cNvSpPr/>
      </xdr:nvSpPr>
      <xdr:spPr>
        <a:xfrm>
          <a:off x="6921500" y="1815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32195</xdr:rowOff>
    </xdr:from>
    <xdr:to>
      <xdr:col>41</xdr:col>
      <xdr:colOff>50800</xdr:colOff>
      <xdr:row>106</xdr:row>
      <xdr:rowOff>36767</xdr:rowOff>
    </xdr:to>
    <xdr:cxnSp macro="">
      <xdr:nvCxnSpPr>
        <xdr:cNvPr id="481" name="直線コネクタ 480">
          <a:extLst>
            <a:ext uri="{FF2B5EF4-FFF2-40B4-BE49-F238E27FC236}">
              <a16:creationId xmlns:a16="http://schemas.microsoft.com/office/drawing/2014/main" id="{47A9B75B-22B2-4C1E-8F6A-119EE8A77377}"/>
            </a:ext>
          </a:extLst>
        </xdr:cNvPr>
        <xdr:cNvCxnSpPr/>
      </xdr:nvCxnSpPr>
      <xdr:spPr>
        <a:xfrm flipV="1">
          <a:off x="6972300" y="1820589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482" name="n_1aveValue【市民会館】&#10;一人当たり面積">
          <a:extLst>
            <a:ext uri="{FF2B5EF4-FFF2-40B4-BE49-F238E27FC236}">
              <a16:creationId xmlns:a16="http://schemas.microsoft.com/office/drawing/2014/main" id="{D0E9142F-34F4-40BA-B396-78EE31AB86DE}"/>
            </a:ext>
          </a:extLst>
        </xdr:cNvPr>
        <xdr:cNvSpPr txBox="1"/>
      </xdr:nvSpPr>
      <xdr:spPr>
        <a:xfrm>
          <a:off x="9391727" y="1826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85552</xdr:rowOff>
    </xdr:from>
    <xdr:ext cx="469744" cy="259045"/>
    <xdr:sp macro="" textlink="">
      <xdr:nvSpPr>
        <xdr:cNvPr id="483" name="n_2aveValue【市民会館】&#10;一人当たり面積">
          <a:extLst>
            <a:ext uri="{FF2B5EF4-FFF2-40B4-BE49-F238E27FC236}">
              <a16:creationId xmlns:a16="http://schemas.microsoft.com/office/drawing/2014/main" id="{C51B2318-A74B-4C03-86AB-C5BE15725589}"/>
            </a:ext>
          </a:extLst>
        </xdr:cNvPr>
        <xdr:cNvSpPr txBox="1"/>
      </xdr:nvSpPr>
      <xdr:spPr>
        <a:xfrm>
          <a:off x="8515427" y="182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83266</xdr:rowOff>
    </xdr:from>
    <xdr:ext cx="469744" cy="259045"/>
    <xdr:sp macro="" textlink="">
      <xdr:nvSpPr>
        <xdr:cNvPr id="484" name="n_3aveValue【市民会館】&#10;一人当たり面積">
          <a:extLst>
            <a:ext uri="{FF2B5EF4-FFF2-40B4-BE49-F238E27FC236}">
              <a16:creationId xmlns:a16="http://schemas.microsoft.com/office/drawing/2014/main" id="{ED357FFC-8678-453A-A242-7C2C4589E1B4}"/>
            </a:ext>
          </a:extLst>
        </xdr:cNvPr>
        <xdr:cNvSpPr txBox="1"/>
      </xdr:nvSpPr>
      <xdr:spPr>
        <a:xfrm>
          <a:off x="7626427" y="1825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124985</xdr:rowOff>
    </xdr:from>
    <xdr:ext cx="469744" cy="259045"/>
    <xdr:sp macro="" textlink="">
      <xdr:nvSpPr>
        <xdr:cNvPr id="485" name="n_4aveValue【市民会館】&#10;一人当たり面積">
          <a:extLst>
            <a:ext uri="{FF2B5EF4-FFF2-40B4-BE49-F238E27FC236}">
              <a16:creationId xmlns:a16="http://schemas.microsoft.com/office/drawing/2014/main" id="{EEFA0A15-0E0F-477E-944A-9B02CB4636DF}"/>
            </a:ext>
          </a:extLst>
        </xdr:cNvPr>
        <xdr:cNvSpPr txBox="1"/>
      </xdr:nvSpPr>
      <xdr:spPr>
        <a:xfrm>
          <a:off x="6737427"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88092</xdr:rowOff>
    </xdr:from>
    <xdr:ext cx="469744" cy="259045"/>
    <xdr:sp macro="" textlink="">
      <xdr:nvSpPr>
        <xdr:cNvPr id="486" name="n_1mainValue【市民会館】&#10;一人当たり面積">
          <a:extLst>
            <a:ext uri="{FF2B5EF4-FFF2-40B4-BE49-F238E27FC236}">
              <a16:creationId xmlns:a16="http://schemas.microsoft.com/office/drawing/2014/main" id="{88838CA6-F751-40C1-9505-41000CE9FFCA}"/>
            </a:ext>
          </a:extLst>
        </xdr:cNvPr>
        <xdr:cNvSpPr txBox="1"/>
      </xdr:nvSpPr>
      <xdr:spPr>
        <a:xfrm>
          <a:off x="9391727" y="1791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94378</xdr:rowOff>
    </xdr:from>
    <xdr:ext cx="469744" cy="259045"/>
    <xdr:sp macro="" textlink="">
      <xdr:nvSpPr>
        <xdr:cNvPr id="487" name="n_2mainValue【市民会館】&#10;一人当たり面積">
          <a:extLst>
            <a:ext uri="{FF2B5EF4-FFF2-40B4-BE49-F238E27FC236}">
              <a16:creationId xmlns:a16="http://schemas.microsoft.com/office/drawing/2014/main" id="{599A727F-12F5-4CEC-AB60-699C7A327F8B}"/>
            </a:ext>
          </a:extLst>
        </xdr:cNvPr>
        <xdr:cNvSpPr txBox="1"/>
      </xdr:nvSpPr>
      <xdr:spPr>
        <a:xfrm>
          <a:off x="8515427" y="1792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99522</xdr:rowOff>
    </xdr:from>
    <xdr:ext cx="469744" cy="259045"/>
    <xdr:sp macro="" textlink="">
      <xdr:nvSpPr>
        <xdr:cNvPr id="488" name="n_3mainValue【市民会館】&#10;一人当たり面積">
          <a:extLst>
            <a:ext uri="{FF2B5EF4-FFF2-40B4-BE49-F238E27FC236}">
              <a16:creationId xmlns:a16="http://schemas.microsoft.com/office/drawing/2014/main" id="{A3DE6DC3-3932-4168-B86C-8AA3A81F3371}"/>
            </a:ext>
          </a:extLst>
        </xdr:cNvPr>
        <xdr:cNvSpPr txBox="1"/>
      </xdr:nvSpPr>
      <xdr:spPr>
        <a:xfrm>
          <a:off x="7626427" y="1793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104094</xdr:rowOff>
    </xdr:from>
    <xdr:ext cx="469744" cy="259045"/>
    <xdr:sp macro="" textlink="">
      <xdr:nvSpPr>
        <xdr:cNvPr id="489" name="n_4mainValue【市民会館】&#10;一人当たり面積">
          <a:extLst>
            <a:ext uri="{FF2B5EF4-FFF2-40B4-BE49-F238E27FC236}">
              <a16:creationId xmlns:a16="http://schemas.microsoft.com/office/drawing/2014/main" id="{E57DA4F2-39A8-4401-8016-E6EC7328A176}"/>
            </a:ext>
          </a:extLst>
        </xdr:cNvPr>
        <xdr:cNvSpPr txBox="1"/>
      </xdr:nvSpPr>
      <xdr:spPr>
        <a:xfrm>
          <a:off x="6737427" y="1793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A6235D45-AFE2-4707-B98A-0D1B33EC68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B7D3A8C-E943-4E7E-A52D-CFC25672600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F0C085C-9F04-4C66-9A44-0B1771EA773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BBD06C6D-1B63-4194-8B09-37E89BE1F4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10A2D2F-25D5-40D5-B308-0F094FF173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BC00EFD-B508-4232-9459-C76A959B10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9035D2D-EC5D-455D-BA0F-5F22EAE92C3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35EA12C-ADE4-4B9F-8B89-4612C1A70E6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FDA2176-E06A-42EE-ABAB-F2CA39CEA10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FE909F4-D87F-4E3F-A83E-4C53B0F219E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53E7966B-0815-4EAF-8844-95D4DBBA2EA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AE932CF1-BB7C-4519-84C0-C6126B477B8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84116C1-F326-446F-8F7F-217AAC268EE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594511F-AF9F-48E3-8D14-8E1AC5BBF76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B77F5E8-9030-490B-AA81-302366A1DE1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A725E0A-5658-4EA0-A79C-2FC0BF52542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F8C7BE26-CAAD-46FE-A757-57E3198D531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B4D7642-F286-46F4-9EAC-CA38B6AFC86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40D54A58-B741-4220-8A2B-7ACA12CBE32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878C5A06-8817-433C-A070-3B3414765B2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D2DBA04-3E2B-4A83-AD6E-CF96029021C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FAC3D3F-7585-4361-8EBF-1CE86351367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1018793-75B3-4490-83BD-D0DD6D119E5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A1606FE-0471-4539-B301-EA1190960D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C91EA354-18C0-4E22-BBE8-3CC12D065F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9082F326-C70D-4236-A8DE-5905FFA12072}"/>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09667A3A-A00A-4DD5-A64C-BBFE8DECD8B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F24AD44B-D253-40DA-9367-FC73872C788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96BB2D7-F0E5-4F64-ACDC-ECF7847D50FD}"/>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541F392C-ED12-481D-8758-ADD739F9EB3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87FEAE9A-04F5-43FB-8E03-34212AF611C2}"/>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EC78CCA8-BC8D-4527-B203-A9A54849CDA4}"/>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09E91F86-0923-4172-91B1-5C416E675EC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BDD31C01-B351-4EFD-84AD-64F430B7603A}"/>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7044C78A-3618-4DF2-A7EF-C0DB8A8EDD53}"/>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89081</xdr:rowOff>
    </xdr:from>
    <xdr:to>
      <xdr:col>67</xdr:col>
      <xdr:colOff>101600</xdr:colOff>
      <xdr:row>39</xdr:row>
      <xdr:rowOff>19231</xdr:rowOff>
    </xdr:to>
    <xdr:sp macro="" textlink="">
      <xdr:nvSpPr>
        <xdr:cNvPr id="525" name="フローチャート: 判断 524">
          <a:extLst>
            <a:ext uri="{FF2B5EF4-FFF2-40B4-BE49-F238E27FC236}">
              <a16:creationId xmlns:a16="http://schemas.microsoft.com/office/drawing/2014/main" id="{E156A5FE-535D-4001-97F6-837C1A09EE08}"/>
            </a:ext>
          </a:extLst>
        </xdr:cNvPr>
        <xdr:cNvSpPr/>
      </xdr:nvSpPr>
      <xdr:spPr>
        <a:xfrm>
          <a:off x="12763500" y="660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CA0F045-C273-4B97-8271-0664A31B60A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1CDD2E0-C762-48A4-A36E-10D5FFE8C2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BC796D2-E73E-44B2-9283-11BBF631C17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798589F-C39A-450E-A711-4780CC4089C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D3AFBA4-79E6-41E6-B4F8-060C7B34E6E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72753</xdr:rowOff>
    </xdr:from>
    <xdr:to>
      <xdr:col>85</xdr:col>
      <xdr:colOff>177800</xdr:colOff>
      <xdr:row>40</xdr:row>
      <xdr:rowOff>2903</xdr:rowOff>
    </xdr:to>
    <xdr:sp macro="" textlink="">
      <xdr:nvSpPr>
        <xdr:cNvPr id="531" name="楕円 530">
          <a:extLst>
            <a:ext uri="{FF2B5EF4-FFF2-40B4-BE49-F238E27FC236}">
              <a16:creationId xmlns:a16="http://schemas.microsoft.com/office/drawing/2014/main" id="{6913EDD7-1D55-426E-B5B5-ECD87E38EBAA}"/>
            </a:ext>
          </a:extLst>
        </xdr:cNvPr>
        <xdr:cNvSpPr/>
      </xdr:nvSpPr>
      <xdr:spPr>
        <a:xfrm>
          <a:off x="162687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51180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702A398C-3503-40B9-8411-FB63742D042D}"/>
            </a:ext>
          </a:extLst>
        </xdr:cNvPr>
        <xdr:cNvSpPr txBox="1"/>
      </xdr:nvSpPr>
      <xdr:spPr>
        <a:xfrm>
          <a:off x="16357600"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30299</xdr:rowOff>
    </xdr:from>
    <xdr:to>
      <xdr:col>81</xdr:col>
      <xdr:colOff>101600</xdr:colOff>
      <xdr:row>39</xdr:row>
      <xdr:rowOff>131899</xdr:rowOff>
    </xdr:to>
    <xdr:sp macro="" textlink="">
      <xdr:nvSpPr>
        <xdr:cNvPr id="533" name="楕円 532">
          <a:extLst>
            <a:ext uri="{FF2B5EF4-FFF2-40B4-BE49-F238E27FC236}">
              <a16:creationId xmlns:a16="http://schemas.microsoft.com/office/drawing/2014/main" id="{95D26F86-05AE-4B00-AD9E-0989B2633603}"/>
            </a:ext>
          </a:extLst>
        </xdr:cNvPr>
        <xdr:cNvSpPr/>
      </xdr:nvSpPr>
      <xdr:spPr>
        <a:xfrm>
          <a:off x="15430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81099</xdr:rowOff>
    </xdr:from>
    <xdr:to>
      <xdr:col>85</xdr:col>
      <xdr:colOff>127000</xdr:colOff>
      <xdr:row>39</xdr:row>
      <xdr:rowOff>123553</xdr:rowOff>
    </xdr:to>
    <xdr:cxnSp macro="">
      <xdr:nvCxnSpPr>
        <xdr:cNvPr id="534" name="直線コネクタ 533">
          <a:extLst>
            <a:ext uri="{FF2B5EF4-FFF2-40B4-BE49-F238E27FC236}">
              <a16:creationId xmlns:a16="http://schemas.microsoft.com/office/drawing/2014/main" id="{BC6D4551-9CE7-49BB-B542-8913EAD37F19}"/>
            </a:ext>
          </a:extLst>
        </xdr:cNvPr>
        <xdr:cNvCxnSpPr/>
      </xdr:nvCxnSpPr>
      <xdr:spPr>
        <a:xfrm>
          <a:off x="15481300" y="676764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64588</xdr:rowOff>
    </xdr:from>
    <xdr:to>
      <xdr:col>76</xdr:col>
      <xdr:colOff>165100</xdr:colOff>
      <xdr:row>40</xdr:row>
      <xdr:rowOff>166188</xdr:rowOff>
    </xdr:to>
    <xdr:sp macro="" textlink="">
      <xdr:nvSpPr>
        <xdr:cNvPr id="535" name="楕円 534">
          <a:extLst>
            <a:ext uri="{FF2B5EF4-FFF2-40B4-BE49-F238E27FC236}">
              <a16:creationId xmlns:a16="http://schemas.microsoft.com/office/drawing/2014/main" id="{2D85A053-BB6E-46F2-963A-D63D394852E2}"/>
            </a:ext>
          </a:extLst>
        </xdr:cNvPr>
        <xdr:cNvSpPr/>
      </xdr:nvSpPr>
      <xdr:spPr>
        <a:xfrm>
          <a:off x="14541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81099</xdr:rowOff>
    </xdr:from>
    <xdr:to>
      <xdr:col>81</xdr:col>
      <xdr:colOff>50800</xdr:colOff>
      <xdr:row>40</xdr:row>
      <xdr:rowOff>115388</xdr:rowOff>
    </xdr:to>
    <xdr:cxnSp macro="">
      <xdr:nvCxnSpPr>
        <xdr:cNvPr id="536" name="直線コネクタ 535">
          <a:extLst>
            <a:ext uri="{FF2B5EF4-FFF2-40B4-BE49-F238E27FC236}">
              <a16:creationId xmlns:a16="http://schemas.microsoft.com/office/drawing/2014/main" id="{8F6AF8E0-B765-45E7-8B9E-865FC78B84B2}"/>
            </a:ext>
          </a:extLst>
        </xdr:cNvPr>
        <xdr:cNvCxnSpPr/>
      </xdr:nvCxnSpPr>
      <xdr:spPr>
        <a:xfrm flipV="1">
          <a:off x="14592300" y="6767649"/>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67854</xdr:rowOff>
    </xdr:from>
    <xdr:to>
      <xdr:col>72</xdr:col>
      <xdr:colOff>38100</xdr:colOff>
      <xdr:row>41</xdr:row>
      <xdr:rowOff>169454</xdr:rowOff>
    </xdr:to>
    <xdr:sp macro="" textlink="">
      <xdr:nvSpPr>
        <xdr:cNvPr id="537" name="楕円 536">
          <a:extLst>
            <a:ext uri="{FF2B5EF4-FFF2-40B4-BE49-F238E27FC236}">
              <a16:creationId xmlns:a16="http://schemas.microsoft.com/office/drawing/2014/main" id="{AB319CD3-751C-46D6-9937-C305D42FB365}"/>
            </a:ext>
          </a:extLst>
        </xdr:cNvPr>
        <xdr:cNvSpPr/>
      </xdr:nvSpPr>
      <xdr:spPr>
        <a:xfrm>
          <a:off x="136525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115388</xdr:rowOff>
    </xdr:from>
    <xdr:to>
      <xdr:col>76</xdr:col>
      <xdr:colOff>114300</xdr:colOff>
      <xdr:row>41</xdr:row>
      <xdr:rowOff>118654</xdr:rowOff>
    </xdr:to>
    <xdr:cxnSp macro="">
      <xdr:nvCxnSpPr>
        <xdr:cNvPr id="538" name="直線コネクタ 537">
          <a:extLst>
            <a:ext uri="{FF2B5EF4-FFF2-40B4-BE49-F238E27FC236}">
              <a16:creationId xmlns:a16="http://schemas.microsoft.com/office/drawing/2014/main" id="{F3B0F29D-15E5-4024-B49B-A68A874C95DB}"/>
            </a:ext>
          </a:extLst>
        </xdr:cNvPr>
        <xdr:cNvCxnSpPr/>
      </xdr:nvCxnSpPr>
      <xdr:spPr>
        <a:xfrm flipV="1">
          <a:off x="13703300" y="6973388"/>
          <a:ext cx="889000" cy="17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54791</xdr:rowOff>
    </xdr:from>
    <xdr:to>
      <xdr:col>67</xdr:col>
      <xdr:colOff>101600</xdr:colOff>
      <xdr:row>41</xdr:row>
      <xdr:rowOff>156391</xdr:rowOff>
    </xdr:to>
    <xdr:sp macro="" textlink="">
      <xdr:nvSpPr>
        <xdr:cNvPr id="539" name="楕円 538">
          <a:extLst>
            <a:ext uri="{FF2B5EF4-FFF2-40B4-BE49-F238E27FC236}">
              <a16:creationId xmlns:a16="http://schemas.microsoft.com/office/drawing/2014/main" id="{68790C1C-2143-42BD-A231-F83DB36E5E73}"/>
            </a:ext>
          </a:extLst>
        </xdr:cNvPr>
        <xdr:cNvSpPr/>
      </xdr:nvSpPr>
      <xdr:spPr>
        <a:xfrm>
          <a:off x="12763500" y="70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105591</xdr:rowOff>
    </xdr:from>
    <xdr:to>
      <xdr:col>71</xdr:col>
      <xdr:colOff>177800</xdr:colOff>
      <xdr:row>41</xdr:row>
      <xdr:rowOff>118654</xdr:rowOff>
    </xdr:to>
    <xdr:cxnSp macro="">
      <xdr:nvCxnSpPr>
        <xdr:cNvPr id="540" name="直線コネクタ 539">
          <a:extLst>
            <a:ext uri="{FF2B5EF4-FFF2-40B4-BE49-F238E27FC236}">
              <a16:creationId xmlns:a16="http://schemas.microsoft.com/office/drawing/2014/main" id="{5B9D67D8-6DD8-46C5-9A5C-052146D3FA28}"/>
            </a:ext>
          </a:extLst>
        </xdr:cNvPr>
        <xdr:cNvCxnSpPr/>
      </xdr:nvCxnSpPr>
      <xdr:spPr>
        <a:xfrm>
          <a:off x="12814300" y="71350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E5E694B1-CDD1-4B51-91FB-C16B396B91C6}"/>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F07CD60-82BD-43A7-A38B-78D17B04F0C3}"/>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6060092A-9D2B-4357-903A-F6A881CFE28D}"/>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35758</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6E30C01F-2DBB-4ADC-8283-243A94DB345A}"/>
            </a:ext>
          </a:extLst>
        </xdr:cNvPr>
        <xdr:cNvSpPr txBox="1"/>
      </xdr:nvSpPr>
      <xdr:spPr>
        <a:xfrm>
          <a:off x="12611744" y="637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123026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5556527-D098-47BF-AF8C-8E29B59DC7BA}"/>
            </a:ext>
          </a:extLst>
        </xdr:cNvPr>
        <xdr:cNvSpPr txBox="1"/>
      </xdr:nvSpPr>
      <xdr:spPr>
        <a:xfrm>
          <a:off x="15266044" y="680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157315</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7541300-CB4A-4B99-BD5B-7F2181D7CA6A}"/>
            </a:ext>
          </a:extLst>
        </xdr:cNvPr>
        <xdr:cNvSpPr txBox="1"/>
      </xdr:nvSpPr>
      <xdr:spPr>
        <a:xfrm>
          <a:off x="14389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160581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4B3D5366-3694-4210-BBB5-6F5131129915}"/>
            </a:ext>
          </a:extLst>
        </xdr:cNvPr>
        <xdr:cNvSpPr txBox="1"/>
      </xdr:nvSpPr>
      <xdr:spPr>
        <a:xfrm>
          <a:off x="13500744" y="719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147518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A1E94D9-D4D8-4DB4-BA53-D938ACC606CF}"/>
            </a:ext>
          </a:extLst>
        </xdr:cNvPr>
        <xdr:cNvSpPr txBox="1"/>
      </xdr:nvSpPr>
      <xdr:spPr>
        <a:xfrm>
          <a:off x="12611744" y="717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0AE2327-4C27-4577-B00F-8F9EA6B84D5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2F76C33-EE2C-49C3-AD26-BFECD2E2A2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F7CD9100-E02B-47AB-B32A-64240A4A74D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D9A06BC-0364-4598-B934-419D1416771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BF1F0DC-585D-4304-B2CC-CD9FC281F21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959AA67-6B7C-4827-8EC2-C54D050A261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DB5FFCB-D644-4148-9AD0-F03C1721345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B600D7B-40FD-40DD-84F5-0062C7D527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7F41538-29D3-4EDE-A6E1-29154E779F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E75CFB3-D96F-47AF-B2F8-9789D9A74C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12B7A19E-E632-498C-BFE3-B573CB75174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AA5BCDF7-B2C7-4EE0-8582-ACBEF2BB371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6DFAEE5B-40A9-45BD-8D91-AE7618C09FD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24340119-5067-44BE-B631-3658F088136A}"/>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D2A9771D-2E96-4DC4-9466-286CAF6447B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E5C8C4C2-F78F-4DE6-8493-B99294D342BC}"/>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86A1AB2-65DD-4CB0-B63E-76636CAA252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D8088BAA-B482-44D9-83C3-B26F5D6D543A}"/>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EC29FBA2-2440-4A53-94CC-1DF95B3FC05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DDFA8DE9-FB7E-4841-AEAF-F8B24BC286B7}"/>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5D220EA-DE16-4B06-849D-655B59E5365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51E0F981-46C7-48EF-9219-04F5D0783F61}"/>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B13B0E91-F972-42FA-84A5-DF7392950CD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0DBC9827-4CDD-42BE-886C-4A64296E1EBC}"/>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BA99878F-965A-4EC5-A0E6-8474B1E6A5B5}"/>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0E025AE0-3758-48EC-B5B1-750FEBB0C62A}"/>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9DFFD59A-9446-4494-99B1-C119ED71FED3}"/>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ABDEA4AF-56B0-4D13-959C-CA5DEE845E9C}"/>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E4B91BBC-2575-414E-9AAA-85E1A7E37A8D}"/>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190D2269-716E-4DA9-BD83-18C086BC475C}"/>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B547E55E-4544-42D9-B647-60406DA04B6E}"/>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D935AE9A-6D9C-4A80-9B42-C3489B9BB097}"/>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4F2FD7A1-2C62-40B1-9049-8EC4DEAB3AB7}"/>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130783</xdr:rowOff>
    </xdr:from>
    <xdr:to>
      <xdr:col>98</xdr:col>
      <xdr:colOff>38100</xdr:colOff>
      <xdr:row>42</xdr:row>
      <xdr:rowOff>60933</xdr:rowOff>
    </xdr:to>
    <xdr:sp macro="" textlink="">
      <xdr:nvSpPr>
        <xdr:cNvPr id="582" name="フローチャート: 判断 581">
          <a:extLst>
            <a:ext uri="{FF2B5EF4-FFF2-40B4-BE49-F238E27FC236}">
              <a16:creationId xmlns:a16="http://schemas.microsoft.com/office/drawing/2014/main" id="{EE48C952-B9CD-4924-A24A-7C746B0F584B}"/>
            </a:ext>
          </a:extLst>
        </xdr:cNvPr>
        <xdr:cNvSpPr/>
      </xdr:nvSpPr>
      <xdr:spPr>
        <a:xfrm>
          <a:off x="18605500" y="71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B4498E7-E0D2-4DF7-83DE-CF9244C772A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0A650B0-1278-4092-899F-BBF947B130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8DAAEED-42D8-479A-B131-C528DAE2C11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7E531A4-A647-4CAB-95C8-A9F25105F39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C42FFCE-965E-47CA-8958-0EC233D834D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156786</xdr:rowOff>
    </xdr:from>
    <xdr:to>
      <xdr:col>116</xdr:col>
      <xdr:colOff>114300</xdr:colOff>
      <xdr:row>42</xdr:row>
      <xdr:rowOff>86936</xdr:rowOff>
    </xdr:to>
    <xdr:sp macro="" textlink="">
      <xdr:nvSpPr>
        <xdr:cNvPr id="588" name="楕円 587">
          <a:extLst>
            <a:ext uri="{FF2B5EF4-FFF2-40B4-BE49-F238E27FC236}">
              <a16:creationId xmlns:a16="http://schemas.microsoft.com/office/drawing/2014/main" id="{3DEABA05-9A3B-45A4-AF3E-F5A26E865B10}"/>
            </a:ext>
          </a:extLst>
        </xdr:cNvPr>
        <xdr:cNvSpPr/>
      </xdr:nvSpPr>
      <xdr:spPr>
        <a:xfrm>
          <a:off x="22110700" y="718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F3ACE5A7-B113-4966-A477-49CD9C19B222}"/>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156835</xdr:rowOff>
    </xdr:from>
    <xdr:to>
      <xdr:col>112</xdr:col>
      <xdr:colOff>38100</xdr:colOff>
      <xdr:row>42</xdr:row>
      <xdr:rowOff>86985</xdr:rowOff>
    </xdr:to>
    <xdr:sp macro="" textlink="">
      <xdr:nvSpPr>
        <xdr:cNvPr id="590" name="楕円 589">
          <a:extLst>
            <a:ext uri="{FF2B5EF4-FFF2-40B4-BE49-F238E27FC236}">
              <a16:creationId xmlns:a16="http://schemas.microsoft.com/office/drawing/2014/main" id="{52554DC3-3E02-45EF-ACBA-AE4C2B940361}"/>
            </a:ext>
          </a:extLst>
        </xdr:cNvPr>
        <xdr:cNvSpPr/>
      </xdr:nvSpPr>
      <xdr:spPr>
        <a:xfrm>
          <a:off x="21272500" y="71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36136</xdr:rowOff>
    </xdr:from>
    <xdr:to>
      <xdr:col>116</xdr:col>
      <xdr:colOff>63500</xdr:colOff>
      <xdr:row>42</xdr:row>
      <xdr:rowOff>36185</xdr:rowOff>
    </xdr:to>
    <xdr:cxnSp macro="">
      <xdr:nvCxnSpPr>
        <xdr:cNvPr id="591" name="直線コネクタ 590">
          <a:extLst>
            <a:ext uri="{FF2B5EF4-FFF2-40B4-BE49-F238E27FC236}">
              <a16:creationId xmlns:a16="http://schemas.microsoft.com/office/drawing/2014/main" id="{E174A737-F26C-49D8-95D8-24E2325FFD15}"/>
            </a:ext>
          </a:extLst>
        </xdr:cNvPr>
        <xdr:cNvCxnSpPr/>
      </xdr:nvCxnSpPr>
      <xdr:spPr>
        <a:xfrm flipV="1">
          <a:off x="21323300" y="7237036"/>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153068</xdr:rowOff>
    </xdr:from>
    <xdr:to>
      <xdr:col>107</xdr:col>
      <xdr:colOff>101600</xdr:colOff>
      <xdr:row>42</xdr:row>
      <xdr:rowOff>83218</xdr:rowOff>
    </xdr:to>
    <xdr:sp macro="" textlink="">
      <xdr:nvSpPr>
        <xdr:cNvPr id="592" name="楕円 591">
          <a:extLst>
            <a:ext uri="{FF2B5EF4-FFF2-40B4-BE49-F238E27FC236}">
              <a16:creationId xmlns:a16="http://schemas.microsoft.com/office/drawing/2014/main" id="{997367D8-07F9-4928-94E3-E029431D2471}"/>
            </a:ext>
          </a:extLst>
        </xdr:cNvPr>
        <xdr:cNvSpPr/>
      </xdr:nvSpPr>
      <xdr:spPr>
        <a:xfrm>
          <a:off x="20383500" y="71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32418</xdr:rowOff>
    </xdr:from>
    <xdr:to>
      <xdr:col>111</xdr:col>
      <xdr:colOff>177800</xdr:colOff>
      <xdr:row>42</xdr:row>
      <xdr:rowOff>36185</xdr:rowOff>
    </xdr:to>
    <xdr:cxnSp macro="">
      <xdr:nvCxnSpPr>
        <xdr:cNvPr id="593" name="直線コネクタ 592">
          <a:extLst>
            <a:ext uri="{FF2B5EF4-FFF2-40B4-BE49-F238E27FC236}">
              <a16:creationId xmlns:a16="http://schemas.microsoft.com/office/drawing/2014/main" id="{77535AE4-968F-4F18-8CA3-CA7840FAFBA9}"/>
            </a:ext>
          </a:extLst>
        </xdr:cNvPr>
        <xdr:cNvCxnSpPr/>
      </xdr:nvCxnSpPr>
      <xdr:spPr>
        <a:xfrm>
          <a:off x="20434300" y="7233318"/>
          <a:ext cx="8890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138176</xdr:rowOff>
    </xdr:from>
    <xdr:to>
      <xdr:col>102</xdr:col>
      <xdr:colOff>165100</xdr:colOff>
      <xdr:row>42</xdr:row>
      <xdr:rowOff>68326</xdr:rowOff>
    </xdr:to>
    <xdr:sp macro="" textlink="">
      <xdr:nvSpPr>
        <xdr:cNvPr id="594" name="楕円 593">
          <a:extLst>
            <a:ext uri="{FF2B5EF4-FFF2-40B4-BE49-F238E27FC236}">
              <a16:creationId xmlns:a16="http://schemas.microsoft.com/office/drawing/2014/main" id="{8CFB77A2-ABA6-43D8-8C2B-C71C8E36B09C}"/>
            </a:ext>
          </a:extLst>
        </xdr:cNvPr>
        <xdr:cNvSpPr/>
      </xdr:nvSpPr>
      <xdr:spPr>
        <a:xfrm>
          <a:off x="19494500" y="716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17526</xdr:rowOff>
    </xdr:from>
    <xdr:to>
      <xdr:col>107</xdr:col>
      <xdr:colOff>50800</xdr:colOff>
      <xdr:row>42</xdr:row>
      <xdr:rowOff>32418</xdr:rowOff>
    </xdr:to>
    <xdr:cxnSp macro="">
      <xdr:nvCxnSpPr>
        <xdr:cNvPr id="595" name="直線コネクタ 594">
          <a:extLst>
            <a:ext uri="{FF2B5EF4-FFF2-40B4-BE49-F238E27FC236}">
              <a16:creationId xmlns:a16="http://schemas.microsoft.com/office/drawing/2014/main" id="{C8F7062E-3521-44AB-98BD-BF3E2B17F146}"/>
            </a:ext>
          </a:extLst>
        </xdr:cNvPr>
        <xdr:cNvCxnSpPr/>
      </xdr:nvCxnSpPr>
      <xdr:spPr>
        <a:xfrm>
          <a:off x="19545300" y="7218426"/>
          <a:ext cx="889000" cy="1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138545</xdr:rowOff>
    </xdr:from>
    <xdr:to>
      <xdr:col>98</xdr:col>
      <xdr:colOff>38100</xdr:colOff>
      <xdr:row>42</xdr:row>
      <xdr:rowOff>68695</xdr:rowOff>
    </xdr:to>
    <xdr:sp macro="" textlink="">
      <xdr:nvSpPr>
        <xdr:cNvPr id="596" name="楕円 595">
          <a:extLst>
            <a:ext uri="{FF2B5EF4-FFF2-40B4-BE49-F238E27FC236}">
              <a16:creationId xmlns:a16="http://schemas.microsoft.com/office/drawing/2014/main" id="{2BD9E2D2-01FF-43C7-A182-835BC8ACA5C6}"/>
            </a:ext>
          </a:extLst>
        </xdr:cNvPr>
        <xdr:cNvSpPr/>
      </xdr:nvSpPr>
      <xdr:spPr>
        <a:xfrm>
          <a:off x="18605500" y="7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17526</xdr:rowOff>
    </xdr:from>
    <xdr:to>
      <xdr:col>102</xdr:col>
      <xdr:colOff>114300</xdr:colOff>
      <xdr:row>42</xdr:row>
      <xdr:rowOff>17895</xdr:rowOff>
    </xdr:to>
    <xdr:cxnSp macro="">
      <xdr:nvCxnSpPr>
        <xdr:cNvPr id="597" name="直線コネクタ 596">
          <a:extLst>
            <a:ext uri="{FF2B5EF4-FFF2-40B4-BE49-F238E27FC236}">
              <a16:creationId xmlns:a16="http://schemas.microsoft.com/office/drawing/2014/main" id="{5D6CCD0B-2267-4E30-BFB9-1D7ABBE55A8B}"/>
            </a:ext>
          </a:extLst>
        </xdr:cNvPr>
        <xdr:cNvCxnSpPr/>
      </xdr:nvCxnSpPr>
      <xdr:spPr>
        <a:xfrm flipV="1">
          <a:off x="18656300" y="7218426"/>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05A017AE-22F3-4812-A531-6BB25DA76C8C}"/>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436CA633-3F4C-4311-907D-ECA138AEEEDF}"/>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048B7B9B-A0AF-4FBE-B9E4-CAA6DB469CEC}"/>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77460</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23B6ADB1-C4BA-4EBD-81DF-51FBDC80AF82}"/>
            </a:ext>
          </a:extLst>
        </xdr:cNvPr>
        <xdr:cNvSpPr txBox="1"/>
      </xdr:nvSpPr>
      <xdr:spPr>
        <a:xfrm>
          <a:off x="18356795" y="693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78112</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C17E7FBD-8939-466A-AC54-CC0CB3632733}"/>
            </a:ext>
          </a:extLst>
        </xdr:cNvPr>
        <xdr:cNvSpPr txBox="1"/>
      </xdr:nvSpPr>
      <xdr:spPr>
        <a:xfrm>
          <a:off x="21043411" y="72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74345</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D08F9134-B581-4781-837F-B7A9FA0D46ED}"/>
            </a:ext>
          </a:extLst>
        </xdr:cNvPr>
        <xdr:cNvSpPr txBox="1"/>
      </xdr:nvSpPr>
      <xdr:spPr>
        <a:xfrm>
          <a:off x="20167111" y="72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59453</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2ED07E8B-66D4-4E27-B93D-7FE9C3551633}"/>
            </a:ext>
          </a:extLst>
        </xdr:cNvPr>
        <xdr:cNvSpPr txBox="1"/>
      </xdr:nvSpPr>
      <xdr:spPr>
        <a:xfrm>
          <a:off x="19245795" y="7260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59822</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1E27EC2C-1F9E-4B45-B89F-80E8D480D373}"/>
            </a:ext>
          </a:extLst>
        </xdr:cNvPr>
        <xdr:cNvSpPr txBox="1"/>
      </xdr:nvSpPr>
      <xdr:spPr>
        <a:xfrm>
          <a:off x="18356795" y="7260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5DE3CFEE-C8DF-4CF6-8E3A-E228A45E135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8D2CD1AB-5BE6-49CA-B5A7-E79036F585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91C47CFE-E0EE-4448-B8F2-44A6D79B604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C32A8EB5-EF3D-4ECF-A90A-2214B64D741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CE804BC3-FF6B-4DD8-811A-685102F500B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7F8E23B3-E6CE-4F23-B9F6-F3312B11F33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5932CDFC-ED38-471A-81CF-5BCF69B30F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8D714CA4-22ED-49CB-AFD5-0A42672547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8A9628C5-E762-4734-BC7F-8C0CF25B3B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DC2EEC7F-D5E4-4B93-953C-3F92EF61AD1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C0B72258-FD0B-4E99-B7B7-14DF6A55477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C81E5CFB-A5B9-419A-9DDF-738896B47B9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7D5E5430-5A73-4290-947D-F8B6C30AAA1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876E0C76-7EAC-4975-B045-883ABC17325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AD9C4B96-3D94-4C14-BB29-EE4640D41D0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E9C27954-A435-4765-BDB3-5224193AE72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AAA97C1F-2D6F-4B81-A2AF-9F14EC09A5D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BF32C9EB-35BE-4D4D-B80A-281268D524C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9DC06D86-55AD-4B0E-B1F3-74B9636A3B2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9AF607BE-9CA5-4270-8745-EEF9BAE5F48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C478C1B8-D003-4304-8E8E-4285B545B09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B8C52CC-DC5F-46CA-AE81-C708E82E99D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D97AEBB3-953B-449A-9B52-5A4DC902C8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F4DE3BF8-ECFC-42F5-8E1B-0E2D25DB251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630" name="直線コネクタ 629">
          <a:extLst>
            <a:ext uri="{FF2B5EF4-FFF2-40B4-BE49-F238E27FC236}">
              <a16:creationId xmlns:a16="http://schemas.microsoft.com/office/drawing/2014/main" id="{34C4D68B-0C99-4A69-A023-14E08254AA2E}"/>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631" name="【保健センター・保健所】&#10;有形固定資産減価償却率最小値テキスト">
          <a:extLst>
            <a:ext uri="{FF2B5EF4-FFF2-40B4-BE49-F238E27FC236}">
              <a16:creationId xmlns:a16="http://schemas.microsoft.com/office/drawing/2014/main" id="{9C7B8970-DDDB-45C0-8E82-A36D5183EF97}"/>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632" name="直線コネクタ 631">
          <a:extLst>
            <a:ext uri="{FF2B5EF4-FFF2-40B4-BE49-F238E27FC236}">
              <a16:creationId xmlns:a16="http://schemas.microsoft.com/office/drawing/2014/main" id="{830F15E6-3B17-44A2-AA48-531CE71DB6BD}"/>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34658158-604A-4B9D-BAC8-571FF1F5C823}"/>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634" name="直線コネクタ 633">
          <a:extLst>
            <a:ext uri="{FF2B5EF4-FFF2-40B4-BE49-F238E27FC236}">
              <a16:creationId xmlns:a16="http://schemas.microsoft.com/office/drawing/2014/main" id="{0109CB7B-D84E-4F19-8100-E4AAAA8D227D}"/>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8216616F-5337-467B-AC6C-86556D7EB1CC}"/>
            </a:ext>
          </a:extLst>
        </xdr:cNvPr>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36" name="フローチャート: 判断 635">
          <a:extLst>
            <a:ext uri="{FF2B5EF4-FFF2-40B4-BE49-F238E27FC236}">
              <a16:creationId xmlns:a16="http://schemas.microsoft.com/office/drawing/2014/main" id="{FCE5A073-EE2E-41D1-8B49-319F43491D01}"/>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637" name="フローチャート: 判断 636">
          <a:extLst>
            <a:ext uri="{FF2B5EF4-FFF2-40B4-BE49-F238E27FC236}">
              <a16:creationId xmlns:a16="http://schemas.microsoft.com/office/drawing/2014/main" id="{DD96AED4-9E72-4F5F-8AE1-643BA9452C4A}"/>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638" name="フローチャート: 判断 637">
          <a:extLst>
            <a:ext uri="{FF2B5EF4-FFF2-40B4-BE49-F238E27FC236}">
              <a16:creationId xmlns:a16="http://schemas.microsoft.com/office/drawing/2014/main" id="{2F168C58-1E0F-45C5-A7AF-8678B48BF7FA}"/>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39" name="フローチャート: 判断 638">
          <a:extLst>
            <a:ext uri="{FF2B5EF4-FFF2-40B4-BE49-F238E27FC236}">
              <a16:creationId xmlns:a16="http://schemas.microsoft.com/office/drawing/2014/main" id="{996F32F5-FFD6-4667-AE78-46F818C76C3C}"/>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120650</xdr:rowOff>
    </xdr:from>
    <xdr:to>
      <xdr:col>67</xdr:col>
      <xdr:colOff>101600</xdr:colOff>
      <xdr:row>59</xdr:row>
      <xdr:rowOff>50800</xdr:rowOff>
    </xdr:to>
    <xdr:sp macro="" textlink="">
      <xdr:nvSpPr>
        <xdr:cNvPr id="640" name="フローチャート: 判断 639">
          <a:extLst>
            <a:ext uri="{FF2B5EF4-FFF2-40B4-BE49-F238E27FC236}">
              <a16:creationId xmlns:a16="http://schemas.microsoft.com/office/drawing/2014/main" id="{F6D833A9-EE9C-44F5-970D-33EA0361894B}"/>
            </a:ext>
          </a:extLst>
        </xdr:cNvPr>
        <xdr:cNvSpPr/>
      </xdr:nvSpPr>
      <xdr:spPr>
        <a:xfrm>
          <a:off x="12763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BE7C5DE-47EF-4C5E-AE88-F2FE2AD16BB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29F557F-52B8-45FB-B243-1137EBC0B8B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4BDA398-B841-4906-8A6C-45E4856C41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BE627BA-AA16-464A-AFC5-F7E5D024048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C6F983D-0914-43C9-9C66-4736AA0DA3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46" name="楕円 645">
          <a:extLst>
            <a:ext uri="{FF2B5EF4-FFF2-40B4-BE49-F238E27FC236}">
              <a16:creationId xmlns:a16="http://schemas.microsoft.com/office/drawing/2014/main" id="{1BD989F4-3D22-4336-AE34-4E3F89EE8285}"/>
            </a:ext>
          </a:extLst>
        </xdr:cNvPr>
        <xdr:cNvSpPr/>
      </xdr:nvSpPr>
      <xdr:spPr>
        <a:xfrm>
          <a:off x="162687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145432</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40743399-64C9-4274-98B5-102F11D606F3}"/>
            </a:ext>
          </a:extLst>
        </xdr:cNvPr>
        <xdr:cNvSpPr txBox="1"/>
      </xdr:nvSpPr>
      <xdr:spPr>
        <a:xfrm>
          <a:off x="16357600"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80645</xdr:rowOff>
    </xdr:from>
    <xdr:to>
      <xdr:col>81</xdr:col>
      <xdr:colOff>101600</xdr:colOff>
      <xdr:row>59</xdr:row>
      <xdr:rowOff>10795</xdr:rowOff>
    </xdr:to>
    <xdr:sp macro="" textlink="">
      <xdr:nvSpPr>
        <xdr:cNvPr id="648" name="楕円 647">
          <a:extLst>
            <a:ext uri="{FF2B5EF4-FFF2-40B4-BE49-F238E27FC236}">
              <a16:creationId xmlns:a16="http://schemas.microsoft.com/office/drawing/2014/main" id="{289C1160-D94D-4A9D-AA96-E6E8E12752C1}"/>
            </a:ext>
          </a:extLst>
        </xdr:cNvPr>
        <xdr:cNvSpPr/>
      </xdr:nvSpPr>
      <xdr:spPr>
        <a:xfrm>
          <a:off x="15430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131445</xdr:rowOff>
    </xdr:from>
    <xdr:to>
      <xdr:col>85</xdr:col>
      <xdr:colOff>127000</xdr:colOff>
      <xdr:row>59</xdr:row>
      <xdr:rowOff>1905</xdr:rowOff>
    </xdr:to>
    <xdr:cxnSp macro="">
      <xdr:nvCxnSpPr>
        <xdr:cNvPr id="649" name="直線コネクタ 648">
          <a:extLst>
            <a:ext uri="{FF2B5EF4-FFF2-40B4-BE49-F238E27FC236}">
              <a16:creationId xmlns:a16="http://schemas.microsoft.com/office/drawing/2014/main" id="{CCB0340E-4CAE-4DFD-A993-E69BA0B9CB5D}"/>
            </a:ext>
          </a:extLst>
        </xdr:cNvPr>
        <xdr:cNvCxnSpPr/>
      </xdr:nvCxnSpPr>
      <xdr:spPr>
        <a:xfrm>
          <a:off x="15481300" y="100755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107315</xdr:rowOff>
    </xdr:from>
    <xdr:to>
      <xdr:col>76</xdr:col>
      <xdr:colOff>165100</xdr:colOff>
      <xdr:row>59</xdr:row>
      <xdr:rowOff>37465</xdr:rowOff>
    </xdr:to>
    <xdr:sp macro="" textlink="">
      <xdr:nvSpPr>
        <xdr:cNvPr id="650" name="楕円 649">
          <a:extLst>
            <a:ext uri="{FF2B5EF4-FFF2-40B4-BE49-F238E27FC236}">
              <a16:creationId xmlns:a16="http://schemas.microsoft.com/office/drawing/2014/main" id="{DD6F89F5-447B-4CCC-B523-393158F433F9}"/>
            </a:ext>
          </a:extLst>
        </xdr:cNvPr>
        <xdr:cNvSpPr/>
      </xdr:nvSpPr>
      <xdr:spPr>
        <a:xfrm>
          <a:off x="14541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158115</xdr:rowOff>
    </xdr:to>
    <xdr:cxnSp macro="">
      <xdr:nvCxnSpPr>
        <xdr:cNvPr id="651" name="直線コネクタ 650">
          <a:extLst>
            <a:ext uri="{FF2B5EF4-FFF2-40B4-BE49-F238E27FC236}">
              <a16:creationId xmlns:a16="http://schemas.microsoft.com/office/drawing/2014/main" id="{6D8150C0-C3B0-4CBB-A4A6-F4B9D96920E3}"/>
            </a:ext>
          </a:extLst>
        </xdr:cNvPr>
        <xdr:cNvCxnSpPr/>
      </xdr:nvCxnSpPr>
      <xdr:spPr>
        <a:xfrm flipV="1">
          <a:off x="14592300" y="100755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101600</xdr:rowOff>
    </xdr:from>
    <xdr:to>
      <xdr:col>72</xdr:col>
      <xdr:colOff>38100</xdr:colOff>
      <xdr:row>59</xdr:row>
      <xdr:rowOff>31750</xdr:rowOff>
    </xdr:to>
    <xdr:sp macro="" textlink="">
      <xdr:nvSpPr>
        <xdr:cNvPr id="652" name="楕円 651">
          <a:extLst>
            <a:ext uri="{FF2B5EF4-FFF2-40B4-BE49-F238E27FC236}">
              <a16:creationId xmlns:a16="http://schemas.microsoft.com/office/drawing/2014/main" id="{832932E9-82AF-458F-B986-BF495CD9E0B5}"/>
            </a:ext>
          </a:extLst>
        </xdr:cNvPr>
        <xdr:cNvSpPr/>
      </xdr:nvSpPr>
      <xdr:spPr>
        <a:xfrm>
          <a:off x="13652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152400</xdr:rowOff>
    </xdr:from>
    <xdr:to>
      <xdr:col>76</xdr:col>
      <xdr:colOff>114300</xdr:colOff>
      <xdr:row>58</xdr:row>
      <xdr:rowOff>158115</xdr:rowOff>
    </xdr:to>
    <xdr:cxnSp macro="">
      <xdr:nvCxnSpPr>
        <xdr:cNvPr id="653" name="直線コネクタ 652">
          <a:extLst>
            <a:ext uri="{FF2B5EF4-FFF2-40B4-BE49-F238E27FC236}">
              <a16:creationId xmlns:a16="http://schemas.microsoft.com/office/drawing/2014/main" id="{348D5420-29BF-4115-802D-EF7C1F3CFB45}"/>
            </a:ext>
          </a:extLst>
        </xdr:cNvPr>
        <xdr:cNvCxnSpPr/>
      </xdr:nvCxnSpPr>
      <xdr:spPr>
        <a:xfrm>
          <a:off x="13703300" y="100965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macro="" textlink="">
      <xdr:nvSpPr>
        <xdr:cNvPr id="654" name="楕円 653">
          <a:extLst>
            <a:ext uri="{FF2B5EF4-FFF2-40B4-BE49-F238E27FC236}">
              <a16:creationId xmlns:a16="http://schemas.microsoft.com/office/drawing/2014/main" id="{CE23193C-DFA7-4CA2-A601-4FCF94473A9C}"/>
            </a:ext>
          </a:extLst>
        </xdr:cNvPr>
        <xdr:cNvSpPr/>
      </xdr:nvSpPr>
      <xdr:spPr>
        <a:xfrm>
          <a:off x="12763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152400</xdr:rowOff>
    </xdr:to>
    <xdr:cxnSp macro="">
      <xdr:nvCxnSpPr>
        <xdr:cNvPr id="655" name="直線コネクタ 654">
          <a:extLst>
            <a:ext uri="{FF2B5EF4-FFF2-40B4-BE49-F238E27FC236}">
              <a16:creationId xmlns:a16="http://schemas.microsoft.com/office/drawing/2014/main" id="{8F253048-CADB-4F48-B767-F7790D17CB85}"/>
            </a:ext>
          </a:extLst>
        </xdr:cNvPr>
        <xdr:cNvCxnSpPr/>
      </xdr:nvCxnSpPr>
      <xdr:spPr>
        <a:xfrm>
          <a:off x="12814300" y="100564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295970AC-70BF-4A22-ADFA-F5EC226D8EE9}"/>
            </a:ext>
          </a:extLst>
        </xdr:cNvPr>
        <xdr:cNvSpPr txBox="1"/>
      </xdr:nvSpPr>
      <xdr:spPr>
        <a:xfrm>
          <a:off x="15266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09824FB7-68D3-43FC-AE3A-40614F09856B}"/>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55FA9979-EBD1-4A0E-A827-65C582C3C91D}"/>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41927</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49EB3A88-12B3-48F4-B00D-826674740290}"/>
            </a:ext>
          </a:extLst>
        </xdr:cNvPr>
        <xdr:cNvSpPr txBox="1"/>
      </xdr:nvSpPr>
      <xdr:spPr>
        <a:xfrm>
          <a:off x="12611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27322</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A4C499AC-F2AE-4D28-9F4C-0B2867319608}"/>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53992</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55FC7BF7-447D-46EE-9D6D-3B85ADFC192F}"/>
            </a:ext>
          </a:extLst>
        </xdr:cNvPr>
        <xdr:cNvSpPr txBox="1"/>
      </xdr:nvSpPr>
      <xdr:spPr>
        <a:xfrm>
          <a:off x="143897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48277</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15D2DDAB-CD2A-4F2E-AC65-B6839F336E3D}"/>
            </a:ext>
          </a:extLst>
        </xdr:cNvPr>
        <xdr:cNvSpPr txBox="1"/>
      </xdr:nvSpPr>
      <xdr:spPr>
        <a:xfrm>
          <a:off x="135007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FC3781FD-F4FA-42E9-8C7C-8F753029D5AC}"/>
            </a:ext>
          </a:extLst>
        </xdr:cNvPr>
        <xdr:cNvSpPr txBox="1"/>
      </xdr:nvSpPr>
      <xdr:spPr>
        <a:xfrm>
          <a:off x="12611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79A27C31-2C79-41EF-8D04-E713226B945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7D42C30F-162A-4FA1-AB91-44CDCB3478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94B9CD53-1A37-493C-BF47-3A2DA86C10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6797806E-BBAD-406D-B421-839C2291BF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E3524F0D-CB7D-4C68-896A-D0E18DED00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1D4F5934-B2A1-47F5-B37C-58AA627CC36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815FC4CA-FC8C-4BD1-B483-FF08F6E4AA0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18FF132B-A84A-4C5E-8602-5824573A851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7DFAB045-A1BC-46B5-ACAB-B2358E3767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9A5EFEF-2F2C-4E55-A734-AE94A9F3DEA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9D6F8E7-F1C5-469C-B2B6-17BDF29A82C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D5761028-9393-41ED-B443-E640C8309CA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5468873-FD56-46F5-AD01-590F6F8D64C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F20DB7AC-A1FE-45F4-9A6C-7AFC4C5CA98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398143E4-07EC-4B68-AB9F-C2AD09FF88D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C7ECAD9C-B91A-42AC-AA6C-00BC536E875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6F1962AE-8FDD-426C-95FA-38EECAD5D22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B112CF5A-3076-406D-BDA1-C3087D781C5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C6317444-25F5-4F6D-936E-DE0336DBA42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B3D14117-0373-41B3-A1CF-98D3E79711F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E01430CB-EC94-4E1A-A0EF-F2B231DB4CE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647E1C8B-6EBF-42FA-BC01-BE3AE480BEA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7C3A6FD5-296A-4AE6-86F3-2BCF19E13B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687" name="直線コネクタ 686">
          <a:extLst>
            <a:ext uri="{FF2B5EF4-FFF2-40B4-BE49-F238E27FC236}">
              <a16:creationId xmlns:a16="http://schemas.microsoft.com/office/drawing/2014/main" id="{3448835F-05D5-40B9-B601-9E9E9672DAA2}"/>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3E4C5E28-4C68-4921-868D-823E1BB065A8}"/>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689" name="直線コネクタ 688">
          <a:extLst>
            <a:ext uri="{FF2B5EF4-FFF2-40B4-BE49-F238E27FC236}">
              <a16:creationId xmlns:a16="http://schemas.microsoft.com/office/drawing/2014/main" id="{BDED41E0-AA42-4C0A-B3F8-EED6F25F66C3}"/>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AFEF71E4-5E04-43EA-8F4D-56381259E8F7}"/>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691" name="直線コネクタ 690">
          <a:extLst>
            <a:ext uri="{FF2B5EF4-FFF2-40B4-BE49-F238E27FC236}">
              <a16:creationId xmlns:a16="http://schemas.microsoft.com/office/drawing/2014/main" id="{104524C8-D30C-4F0B-995B-75285C387F7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DECDB77D-697A-4829-BD6C-FBE4C9512E5F}"/>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93" name="フローチャート: 判断 692">
          <a:extLst>
            <a:ext uri="{FF2B5EF4-FFF2-40B4-BE49-F238E27FC236}">
              <a16:creationId xmlns:a16="http://schemas.microsoft.com/office/drawing/2014/main" id="{D7B9A22B-9451-48A9-8394-2DD966E211A5}"/>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694" name="フローチャート: 判断 693">
          <a:extLst>
            <a:ext uri="{FF2B5EF4-FFF2-40B4-BE49-F238E27FC236}">
              <a16:creationId xmlns:a16="http://schemas.microsoft.com/office/drawing/2014/main" id="{E298424A-8B17-4B4D-83D1-AA7702E12468}"/>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695" name="フローチャート: 判断 694">
          <a:extLst>
            <a:ext uri="{FF2B5EF4-FFF2-40B4-BE49-F238E27FC236}">
              <a16:creationId xmlns:a16="http://schemas.microsoft.com/office/drawing/2014/main" id="{A689E2F9-E50C-4A45-85CC-BF6C9E846D55}"/>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96" name="フローチャート: 判断 695">
          <a:extLst>
            <a:ext uri="{FF2B5EF4-FFF2-40B4-BE49-F238E27FC236}">
              <a16:creationId xmlns:a16="http://schemas.microsoft.com/office/drawing/2014/main" id="{6BCE7F4E-A3D6-4749-A249-8039D6A3C607}"/>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0</xdr:rowOff>
    </xdr:from>
    <xdr:to>
      <xdr:col>98</xdr:col>
      <xdr:colOff>38100</xdr:colOff>
      <xdr:row>63</xdr:row>
      <xdr:rowOff>101600</xdr:rowOff>
    </xdr:to>
    <xdr:sp macro="" textlink="">
      <xdr:nvSpPr>
        <xdr:cNvPr id="697" name="フローチャート: 判断 696">
          <a:extLst>
            <a:ext uri="{FF2B5EF4-FFF2-40B4-BE49-F238E27FC236}">
              <a16:creationId xmlns:a16="http://schemas.microsoft.com/office/drawing/2014/main" id="{3A3D9CB8-939F-4389-BD70-97F7FD0E0FEE}"/>
            </a:ext>
          </a:extLst>
        </xdr:cNvPr>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C07A867-6B06-47A7-B701-FED0C00F4BE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6DF54950-9ED5-487B-8675-BB1913F48A5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1463E4A-A4BC-4CCA-9090-2E2C3D3B66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C424D15-D0C4-4AFD-9CB8-77E6E5A9C50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480AA12-CCF2-4CB0-9FB9-3EF8622906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152400</xdr:rowOff>
    </xdr:from>
    <xdr:to>
      <xdr:col>116</xdr:col>
      <xdr:colOff>114300</xdr:colOff>
      <xdr:row>63</xdr:row>
      <xdr:rowOff>82550</xdr:rowOff>
    </xdr:to>
    <xdr:sp macro="" textlink="">
      <xdr:nvSpPr>
        <xdr:cNvPr id="703" name="楕円 702">
          <a:extLst>
            <a:ext uri="{FF2B5EF4-FFF2-40B4-BE49-F238E27FC236}">
              <a16:creationId xmlns:a16="http://schemas.microsoft.com/office/drawing/2014/main" id="{C41F8CA3-A9E2-4333-8FD6-BBB069C155B1}"/>
            </a:ext>
          </a:extLst>
        </xdr:cNvPr>
        <xdr:cNvSpPr/>
      </xdr:nvSpPr>
      <xdr:spPr>
        <a:xfrm>
          <a:off x="22110700" y="1078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CE605EC6-7427-4B88-BD1C-82BE45C80F39}"/>
            </a:ext>
          </a:extLst>
        </xdr:cNvPr>
        <xdr:cNvSpPr txBox="1"/>
      </xdr:nvSpPr>
      <xdr:spPr>
        <a:xfrm>
          <a:off x="2219960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157480</xdr:rowOff>
    </xdr:from>
    <xdr:to>
      <xdr:col>112</xdr:col>
      <xdr:colOff>38100</xdr:colOff>
      <xdr:row>63</xdr:row>
      <xdr:rowOff>87630</xdr:rowOff>
    </xdr:to>
    <xdr:sp macro="" textlink="">
      <xdr:nvSpPr>
        <xdr:cNvPr id="705" name="楕円 704">
          <a:extLst>
            <a:ext uri="{FF2B5EF4-FFF2-40B4-BE49-F238E27FC236}">
              <a16:creationId xmlns:a16="http://schemas.microsoft.com/office/drawing/2014/main" id="{99CE3F4F-C69F-41ED-8BEF-68273FC34946}"/>
            </a:ext>
          </a:extLst>
        </xdr:cNvPr>
        <xdr:cNvSpPr/>
      </xdr:nvSpPr>
      <xdr:spPr>
        <a:xfrm>
          <a:off x="21272500" y="10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31750</xdr:rowOff>
    </xdr:from>
    <xdr:to>
      <xdr:col>116</xdr:col>
      <xdr:colOff>63500</xdr:colOff>
      <xdr:row>63</xdr:row>
      <xdr:rowOff>36830</xdr:rowOff>
    </xdr:to>
    <xdr:cxnSp macro="">
      <xdr:nvCxnSpPr>
        <xdr:cNvPr id="706" name="直線コネクタ 705">
          <a:extLst>
            <a:ext uri="{FF2B5EF4-FFF2-40B4-BE49-F238E27FC236}">
              <a16:creationId xmlns:a16="http://schemas.microsoft.com/office/drawing/2014/main" id="{35DB1982-5139-4D7A-866D-A9A4E18D4728}"/>
            </a:ext>
          </a:extLst>
        </xdr:cNvPr>
        <xdr:cNvCxnSpPr/>
      </xdr:nvCxnSpPr>
      <xdr:spPr>
        <a:xfrm flipV="1">
          <a:off x="21323300" y="1083310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162560</xdr:rowOff>
    </xdr:from>
    <xdr:to>
      <xdr:col>107</xdr:col>
      <xdr:colOff>101600</xdr:colOff>
      <xdr:row>63</xdr:row>
      <xdr:rowOff>92710</xdr:rowOff>
    </xdr:to>
    <xdr:sp macro="" textlink="">
      <xdr:nvSpPr>
        <xdr:cNvPr id="707" name="楕円 706">
          <a:extLst>
            <a:ext uri="{FF2B5EF4-FFF2-40B4-BE49-F238E27FC236}">
              <a16:creationId xmlns:a16="http://schemas.microsoft.com/office/drawing/2014/main" id="{8FEE847C-12E4-46A9-BFDC-9F49A77EDCD0}"/>
            </a:ext>
          </a:extLst>
        </xdr:cNvPr>
        <xdr:cNvSpPr/>
      </xdr:nvSpPr>
      <xdr:spPr>
        <a:xfrm>
          <a:off x="20383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36830</xdr:rowOff>
    </xdr:from>
    <xdr:to>
      <xdr:col>111</xdr:col>
      <xdr:colOff>177800</xdr:colOff>
      <xdr:row>63</xdr:row>
      <xdr:rowOff>41910</xdr:rowOff>
    </xdr:to>
    <xdr:cxnSp macro="">
      <xdr:nvCxnSpPr>
        <xdr:cNvPr id="708" name="直線コネクタ 707">
          <a:extLst>
            <a:ext uri="{FF2B5EF4-FFF2-40B4-BE49-F238E27FC236}">
              <a16:creationId xmlns:a16="http://schemas.microsoft.com/office/drawing/2014/main" id="{D757C8A2-478C-4E58-9F9B-C72CFF1F8F76}"/>
            </a:ext>
          </a:extLst>
        </xdr:cNvPr>
        <xdr:cNvCxnSpPr/>
      </xdr:nvCxnSpPr>
      <xdr:spPr>
        <a:xfrm flipV="1">
          <a:off x="20434300" y="1083818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166370</xdr:rowOff>
    </xdr:from>
    <xdr:to>
      <xdr:col>102</xdr:col>
      <xdr:colOff>165100</xdr:colOff>
      <xdr:row>63</xdr:row>
      <xdr:rowOff>96520</xdr:rowOff>
    </xdr:to>
    <xdr:sp macro="" textlink="">
      <xdr:nvSpPr>
        <xdr:cNvPr id="709" name="楕円 708">
          <a:extLst>
            <a:ext uri="{FF2B5EF4-FFF2-40B4-BE49-F238E27FC236}">
              <a16:creationId xmlns:a16="http://schemas.microsoft.com/office/drawing/2014/main" id="{3A57A5F7-8E99-4570-A2E7-942E2D541750}"/>
            </a:ext>
          </a:extLst>
        </xdr:cNvPr>
        <xdr:cNvSpPr/>
      </xdr:nvSpPr>
      <xdr:spPr>
        <a:xfrm>
          <a:off x="19494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41910</xdr:rowOff>
    </xdr:from>
    <xdr:to>
      <xdr:col>107</xdr:col>
      <xdr:colOff>50800</xdr:colOff>
      <xdr:row>63</xdr:row>
      <xdr:rowOff>45720</xdr:rowOff>
    </xdr:to>
    <xdr:cxnSp macro="">
      <xdr:nvCxnSpPr>
        <xdr:cNvPr id="710" name="直線コネクタ 709">
          <a:extLst>
            <a:ext uri="{FF2B5EF4-FFF2-40B4-BE49-F238E27FC236}">
              <a16:creationId xmlns:a16="http://schemas.microsoft.com/office/drawing/2014/main" id="{DA4B0F63-696B-4398-B959-AC66CF16A3E1}"/>
            </a:ext>
          </a:extLst>
        </xdr:cNvPr>
        <xdr:cNvCxnSpPr/>
      </xdr:nvCxnSpPr>
      <xdr:spPr>
        <a:xfrm flipV="1">
          <a:off x="19545300" y="108432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170180</xdr:rowOff>
    </xdr:from>
    <xdr:to>
      <xdr:col>98</xdr:col>
      <xdr:colOff>38100</xdr:colOff>
      <xdr:row>63</xdr:row>
      <xdr:rowOff>100330</xdr:rowOff>
    </xdr:to>
    <xdr:sp macro="" textlink="">
      <xdr:nvSpPr>
        <xdr:cNvPr id="711" name="楕円 710">
          <a:extLst>
            <a:ext uri="{FF2B5EF4-FFF2-40B4-BE49-F238E27FC236}">
              <a16:creationId xmlns:a16="http://schemas.microsoft.com/office/drawing/2014/main" id="{EB54566D-0E60-48F8-8C1A-7ED0E1B056B2}"/>
            </a:ext>
          </a:extLst>
        </xdr:cNvPr>
        <xdr:cNvSpPr/>
      </xdr:nvSpPr>
      <xdr:spPr>
        <a:xfrm>
          <a:off x="18605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45720</xdr:rowOff>
    </xdr:from>
    <xdr:to>
      <xdr:col>102</xdr:col>
      <xdr:colOff>114300</xdr:colOff>
      <xdr:row>63</xdr:row>
      <xdr:rowOff>49530</xdr:rowOff>
    </xdr:to>
    <xdr:cxnSp macro="">
      <xdr:nvCxnSpPr>
        <xdr:cNvPr id="712" name="直線コネクタ 711">
          <a:extLst>
            <a:ext uri="{FF2B5EF4-FFF2-40B4-BE49-F238E27FC236}">
              <a16:creationId xmlns:a16="http://schemas.microsoft.com/office/drawing/2014/main" id="{8E2C847F-DD00-4A15-AC90-2EC0278D128C}"/>
            </a:ext>
          </a:extLst>
        </xdr:cNvPr>
        <xdr:cNvCxnSpPr/>
      </xdr:nvCxnSpPr>
      <xdr:spPr>
        <a:xfrm flipV="1">
          <a:off x="18656300" y="1084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713" name="n_1aveValue【保健センター・保健所】&#10;一人当たり面積">
          <a:extLst>
            <a:ext uri="{FF2B5EF4-FFF2-40B4-BE49-F238E27FC236}">
              <a16:creationId xmlns:a16="http://schemas.microsoft.com/office/drawing/2014/main" id="{614FE326-8437-4E66-9D8D-8CC0EF3C898F}"/>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714" name="n_2aveValue【保健センター・保健所】&#10;一人当たり面積">
          <a:extLst>
            <a:ext uri="{FF2B5EF4-FFF2-40B4-BE49-F238E27FC236}">
              <a16:creationId xmlns:a16="http://schemas.microsoft.com/office/drawing/2014/main" id="{E8F55D6E-FD3F-4D25-9C6D-D64C46A372BD}"/>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715" name="n_3aveValue【保健センター・保健所】&#10;一人当たり面積">
          <a:extLst>
            <a:ext uri="{FF2B5EF4-FFF2-40B4-BE49-F238E27FC236}">
              <a16:creationId xmlns:a16="http://schemas.microsoft.com/office/drawing/2014/main" id="{8FED8DCF-4219-4936-B9AC-9A3272732683}"/>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92727</xdr:rowOff>
    </xdr:from>
    <xdr:ext cx="469744" cy="259045"/>
    <xdr:sp macro="" textlink="">
      <xdr:nvSpPr>
        <xdr:cNvPr id="716" name="n_4aveValue【保健センター・保健所】&#10;一人当たり面積">
          <a:extLst>
            <a:ext uri="{FF2B5EF4-FFF2-40B4-BE49-F238E27FC236}">
              <a16:creationId xmlns:a16="http://schemas.microsoft.com/office/drawing/2014/main" id="{7F4EB364-4E4B-42AA-991D-704E7BD997A1}"/>
            </a:ext>
          </a:extLst>
        </xdr:cNvPr>
        <xdr:cNvSpPr txBox="1"/>
      </xdr:nvSpPr>
      <xdr:spPr>
        <a:xfrm>
          <a:off x="18421427" y="108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78757</xdr:rowOff>
    </xdr:from>
    <xdr:ext cx="469744" cy="259045"/>
    <xdr:sp macro="" textlink="">
      <xdr:nvSpPr>
        <xdr:cNvPr id="717" name="n_1mainValue【保健センター・保健所】&#10;一人当たり面積">
          <a:extLst>
            <a:ext uri="{FF2B5EF4-FFF2-40B4-BE49-F238E27FC236}">
              <a16:creationId xmlns:a16="http://schemas.microsoft.com/office/drawing/2014/main" id="{FD2265B7-CB21-47E7-9823-1D058042D90C}"/>
            </a:ext>
          </a:extLst>
        </xdr:cNvPr>
        <xdr:cNvSpPr txBox="1"/>
      </xdr:nvSpPr>
      <xdr:spPr>
        <a:xfrm>
          <a:off x="21075727" y="108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83837</xdr:rowOff>
    </xdr:from>
    <xdr:ext cx="469744" cy="259045"/>
    <xdr:sp macro="" textlink="">
      <xdr:nvSpPr>
        <xdr:cNvPr id="718" name="n_2mainValue【保健センター・保健所】&#10;一人当たり面積">
          <a:extLst>
            <a:ext uri="{FF2B5EF4-FFF2-40B4-BE49-F238E27FC236}">
              <a16:creationId xmlns:a16="http://schemas.microsoft.com/office/drawing/2014/main" id="{515BB38B-38C0-4411-911D-1D7C35A6A8D7}"/>
            </a:ext>
          </a:extLst>
        </xdr:cNvPr>
        <xdr:cNvSpPr txBox="1"/>
      </xdr:nvSpPr>
      <xdr:spPr>
        <a:xfrm>
          <a:off x="20199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87647</xdr:rowOff>
    </xdr:from>
    <xdr:ext cx="469744" cy="259045"/>
    <xdr:sp macro="" textlink="">
      <xdr:nvSpPr>
        <xdr:cNvPr id="719" name="n_3mainValue【保健センター・保健所】&#10;一人当たり面積">
          <a:extLst>
            <a:ext uri="{FF2B5EF4-FFF2-40B4-BE49-F238E27FC236}">
              <a16:creationId xmlns:a16="http://schemas.microsoft.com/office/drawing/2014/main" id="{879BC56F-BC2B-45E6-BF0B-754E80AC5584}"/>
            </a:ext>
          </a:extLst>
        </xdr:cNvPr>
        <xdr:cNvSpPr txBox="1"/>
      </xdr:nvSpPr>
      <xdr:spPr>
        <a:xfrm>
          <a:off x="19310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116857</xdr:rowOff>
    </xdr:from>
    <xdr:ext cx="469744" cy="259045"/>
    <xdr:sp macro="" textlink="">
      <xdr:nvSpPr>
        <xdr:cNvPr id="720" name="n_4mainValue【保健センター・保健所】&#10;一人当たり面積">
          <a:extLst>
            <a:ext uri="{FF2B5EF4-FFF2-40B4-BE49-F238E27FC236}">
              <a16:creationId xmlns:a16="http://schemas.microsoft.com/office/drawing/2014/main" id="{D0923E97-73B3-4BCB-A7E8-6194C96DC516}"/>
            </a:ext>
          </a:extLst>
        </xdr:cNvPr>
        <xdr:cNvSpPr txBox="1"/>
      </xdr:nvSpPr>
      <xdr:spPr>
        <a:xfrm>
          <a:off x="18421427"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98D02B1C-387C-4BBD-8AFC-D06B7652C3B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978E1C4-2F15-4096-B632-B9E266B159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24D10600-483B-4050-A861-528999F0553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F2237045-E36A-4AE4-8FA5-7B5492AED7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0380D55-3B19-42A1-A216-4787BD42EA1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3809B2CE-5F75-4458-8343-51E76F039E8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7C0D365-8D5B-4758-93A6-90DFB77596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E96F3DFF-3DBD-4616-80E4-7DAA52F7A8F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EA079A48-F79A-4039-9509-C930AE10236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CBA59D97-7C6C-4A08-B4C3-308543A5642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A59337C6-769B-4EAF-BF77-3490438089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E9DBDCDA-3488-4CEC-8237-5A75C160EA7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2DE6985E-B2FC-4A12-8B59-A9A5367A580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417933D6-B27D-43E9-9208-0821463884C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D04AF194-321B-43FE-8A74-BFF171D6C76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FCE685AA-F684-46D9-A5E3-D0BDDF25E14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24DABC92-1C9D-419D-9017-C7BC057C404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D093E9F5-CAA0-420C-B8CF-3065084CE76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192ABC30-B4AF-4490-904D-748BA25A4D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35B5D73F-F00E-4F1F-ACA5-DACF0EB8AD9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2F53AACC-A518-4F6C-BF84-5D34531FA7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2F244BD8-9A94-4F77-B248-E12A2B6627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1E933A24-EAA4-4649-9A85-9B0D3E93A2B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D912EE73-2D99-4200-9559-26AF18A9F9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51D97A24-F187-4705-AE6E-54FCB326D067}"/>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消防施設】&#10;有形固定資産減価償却率最小値テキスト">
          <a:extLst>
            <a:ext uri="{FF2B5EF4-FFF2-40B4-BE49-F238E27FC236}">
              <a16:creationId xmlns:a16="http://schemas.microsoft.com/office/drawing/2014/main" id="{CA3527F2-FF7F-4073-BF6F-6E846A8E17A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A15DC0BC-EC27-42C9-9291-9265BE7BD24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24A2B8E0-E66F-4B97-A459-F9866F6E2F8E}"/>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49" name="直線コネクタ 748">
          <a:extLst>
            <a:ext uri="{FF2B5EF4-FFF2-40B4-BE49-F238E27FC236}">
              <a16:creationId xmlns:a16="http://schemas.microsoft.com/office/drawing/2014/main" id="{F7F3C3EC-FABA-46A0-B1CA-9E044E739D1B}"/>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BB8DBC4D-9868-404F-91E2-54236F7FFF53}"/>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751" name="フローチャート: 判断 750">
          <a:extLst>
            <a:ext uri="{FF2B5EF4-FFF2-40B4-BE49-F238E27FC236}">
              <a16:creationId xmlns:a16="http://schemas.microsoft.com/office/drawing/2014/main" id="{E2300E94-7DD9-4B00-9B40-E87954B112C3}"/>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752" name="フローチャート: 判断 751">
          <a:extLst>
            <a:ext uri="{FF2B5EF4-FFF2-40B4-BE49-F238E27FC236}">
              <a16:creationId xmlns:a16="http://schemas.microsoft.com/office/drawing/2014/main" id="{A434A1B0-940A-4965-B758-39DD4741AE95}"/>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53" name="フローチャート: 判断 752">
          <a:extLst>
            <a:ext uri="{FF2B5EF4-FFF2-40B4-BE49-F238E27FC236}">
              <a16:creationId xmlns:a16="http://schemas.microsoft.com/office/drawing/2014/main" id="{17C6DFF3-B891-4820-9548-92F9568DDEC3}"/>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754" name="フローチャート: 判断 753">
          <a:extLst>
            <a:ext uri="{FF2B5EF4-FFF2-40B4-BE49-F238E27FC236}">
              <a16:creationId xmlns:a16="http://schemas.microsoft.com/office/drawing/2014/main" id="{B345CD0D-79EB-48A0-80DB-D571E463B15D}"/>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5" name="フローチャート: 判断 754">
          <a:extLst>
            <a:ext uri="{FF2B5EF4-FFF2-40B4-BE49-F238E27FC236}">
              <a16:creationId xmlns:a16="http://schemas.microsoft.com/office/drawing/2014/main" id="{A911B8D1-5745-47ED-9839-7C39659EE1D2}"/>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73B0F6F-ACDD-422D-B9CA-DED825A18F9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BB4330B-FF42-4DCA-B18F-E1EC69B1F9C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377A6427-5EE5-44B5-AA06-CF5C1F749BD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722EE1C-3AC8-45A5-9CE6-7FBF85A9DAC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BF350BF-0E17-480F-9A5C-56BBEA3B86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61" name="楕円 760">
          <a:extLst>
            <a:ext uri="{FF2B5EF4-FFF2-40B4-BE49-F238E27FC236}">
              <a16:creationId xmlns:a16="http://schemas.microsoft.com/office/drawing/2014/main" id="{03D86BF7-A433-4F1F-9C3A-4501075F2205}"/>
            </a:ext>
          </a:extLst>
        </xdr:cNvPr>
        <xdr:cNvSpPr/>
      </xdr:nvSpPr>
      <xdr:spPr>
        <a:xfrm>
          <a:off x="162687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166388</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BAED1D80-4891-489E-8E2D-3FC3EB1E5D0D}"/>
            </a:ext>
          </a:extLst>
        </xdr:cNvPr>
        <xdr:cNvSpPr txBox="1"/>
      </xdr:nvSpPr>
      <xdr:spPr>
        <a:xfrm>
          <a:off x="16357600"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86361</xdr:rowOff>
    </xdr:from>
    <xdr:to>
      <xdr:col>81</xdr:col>
      <xdr:colOff>101600</xdr:colOff>
      <xdr:row>82</xdr:row>
      <xdr:rowOff>16511</xdr:rowOff>
    </xdr:to>
    <xdr:sp macro="" textlink="">
      <xdr:nvSpPr>
        <xdr:cNvPr id="763" name="楕円 762">
          <a:extLst>
            <a:ext uri="{FF2B5EF4-FFF2-40B4-BE49-F238E27FC236}">
              <a16:creationId xmlns:a16="http://schemas.microsoft.com/office/drawing/2014/main" id="{B1E675FA-5A19-447E-A6A1-CBBB6C09A0F6}"/>
            </a:ext>
          </a:extLst>
        </xdr:cNvPr>
        <xdr:cNvSpPr/>
      </xdr:nvSpPr>
      <xdr:spPr>
        <a:xfrm>
          <a:off x="15430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137161</xdr:rowOff>
    </xdr:from>
    <xdr:to>
      <xdr:col>85</xdr:col>
      <xdr:colOff>127000</xdr:colOff>
      <xdr:row>82</xdr:row>
      <xdr:rowOff>22861</xdr:rowOff>
    </xdr:to>
    <xdr:cxnSp macro="">
      <xdr:nvCxnSpPr>
        <xdr:cNvPr id="764" name="直線コネクタ 763">
          <a:extLst>
            <a:ext uri="{FF2B5EF4-FFF2-40B4-BE49-F238E27FC236}">
              <a16:creationId xmlns:a16="http://schemas.microsoft.com/office/drawing/2014/main" id="{61985F3F-5817-47D3-856C-60FCC2061442}"/>
            </a:ext>
          </a:extLst>
        </xdr:cNvPr>
        <xdr:cNvCxnSpPr/>
      </xdr:nvCxnSpPr>
      <xdr:spPr>
        <a:xfrm>
          <a:off x="15481300" y="1402461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19686</xdr:rowOff>
    </xdr:from>
    <xdr:to>
      <xdr:col>76</xdr:col>
      <xdr:colOff>165100</xdr:colOff>
      <xdr:row>81</xdr:row>
      <xdr:rowOff>121286</xdr:rowOff>
    </xdr:to>
    <xdr:sp macro="" textlink="">
      <xdr:nvSpPr>
        <xdr:cNvPr id="765" name="楕円 764">
          <a:extLst>
            <a:ext uri="{FF2B5EF4-FFF2-40B4-BE49-F238E27FC236}">
              <a16:creationId xmlns:a16="http://schemas.microsoft.com/office/drawing/2014/main" id="{A06A8B19-C2E9-4158-BE60-3F91F71AB6E9}"/>
            </a:ext>
          </a:extLst>
        </xdr:cNvPr>
        <xdr:cNvSpPr/>
      </xdr:nvSpPr>
      <xdr:spPr>
        <a:xfrm>
          <a:off x="14541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70486</xdr:rowOff>
    </xdr:from>
    <xdr:to>
      <xdr:col>81</xdr:col>
      <xdr:colOff>50800</xdr:colOff>
      <xdr:row>81</xdr:row>
      <xdr:rowOff>137161</xdr:rowOff>
    </xdr:to>
    <xdr:cxnSp macro="">
      <xdr:nvCxnSpPr>
        <xdr:cNvPr id="766" name="直線コネクタ 765">
          <a:extLst>
            <a:ext uri="{FF2B5EF4-FFF2-40B4-BE49-F238E27FC236}">
              <a16:creationId xmlns:a16="http://schemas.microsoft.com/office/drawing/2014/main" id="{C289F9EC-B5B1-48EE-9670-10F2F1713DC4}"/>
            </a:ext>
          </a:extLst>
        </xdr:cNvPr>
        <xdr:cNvCxnSpPr/>
      </xdr:nvCxnSpPr>
      <xdr:spPr>
        <a:xfrm>
          <a:off x="14592300" y="1395793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147320</xdr:rowOff>
    </xdr:from>
    <xdr:to>
      <xdr:col>72</xdr:col>
      <xdr:colOff>38100</xdr:colOff>
      <xdr:row>81</xdr:row>
      <xdr:rowOff>77470</xdr:rowOff>
    </xdr:to>
    <xdr:sp macro="" textlink="">
      <xdr:nvSpPr>
        <xdr:cNvPr id="767" name="楕円 766">
          <a:extLst>
            <a:ext uri="{FF2B5EF4-FFF2-40B4-BE49-F238E27FC236}">
              <a16:creationId xmlns:a16="http://schemas.microsoft.com/office/drawing/2014/main" id="{1FB22232-7F39-4D13-9E68-58F012565636}"/>
            </a:ext>
          </a:extLst>
        </xdr:cNvPr>
        <xdr:cNvSpPr/>
      </xdr:nvSpPr>
      <xdr:spPr>
        <a:xfrm>
          <a:off x="13652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26670</xdr:rowOff>
    </xdr:from>
    <xdr:to>
      <xdr:col>76</xdr:col>
      <xdr:colOff>114300</xdr:colOff>
      <xdr:row>81</xdr:row>
      <xdr:rowOff>70486</xdr:rowOff>
    </xdr:to>
    <xdr:cxnSp macro="">
      <xdr:nvCxnSpPr>
        <xdr:cNvPr id="768" name="直線コネクタ 767">
          <a:extLst>
            <a:ext uri="{FF2B5EF4-FFF2-40B4-BE49-F238E27FC236}">
              <a16:creationId xmlns:a16="http://schemas.microsoft.com/office/drawing/2014/main" id="{FBEC035C-2B7B-4E40-9DDA-13D4411D102E}"/>
            </a:ext>
          </a:extLst>
        </xdr:cNvPr>
        <xdr:cNvCxnSpPr/>
      </xdr:nvCxnSpPr>
      <xdr:spPr>
        <a:xfrm>
          <a:off x="13703300" y="139141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84455</xdr:rowOff>
    </xdr:from>
    <xdr:to>
      <xdr:col>67</xdr:col>
      <xdr:colOff>101600</xdr:colOff>
      <xdr:row>81</xdr:row>
      <xdr:rowOff>14605</xdr:rowOff>
    </xdr:to>
    <xdr:sp macro="" textlink="">
      <xdr:nvSpPr>
        <xdr:cNvPr id="769" name="楕円 768">
          <a:extLst>
            <a:ext uri="{FF2B5EF4-FFF2-40B4-BE49-F238E27FC236}">
              <a16:creationId xmlns:a16="http://schemas.microsoft.com/office/drawing/2014/main" id="{D66DAB00-F6EB-4E08-97B6-57AA6F6188A1}"/>
            </a:ext>
          </a:extLst>
        </xdr:cNvPr>
        <xdr:cNvSpPr/>
      </xdr:nvSpPr>
      <xdr:spPr>
        <a:xfrm>
          <a:off x="12763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135255</xdr:rowOff>
    </xdr:from>
    <xdr:to>
      <xdr:col>71</xdr:col>
      <xdr:colOff>177800</xdr:colOff>
      <xdr:row>81</xdr:row>
      <xdr:rowOff>26670</xdr:rowOff>
    </xdr:to>
    <xdr:cxnSp macro="">
      <xdr:nvCxnSpPr>
        <xdr:cNvPr id="770" name="直線コネクタ 769">
          <a:extLst>
            <a:ext uri="{FF2B5EF4-FFF2-40B4-BE49-F238E27FC236}">
              <a16:creationId xmlns:a16="http://schemas.microsoft.com/office/drawing/2014/main" id="{E929DB67-8FE0-4637-8345-2EB8C35B8C95}"/>
            </a:ext>
          </a:extLst>
        </xdr:cNvPr>
        <xdr:cNvCxnSpPr/>
      </xdr:nvCxnSpPr>
      <xdr:spPr>
        <a:xfrm>
          <a:off x="12814300" y="138512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771" name="n_1aveValue【消防施設】&#10;有形固定資産減価償却率">
          <a:extLst>
            <a:ext uri="{FF2B5EF4-FFF2-40B4-BE49-F238E27FC236}">
              <a16:creationId xmlns:a16="http://schemas.microsoft.com/office/drawing/2014/main" id="{29655C46-0919-4EBB-8E4F-390AF68CB737}"/>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772" name="n_2aveValue【消防施設】&#10;有形固定資産減価償却率">
          <a:extLst>
            <a:ext uri="{FF2B5EF4-FFF2-40B4-BE49-F238E27FC236}">
              <a16:creationId xmlns:a16="http://schemas.microsoft.com/office/drawing/2014/main" id="{4B817B8D-5BEB-41CE-86F0-EDED62D90D83}"/>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773" name="n_3aveValue【消防施設】&#10;有形固定資産減価償却率">
          <a:extLst>
            <a:ext uri="{FF2B5EF4-FFF2-40B4-BE49-F238E27FC236}">
              <a16:creationId xmlns:a16="http://schemas.microsoft.com/office/drawing/2014/main" id="{627DFCB4-7594-4FAF-9446-403601C2D7A7}"/>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74" name="n_4aveValue【消防施設】&#10;有形固定資産減価償却率">
          <a:extLst>
            <a:ext uri="{FF2B5EF4-FFF2-40B4-BE49-F238E27FC236}">
              <a16:creationId xmlns:a16="http://schemas.microsoft.com/office/drawing/2014/main" id="{9C4721E2-4AA5-42E8-8AA9-95E1AB701385}"/>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33038</xdr:rowOff>
    </xdr:from>
    <xdr:ext cx="405111" cy="259045"/>
    <xdr:sp macro="" textlink="">
      <xdr:nvSpPr>
        <xdr:cNvPr id="775" name="n_1mainValue【消防施設】&#10;有形固定資産減価償却率">
          <a:extLst>
            <a:ext uri="{FF2B5EF4-FFF2-40B4-BE49-F238E27FC236}">
              <a16:creationId xmlns:a16="http://schemas.microsoft.com/office/drawing/2014/main" id="{E60ED4D1-52F3-4C23-AFAA-7AEFE412187C}"/>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776" name="n_2mainValue【消防施設】&#10;有形固定資産減価償却率">
          <a:extLst>
            <a:ext uri="{FF2B5EF4-FFF2-40B4-BE49-F238E27FC236}">
              <a16:creationId xmlns:a16="http://schemas.microsoft.com/office/drawing/2014/main" id="{183935E2-6B3C-4C2E-8C8D-CA746AFFECAD}"/>
            </a:ext>
          </a:extLst>
        </xdr:cNvPr>
        <xdr:cNvSpPr txBox="1"/>
      </xdr:nvSpPr>
      <xdr:spPr>
        <a:xfrm>
          <a:off x="14389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93997</xdr:rowOff>
    </xdr:from>
    <xdr:ext cx="405111" cy="259045"/>
    <xdr:sp macro="" textlink="">
      <xdr:nvSpPr>
        <xdr:cNvPr id="777" name="n_3mainValue【消防施設】&#10;有形固定資産減価償却率">
          <a:extLst>
            <a:ext uri="{FF2B5EF4-FFF2-40B4-BE49-F238E27FC236}">
              <a16:creationId xmlns:a16="http://schemas.microsoft.com/office/drawing/2014/main" id="{AF60780F-B9F9-4D01-924F-EBB99F30C2ED}"/>
            </a:ext>
          </a:extLst>
        </xdr:cNvPr>
        <xdr:cNvSpPr txBox="1"/>
      </xdr:nvSpPr>
      <xdr:spPr>
        <a:xfrm>
          <a:off x="13500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778" name="n_4mainValue【消防施設】&#10;有形固定資産減価償却率">
          <a:extLst>
            <a:ext uri="{FF2B5EF4-FFF2-40B4-BE49-F238E27FC236}">
              <a16:creationId xmlns:a16="http://schemas.microsoft.com/office/drawing/2014/main" id="{4EF2018D-5992-4177-91B3-8F34F8122C5C}"/>
            </a:ext>
          </a:extLst>
        </xdr:cNvPr>
        <xdr:cNvSpPr txBox="1"/>
      </xdr:nvSpPr>
      <xdr:spPr>
        <a:xfrm>
          <a:off x="12611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E3EE506D-6076-41D4-8B3F-AF295D04C81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6EDB59A0-E9CC-439B-B3A5-64A30579F8B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A52A8465-2E6A-49C8-9193-0B709453CAE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D6DD2566-1D90-4718-AC58-A654756ACD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7B870089-82AE-4D1A-8403-858E35846FD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C9D1195C-CD62-4023-9AD8-3F65F8D829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A70B0CFA-D06C-491E-9B82-81A5C9D6620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186DBAA3-BA61-4D9A-BAF3-238EFB8F153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A6A5E5F5-09C1-48E9-A06D-E144177F2B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CA4B1C4B-696C-46BA-883F-4C64E6E20CC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A13CB532-0EB7-4637-8941-96F7F3CB6D2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D7990A42-8982-4298-B432-B41DE8ECCC5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2FB87576-C091-4C73-B11B-32CB4C4430B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792" name="テキスト ボックス 791">
          <a:extLst>
            <a:ext uri="{FF2B5EF4-FFF2-40B4-BE49-F238E27FC236}">
              <a16:creationId xmlns:a16="http://schemas.microsoft.com/office/drawing/2014/main" id="{3C9CF87C-266C-43F6-8AAA-5A0A7AE8F374}"/>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107FF478-5EAD-4E85-87B2-1FD4C39A764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794" name="テキスト ボックス 793">
          <a:extLst>
            <a:ext uri="{FF2B5EF4-FFF2-40B4-BE49-F238E27FC236}">
              <a16:creationId xmlns:a16="http://schemas.microsoft.com/office/drawing/2014/main" id="{84AA2484-289C-4AA2-B273-C15D25727DA3}"/>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6C3CD5B2-B1BB-4E65-A335-3A69D8A66AA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96" name="テキスト ボックス 795">
          <a:extLst>
            <a:ext uri="{FF2B5EF4-FFF2-40B4-BE49-F238E27FC236}">
              <a16:creationId xmlns:a16="http://schemas.microsoft.com/office/drawing/2014/main" id="{04439D22-1135-4C5C-8677-8A71FBFC956C}"/>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AAD8EECF-F111-4771-A21B-8816D31FA35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98" name="テキスト ボックス 797">
          <a:extLst>
            <a:ext uri="{FF2B5EF4-FFF2-40B4-BE49-F238E27FC236}">
              <a16:creationId xmlns:a16="http://schemas.microsoft.com/office/drawing/2014/main" id="{EF3A5B79-B2A4-47EF-A9C4-3BB4412BAF7C}"/>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7A4A54F7-6A8F-4DBF-9A2D-DF3068A53D7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800" name="テキスト ボックス 799">
          <a:extLst>
            <a:ext uri="{FF2B5EF4-FFF2-40B4-BE49-F238E27FC236}">
              <a16:creationId xmlns:a16="http://schemas.microsoft.com/office/drawing/2014/main" id="{48966B6D-5A9C-48A3-8F4F-0C698F214E17}"/>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7B2C6722-8CE6-42A7-8B73-D6B9D6E6B25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802" name="テキスト ボックス 801">
          <a:extLst>
            <a:ext uri="{FF2B5EF4-FFF2-40B4-BE49-F238E27FC236}">
              <a16:creationId xmlns:a16="http://schemas.microsoft.com/office/drawing/2014/main" id="{6203A089-7E0B-4942-B101-944F33836F5A}"/>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54B3BEF0-D190-453A-8B9F-C8BA6426E6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804" name="直線コネクタ 803">
          <a:extLst>
            <a:ext uri="{FF2B5EF4-FFF2-40B4-BE49-F238E27FC236}">
              <a16:creationId xmlns:a16="http://schemas.microsoft.com/office/drawing/2014/main" id="{A4D67BD1-6CD9-4EA5-81B6-38750E438D96}"/>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805" name="【消防施設】&#10;一人当たり面積最小値テキスト">
          <a:extLst>
            <a:ext uri="{FF2B5EF4-FFF2-40B4-BE49-F238E27FC236}">
              <a16:creationId xmlns:a16="http://schemas.microsoft.com/office/drawing/2014/main" id="{0FB7A386-B4BE-4F1C-8510-EA274C5586BA}"/>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806" name="直線コネクタ 805">
          <a:extLst>
            <a:ext uri="{FF2B5EF4-FFF2-40B4-BE49-F238E27FC236}">
              <a16:creationId xmlns:a16="http://schemas.microsoft.com/office/drawing/2014/main" id="{0F06CE5C-F7E3-4744-9665-7F8B79A76DDB}"/>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807" name="【消防施設】&#10;一人当たり面積最大値テキスト">
          <a:extLst>
            <a:ext uri="{FF2B5EF4-FFF2-40B4-BE49-F238E27FC236}">
              <a16:creationId xmlns:a16="http://schemas.microsoft.com/office/drawing/2014/main" id="{C34049AA-B344-41E8-87B8-3B76C607C75C}"/>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808" name="直線コネクタ 807">
          <a:extLst>
            <a:ext uri="{FF2B5EF4-FFF2-40B4-BE49-F238E27FC236}">
              <a16:creationId xmlns:a16="http://schemas.microsoft.com/office/drawing/2014/main" id="{8F6F6C96-A095-4929-B265-CF40D9883DA9}"/>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809" name="【消防施設】&#10;一人当たり面積平均値テキスト">
          <a:extLst>
            <a:ext uri="{FF2B5EF4-FFF2-40B4-BE49-F238E27FC236}">
              <a16:creationId xmlns:a16="http://schemas.microsoft.com/office/drawing/2014/main" id="{09565CCF-8E23-4143-925A-E2E7910E5866}"/>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810" name="フローチャート: 判断 809">
          <a:extLst>
            <a:ext uri="{FF2B5EF4-FFF2-40B4-BE49-F238E27FC236}">
              <a16:creationId xmlns:a16="http://schemas.microsoft.com/office/drawing/2014/main" id="{35DB6406-9AA5-4CCF-8F1D-E56F2D233CE3}"/>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811" name="フローチャート: 判断 810">
          <a:extLst>
            <a:ext uri="{FF2B5EF4-FFF2-40B4-BE49-F238E27FC236}">
              <a16:creationId xmlns:a16="http://schemas.microsoft.com/office/drawing/2014/main" id="{9A9A9A0A-6E8D-43F4-AEB4-B98DBE8E5C98}"/>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812" name="フローチャート: 判断 811">
          <a:extLst>
            <a:ext uri="{FF2B5EF4-FFF2-40B4-BE49-F238E27FC236}">
              <a16:creationId xmlns:a16="http://schemas.microsoft.com/office/drawing/2014/main" id="{CA84B3C4-0058-4719-8332-9F8862AB40DA}"/>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813" name="フローチャート: 判断 812">
          <a:extLst>
            <a:ext uri="{FF2B5EF4-FFF2-40B4-BE49-F238E27FC236}">
              <a16:creationId xmlns:a16="http://schemas.microsoft.com/office/drawing/2014/main" id="{EE4FE75B-D445-40A9-BB35-7B6FE09FA3AC}"/>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115393</xdr:rowOff>
    </xdr:from>
    <xdr:to>
      <xdr:col>98</xdr:col>
      <xdr:colOff>38100</xdr:colOff>
      <xdr:row>87</xdr:row>
      <xdr:rowOff>45543</xdr:rowOff>
    </xdr:to>
    <xdr:sp macro="" textlink="">
      <xdr:nvSpPr>
        <xdr:cNvPr id="814" name="フローチャート: 判断 813">
          <a:extLst>
            <a:ext uri="{FF2B5EF4-FFF2-40B4-BE49-F238E27FC236}">
              <a16:creationId xmlns:a16="http://schemas.microsoft.com/office/drawing/2014/main" id="{31A50F02-9A94-43C0-B0E6-0A9069FD28C3}"/>
            </a:ext>
          </a:extLst>
        </xdr:cNvPr>
        <xdr:cNvSpPr/>
      </xdr:nvSpPr>
      <xdr:spPr>
        <a:xfrm>
          <a:off x="18605500" y="1486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AF54684-6BF6-4F08-978C-A00CD87219A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54B4905-35D8-4C49-B894-5AB0F17A9E0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3CD84CE-6C04-49AC-ABEC-9699AE1E0E5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8B0B2E5-F60D-4FD6-8411-8E81871C720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7999779-D9A5-40CE-9D89-7C3D5A566E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116590</xdr:rowOff>
    </xdr:from>
    <xdr:to>
      <xdr:col>116</xdr:col>
      <xdr:colOff>114300</xdr:colOff>
      <xdr:row>87</xdr:row>
      <xdr:rowOff>46740</xdr:rowOff>
    </xdr:to>
    <xdr:sp macro="" textlink="">
      <xdr:nvSpPr>
        <xdr:cNvPr id="820" name="楕円 819">
          <a:extLst>
            <a:ext uri="{FF2B5EF4-FFF2-40B4-BE49-F238E27FC236}">
              <a16:creationId xmlns:a16="http://schemas.microsoft.com/office/drawing/2014/main" id="{78B88BA5-B1CD-47BA-82AD-4CC7799FA164}"/>
            </a:ext>
          </a:extLst>
        </xdr:cNvPr>
        <xdr:cNvSpPr/>
      </xdr:nvSpPr>
      <xdr:spPr>
        <a:xfrm>
          <a:off x="22110700" y="148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821" name="【消防施設】&#10;一人当たり面積該当値テキスト">
          <a:extLst>
            <a:ext uri="{FF2B5EF4-FFF2-40B4-BE49-F238E27FC236}">
              <a16:creationId xmlns:a16="http://schemas.microsoft.com/office/drawing/2014/main" id="{51144579-1E47-43A5-AC79-B06EDB81D7F9}"/>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116590</xdr:rowOff>
    </xdr:from>
    <xdr:to>
      <xdr:col>112</xdr:col>
      <xdr:colOff>38100</xdr:colOff>
      <xdr:row>87</xdr:row>
      <xdr:rowOff>46740</xdr:rowOff>
    </xdr:to>
    <xdr:sp macro="" textlink="">
      <xdr:nvSpPr>
        <xdr:cNvPr id="822" name="楕円 821">
          <a:extLst>
            <a:ext uri="{FF2B5EF4-FFF2-40B4-BE49-F238E27FC236}">
              <a16:creationId xmlns:a16="http://schemas.microsoft.com/office/drawing/2014/main" id="{ECBBA0AA-1275-48F9-844C-F20CFCFAACB1}"/>
            </a:ext>
          </a:extLst>
        </xdr:cNvPr>
        <xdr:cNvSpPr/>
      </xdr:nvSpPr>
      <xdr:spPr>
        <a:xfrm>
          <a:off x="21272500" y="148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167390</xdr:rowOff>
    </xdr:from>
    <xdr:to>
      <xdr:col>116</xdr:col>
      <xdr:colOff>63500</xdr:colOff>
      <xdr:row>86</xdr:row>
      <xdr:rowOff>167390</xdr:rowOff>
    </xdr:to>
    <xdr:cxnSp macro="">
      <xdr:nvCxnSpPr>
        <xdr:cNvPr id="823" name="直線コネクタ 822">
          <a:extLst>
            <a:ext uri="{FF2B5EF4-FFF2-40B4-BE49-F238E27FC236}">
              <a16:creationId xmlns:a16="http://schemas.microsoft.com/office/drawing/2014/main" id="{67D3C6D9-30F2-491A-8295-6235E298D503}"/>
            </a:ext>
          </a:extLst>
        </xdr:cNvPr>
        <xdr:cNvCxnSpPr/>
      </xdr:nvCxnSpPr>
      <xdr:spPr>
        <a:xfrm>
          <a:off x="21323300" y="14912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116622</xdr:rowOff>
    </xdr:from>
    <xdr:to>
      <xdr:col>107</xdr:col>
      <xdr:colOff>101600</xdr:colOff>
      <xdr:row>87</xdr:row>
      <xdr:rowOff>46772</xdr:rowOff>
    </xdr:to>
    <xdr:sp macro="" textlink="">
      <xdr:nvSpPr>
        <xdr:cNvPr id="824" name="楕円 823">
          <a:extLst>
            <a:ext uri="{FF2B5EF4-FFF2-40B4-BE49-F238E27FC236}">
              <a16:creationId xmlns:a16="http://schemas.microsoft.com/office/drawing/2014/main" id="{68476DDA-D956-4A6E-9653-DC7AAFB16702}"/>
            </a:ext>
          </a:extLst>
        </xdr:cNvPr>
        <xdr:cNvSpPr/>
      </xdr:nvSpPr>
      <xdr:spPr>
        <a:xfrm>
          <a:off x="20383500" y="1486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167390</xdr:rowOff>
    </xdr:from>
    <xdr:to>
      <xdr:col>111</xdr:col>
      <xdr:colOff>177800</xdr:colOff>
      <xdr:row>86</xdr:row>
      <xdr:rowOff>167422</xdr:rowOff>
    </xdr:to>
    <xdr:cxnSp macro="">
      <xdr:nvCxnSpPr>
        <xdr:cNvPr id="825" name="直線コネクタ 824">
          <a:extLst>
            <a:ext uri="{FF2B5EF4-FFF2-40B4-BE49-F238E27FC236}">
              <a16:creationId xmlns:a16="http://schemas.microsoft.com/office/drawing/2014/main" id="{A640A2C2-696C-499B-BD3B-20CB882C66BF}"/>
            </a:ext>
          </a:extLst>
        </xdr:cNvPr>
        <xdr:cNvCxnSpPr/>
      </xdr:nvCxnSpPr>
      <xdr:spPr>
        <a:xfrm flipV="1">
          <a:off x="20434300" y="14912090"/>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116644</xdr:rowOff>
    </xdr:from>
    <xdr:to>
      <xdr:col>102</xdr:col>
      <xdr:colOff>165100</xdr:colOff>
      <xdr:row>87</xdr:row>
      <xdr:rowOff>46794</xdr:rowOff>
    </xdr:to>
    <xdr:sp macro="" textlink="">
      <xdr:nvSpPr>
        <xdr:cNvPr id="826" name="楕円 825">
          <a:extLst>
            <a:ext uri="{FF2B5EF4-FFF2-40B4-BE49-F238E27FC236}">
              <a16:creationId xmlns:a16="http://schemas.microsoft.com/office/drawing/2014/main" id="{A85D169B-FFFB-46CD-ADCE-D9D41BD23A4A}"/>
            </a:ext>
          </a:extLst>
        </xdr:cNvPr>
        <xdr:cNvSpPr/>
      </xdr:nvSpPr>
      <xdr:spPr>
        <a:xfrm>
          <a:off x="19494500" y="1486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167422</xdr:rowOff>
    </xdr:from>
    <xdr:to>
      <xdr:col>107</xdr:col>
      <xdr:colOff>50800</xdr:colOff>
      <xdr:row>86</xdr:row>
      <xdr:rowOff>167444</xdr:rowOff>
    </xdr:to>
    <xdr:cxnSp macro="">
      <xdr:nvCxnSpPr>
        <xdr:cNvPr id="827" name="直線コネクタ 826">
          <a:extLst>
            <a:ext uri="{FF2B5EF4-FFF2-40B4-BE49-F238E27FC236}">
              <a16:creationId xmlns:a16="http://schemas.microsoft.com/office/drawing/2014/main" id="{8FE230F0-CD87-4A63-B2FB-C3DD8F5DD7E6}"/>
            </a:ext>
          </a:extLst>
        </xdr:cNvPr>
        <xdr:cNvCxnSpPr/>
      </xdr:nvCxnSpPr>
      <xdr:spPr>
        <a:xfrm flipV="1">
          <a:off x="19545300" y="14912122"/>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116633</xdr:rowOff>
    </xdr:from>
    <xdr:to>
      <xdr:col>98</xdr:col>
      <xdr:colOff>38100</xdr:colOff>
      <xdr:row>87</xdr:row>
      <xdr:rowOff>46783</xdr:rowOff>
    </xdr:to>
    <xdr:sp macro="" textlink="">
      <xdr:nvSpPr>
        <xdr:cNvPr id="828" name="楕円 827">
          <a:extLst>
            <a:ext uri="{FF2B5EF4-FFF2-40B4-BE49-F238E27FC236}">
              <a16:creationId xmlns:a16="http://schemas.microsoft.com/office/drawing/2014/main" id="{3E213460-F4A8-4096-87EB-E85D24998C87}"/>
            </a:ext>
          </a:extLst>
        </xdr:cNvPr>
        <xdr:cNvSpPr/>
      </xdr:nvSpPr>
      <xdr:spPr>
        <a:xfrm>
          <a:off x="18605500" y="148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167433</xdr:rowOff>
    </xdr:from>
    <xdr:to>
      <xdr:col>102</xdr:col>
      <xdr:colOff>114300</xdr:colOff>
      <xdr:row>86</xdr:row>
      <xdr:rowOff>167444</xdr:rowOff>
    </xdr:to>
    <xdr:cxnSp macro="">
      <xdr:nvCxnSpPr>
        <xdr:cNvPr id="829" name="直線コネクタ 828">
          <a:extLst>
            <a:ext uri="{FF2B5EF4-FFF2-40B4-BE49-F238E27FC236}">
              <a16:creationId xmlns:a16="http://schemas.microsoft.com/office/drawing/2014/main" id="{7249A736-4000-4709-AEC2-0E1B60C37853}"/>
            </a:ext>
          </a:extLst>
        </xdr:cNvPr>
        <xdr:cNvCxnSpPr/>
      </xdr:nvCxnSpPr>
      <xdr:spPr>
        <a:xfrm>
          <a:off x="18656300" y="14912133"/>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830" name="n_1aveValue【消防施設】&#10;一人当たり面積">
          <a:extLst>
            <a:ext uri="{FF2B5EF4-FFF2-40B4-BE49-F238E27FC236}">
              <a16:creationId xmlns:a16="http://schemas.microsoft.com/office/drawing/2014/main" id="{87D6307F-E8D8-4B26-A382-90EB34DD9E98}"/>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831" name="n_2aveValue【消防施設】&#10;一人当たり面積">
          <a:extLst>
            <a:ext uri="{FF2B5EF4-FFF2-40B4-BE49-F238E27FC236}">
              <a16:creationId xmlns:a16="http://schemas.microsoft.com/office/drawing/2014/main" id="{2CEDC1C7-9B87-4ADB-91CE-DE25A48A7E0F}"/>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832" name="n_3aveValue【消防施設】&#10;一人当たり面積">
          <a:extLst>
            <a:ext uri="{FF2B5EF4-FFF2-40B4-BE49-F238E27FC236}">
              <a16:creationId xmlns:a16="http://schemas.microsoft.com/office/drawing/2014/main" id="{BAE5A6AB-881A-46D8-B556-11A22585B97B}"/>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62070</xdr:rowOff>
    </xdr:from>
    <xdr:ext cx="469744" cy="259045"/>
    <xdr:sp macro="" textlink="">
      <xdr:nvSpPr>
        <xdr:cNvPr id="833" name="n_4aveValue【消防施設】&#10;一人当たり面積">
          <a:extLst>
            <a:ext uri="{FF2B5EF4-FFF2-40B4-BE49-F238E27FC236}">
              <a16:creationId xmlns:a16="http://schemas.microsoft.com/office/drawing/2014/main" id="{B87FEF83-8E39-4D24-BFB2-03F39C2C5314}"/>
            </a:ext>
          </a:extLst>
        </xdr:cNvPr>
        <xdr:cNvSpPr txBox="1"/>
      </xdr:nvSpPr>
      <xdr:spPr>
        <a:xfrm>
          <a:off x="18421427" y="1463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37867</xdr:rowOff>
    </xdr:from>
    <xdr:ext cx="469744" cy="259045"/>
    <xdr:sp macro="" textlink="">
      <xdr:nvSpPr>
        <xdr:cNvPr id="834" name="n_1mainValue【消防施設】&#10;一人当たり面積">
          <a:extLst>
            <a:ext uri="{FF2B5EF4-FFF2-40B4-BE49-F238E27FC236}">
              <a16:creationId xmlns:a16="http://schemas.microsoft.com/office/drawing/2014/main" id="{80E2F6E7-A89B-40CA-ABD3-EEA010F0C372}"/>
            </a:ext>
          </a:extLst>
        </xdr:cNvPr>
        <xdr:cNvSpPr txBox="1"/>
      </xdr:nvSpPr>
      <xdr:spPr>
        <a:xfrm>
          <a:off x="21075727" y="1495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37899</xdr:rowOff>
    </xdr:from>
    <xdr:ext cx="469744" cy="259045"/>
    <xdr:sp macro="" textlink="">
      <xdr:nvSpPr>
        <xdr:cNvPr id="835" name="n_2mainValue【消防施設】&#10;一人当たり面積">
          <a:extLst>
            <a:ext uri="{FF2B5EF4-FFF2-40B4-BE49-F238E27FC236}">
              <a16:creationId xmlns:a16="http://schemas.microsoft.com/office/drawing/2014/main" id="{3842463C-9856-4EC3-8EDA-5BC528A24F73}"/>
            </a:ext>
          </a:extLst>
        </xdr:cNvPr>
        <xdr:cNvSpPr txBox="1"/>
      </xdr:nvSpPr>
      <xdr:spPr>
        <a:xfrm>
          <a:off x="20199427" y="1495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37921</xdr:rowOff>
    </xdr:from>
    <xdr:ext cx="469744" cy="259045"/>
    <xdr:sp macro="" textlink="">
      <xdr:nvSpPr>
        <xdr:cNvPr id="836" name="n_3mainValue【消防施設】&#10;一人当たり面積">
          <a:extLst>
            <a:ext uri="{FF2B5EF4-FFF2-40B4-BE49-F238E27FC236}">
              <a16:creationId xmlns:a16="http://schemas.microsoft.com/office/drawing/2014/main" id="{E8562484-E97E-4D05-B115-ED706B0CAD8A}"/>
            </a:ext>
          </a:extLst>
        </xdr:cNvPr>
        <xdr:cNvSpPr txBox="1"/>
      </xdr:nvSpPr>
      <xdr:spPr>
        <a:xfrm>
          <a:off x="19310427" y="1495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37910</xdr:rowOff>
    </xdr:from>
    <xdr:ext cx="469744" cy="259045"/>
    <xdr:sp macro="" textlink="">
      <xdr:nvSpPr>
        <xdr:cNvPr id="837" name="n_4mainValue【消防施設】&#10;一人当たり面積">
          <a:extLst>
            <a:ext uri="{FF2B5EF4-FFF2-40B4-BE49-F238E27FC236}">
              <a16:creationId xmlns:a16="http://schemas.microsoft.com/office/drawing/2014/main" id="{9E210B64-FB26-49D3-934D-E1BE350D9400}"/>
            </a:ext>
          </a:extLst>
        </xdr:cNvPr>
        <xdr:cNvSpPr txBox="1"/>
      </xdr:nvSpPr>
      <xdr:spPr>
        <a:xfrm>
          <a:off x="18421427" y="1495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D88E3A19-96C7-4BDD-9C8E-C7F302CE89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A717FEF6-BE6E-4D3C-A487-A519D6FAFBE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A4CE9D21-0043-44CD-83D7-7EF13ED6545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32BBFAB-782B-406F-940E-1F829CED083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B8F5B50D-E1EE-4620-B742-0FAB541A83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CB0CB79-E668-4EBD-ACDF-D8B53A6A63C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3EBAAE91-A844-4E5D-A48A-9D6FEA986F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46676756-0F0E-4529-888F-BF1758F47F0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BA0A14DA-AEC9-4641-A9C7-D61F6595D7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911FF0ED-BEEB-455F-8B5C-17768E94CE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F4C033E1-9B27-4AA9-B25D-189659C17BE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9A7E8DF2-F163-489F-81C5-C7CA31B5344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B28730CE-759A-4B62-AE63-86FE77D354E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9DC91183-F255-4459-9DF9-45EBE656FC7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618E2675-5D8B-4B5A-85C5-9F834F483C1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73A5CED9-9BB3-460A-A489-F358011DEF8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0A4A0FA7-6C4D-4409-BDB9-DE7B9D6AA77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714C70D4-EDEB-4230-9C01-A1C3287423E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1C6C6189-8EAF-432A-A0CC-5A1CC150FBF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7BA916AD-25A9-488A-BC7E-F6D1557609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DAAFC053-B7AE-4E3C-AC73-AB6F4551499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D3F696DD-179C-4633-A7CB-F780C31DF45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45B89D63-D88D-4D73-8E7D-53C9E78A0B0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57E96A7E-EABF-4F54-BBAC-0BB0725D6B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D4F151D7-3A74-4A07-9793-BBA2A854BD9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863" name="直線コネクタ 862">
          <a:extLst>
            <a:ext uri="{FF2B5EF4-FFF2-40B4-BE49-F238E27FC236}">
              <a16:creationId xmlns:a16="http://schemas.microsoft.com/office/drawing/2014/main" id="{1886EBAC-42F8-41AF-8453-0F57D8F5998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864" name="【庁舎】&#10;有形固定資産減価償却率最小値テキスト">
          <a:extLst>
            <a:ext uri="{FF2B5EF4-FFF2-40B4-BE49-F238E27FC236}">
              <a16:creationId xmlns:a16="http://schemas.microsoft.com/office/drawing/2014/main" id="{16EA2BA8-6140-4828-B3ED-2311303BD4C3}"/>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865" name="直線コネクタ 864">
          <a:extLst>
            <a:ext uri="{FF2B5EF4-FFF2-40B4-BE49-F238E27FC236}">
              <a16:creationId xmlns:a16="http://schemas.microsoft.com/office/drawing/2014/main" id="{DB62279B-97BB-4AFB-9D34-567BE2A5B89E}"/>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866" name="【庁舎】&#10;有形固定資産減価償却率最大値テキスト">
          <a:extLst>
            <a:ext uri="{FF2B5EF4-FFF2-40B4-BE49-F238E27FC236}">
              <a16:creationId xmlns:a16="http://schemas.microsoft.com/office/drawing/2014/main" id="{077BD36A-E6D3-4670-93E8-728A00909CDF}"/>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867" name="直線コネクタ 866">
          <a:extLst>
            <a:ext uri="{FF2B5EF4-FFF2-40B4-BE49-F238E27FC236}">
              <a16:creationId xmlns:a16="http://schemas.microsoft.com/office/drawing/2014/main" id="{0C0CEE45-8392-40B3-837E-B7A20126CC1C}"/>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8" name="【庁舎】&#10;有形固定資産減価償却率平均値テキスト">
          <a:extLst>
            <a:ext uri="{FF2B5EF4-FFF2-40B4-BE49-F238E27FC236}">
              <a16:creationId xmlns:a16="http://schemas.microsoft.com/office/drawing/2014/main" id="{AA4BE8DD-5A64-4729-94C8-7515284CE6E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69" name="フローチャート: 判断 868">
          <a:extLst>
            <a:ext uri="{FF2B5EF4-FFF2-40B4-BE49-F238E27FC236}">
              <a16:creationId xmlns:a16="http://schemas.microsoft.com/office/drawing/2014/main" id="{2FAC4E87-FE23-4827-A9AB-98346E2EA92B}"/>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0" name="フローチャート: 判断 869">
          <a:extLst>
            <a:ext uri="{FF2B5EF4-FFF2-40B4-BE49-F238E27FC236}">
              <a16:creationId xmlns:a16="http://schemas.microsoft.com/office/drawing/2014/main" id="{CB9671E7-FF86-4580-BA05-D089A023110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1" name="フローチャート: 判断 870">
          <a:extLst>
            <a:ext uri="{FF2B5EF4-FFF2-40B4-BE49-F238E27FC236}">
              <a16:creationId xmlns:a16="http://schemas.microsoft.com/office/drawing/2014/main" id="{A96B05B6-EDFF-400E-9490-2A39127B4646}"/>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872" name="フローチャート: 判断 871">
          <a:extLst>
            <a:ext uri="{FF2B5EF4-FFF2-40B4-BE49-F238E27FC236}">
              <a16:creationId xmlns:a16="http://schemas.microsoft.com/office/drawing/2014/main" id="{6681493C-ACD6-407D-8A6B-F2CC68864498}"/>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3" name="フローチャート: 判断 872">
          <a:extLst>
            <a:ext uri="{FF2B5EF4-FFF2-40B4-BE49-F238E27FC236}">
              <a16:creationId xmlns:a16="http://schemas.microsoft.com/office/drawing/2014/main" id="{48566492-6754-456D-A3EA-41F2596D4499}"/>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A4FC7D8D-A0D5-4CFB-8336-C82C846B670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9D30D0B-9987-4CDC-8BA7-47EB77F4424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9DCFC33-BF62-48CD-A917-BE14099AB3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4CD2B60-089A-42ED-A5E4-D23F2B6891E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5DB32D2-890D-4BB5-8408-B7584A6FA9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71120</xdr:rowOff>
    </xdr:from>
    <xdr:to>
      <xdr:col>85</xdr:col>
      <xdr:colOff>177800</xdr:colOff>
      <xdr:row>109</xdr:row>
      <xdr:rowOff>1270</xdr:rowOff>
    </xdr:to>
    <xdr:sp macro="" textlink="">
      <xdr:nvSpPr>
        <xdr:cNvPr id="879" name="楕円 878">
          <a:extLst>
            <a:ext uri="{FF2B5EF4-FFF2-40B4-BE49-F238E27FC236}">
              <a16:creationId xmlns:a16="http://schemas.microsoft.com/office/drawing/2014/main" id="{6D14C9A1-7EAD-43C6-BFFE-F8D55EF86622}"/>
            </a:ext>
          </a:extLst>
        </xdr:cNvPr>
        <xdr:cNvSpPr/>
      </xdr:nvSpPr>
      <xdr:spPr>
        <a:xfrm>
          <a:off x="162687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157497</xdr:rowOff>
    </xdr:from>
    <xdr:ext cx="405111" cy="259045"/>
    <xdr:sp macro="" textlink="">
      <xdr:nvSpPr>
        <xdr:cNvPr id="880" name="【庁舎】&#10;有形固定資産減価償却率該当値テキスト">
          <a:extLst>
            <a:ext uri="{FF2B5EF4-FFF2-40B4-BE49-F238E27FC236}">
              <a16:creationId xmlns:a16="http://schemas.microsoft.com/office/drawing/2014/main" id="{A413D787-25CA-4544-9BA9-ADE5BF95295E}"/>
            </a:ext>
          </a:extLst>
        </xdr:cNvPr>
        <xdr:cNvSpPr txBox="1"/>
      </xdr:nvSpPr>
      <xdr:spPr>
        <a:xfrm>
          <a:off x="16357600" y="185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38463</xdr:rowOff>
    </xdr:from>
    <xdr:to>
      <xdr:col>81</xdr:col>
      <xdr:colOff>101600</xdr:colOff>
      <xdr:row>108</xdr:row>
      <xdr:rowOff>140063</xdr:rowOff>
    </xdr:to>
    <xdr:sp macro="" textlink="">
      <xdr:nvSpPr>
        <xdr:cNvPr id="881" name="楕円 880">
          <a:extLst>
            <a:ext uri="{FF2B5EF4-FFF2-40B4-BE49-F238E27FC236}">
              <a16:creationId xmlns:a16="http://schemas.microsoft.com/office/drawing/2014/main" id="{D15A059D-594E-46C7-8C39-E9B064636B72}"/>
            </a:ext>
          </a:extLst>
        </xdr:cNvPr>
        <xdr:cNvSpPr/>
      </xdr:nvSpPr>
      <xdr:spPr>
        <a:xfrm>
          <a:off x="15430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89263</xdr:rowOff>
    </xdr:from>
    <xdr:to>
      <xdr:col>85</xdr:col>
      <xdr:colOff>127000</xdr:colOff>
      <xdr:row>108</xdr:row>
      <xdr:rowOff>121920</xdr:rowOff>
    </xdr:to>
    <xdr:cxnSp macro="">
      <xdr:nvCxnSpPr>
        <xdr:cNvPr id="882" name="直線コネクタ 881">
          <a:extLst>
            <a:ext uri="{FF2B5EF4-FFF2-40B4-BE49-F238E27FC236}">
              <a16:creationId xmlns:a16="http://schemas.microsoft.com/office/drawing/2014/main" id="{97655AEE-EBB3-4790-9DA6-80AEE1BD9B53}"/>
            </a:ext>
          </a:extLst>
        </xdr:cNvPr>
        <xdr:cNvCxnSpPr/>
      </xdr:nvCxnSpPr>
      <xdr:spPr>
        <a:xfrm>
          <a:off x="15481300" y="1860586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10705</xdr:rowOff>
    </xdr:from>
    <xdr:to>
      <xdr:col>76</xdr:col>
      <xdr:colOff>165100</xdr:colOff>
      <xdr:row>108</xdr:row>
      <xdr:rowOff>112305</xdr:rowOff>
    </xdr:to>
    <xdr:sp macro="" textlink="">
      <xdr:nvSpPr>
        <xdr:cNvPr id="883" name="楕円 882">
          <a:extLst>
            <a:ext uri="{FF2B5EF4-FFF2-40B4-BE49-F238E27FC236}">
              <a16:creationId xmlns:a16="http://schemas.microsoft.com/office/drawing/2014/main" id="{C007F948-450B-421A-902D-15F6CD7ACC41}"/>
            </a:ext>
          </a:extLst>
        </xdr:cNvPr>
        <xdr:cNvSpPr/>
      </xdr:nvSpPr>
      <xdr:spPr>
        <a:xfrm>
          <a:off x="14541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61505</xdr:rowOff>
    </xdr:from>
    <xdr:to>
      <xdr:col>81</xdr:col>
      <xdr:colOff>50800</xdr:colOff>
      <xdr:row>108</xdr:row>
      <xdr:rowOff>89263</xdr:rowOff>
    </xdr:to>
    <xdr:cxnSp macro="">
      <xdr:nvCxnSpPr>
        <xdr:cNvPr id="884" name="直線コネクタ 883">
          <a:extLst>
            <a:ext uri="{FF2B5EF4-FFF2-40B4-BE49-F238E27FC236}">
              <a16:creationId xmlns:a16="http://schemas.microsoft.com/office/drawing/2014/main" id="{1E28626A-33D3-4219-82BE-BD1B9F06A12C}"/>
            </a:ext>
          </a:extLst>
        </xdr:cNvPr>
        <xdr:cNvCxnSpPr/>
      </xdr:nvCxnSpPr>
      <xdr:spPr>
        <a:xfrm>
          <a:off x="14592300" y="1857810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10705</xdr:rowOff>
    </xdr:from>
    <xdr:to>
      <xdr:col>72</xdr:col>
      <xdr:colOff>38100</xdr:colOff>
      <xdr:row>108</xdr:row>
      <xdr:rowOff>112305</xdr:rowOff>
    </xdr:to>
    <xdr:sp macro="" textlink="">
      <xdr:nvSpPr>
        <xdr:cNvPr id="885" name="楕円 884">
          <a:extLst>
            <a:ext uri="{FF2B5EF4-FFF2-40B4-BE49-F238E27FC236}">
              <a16:creationId xmlns:a16="http://schemas.microsoft.com/office/drawing/2014/main" id="{D9A418BA-F3E8-4603-BBDA-55AE65918E58}"/>
            </a:ext>
          </a:extLst>
        </xdr:cNvPr>
        <xdr:cNvSpPr/>
      </xdr:nvSpPr>
      <xdr:spPr>
        <a:xfrm>
          <a:off x="13652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61505</xdr:rowOff>
    </xdr:from>
    <xdr:to>
      <xdr:col>76</xdr:col>
      <xdr:colOff>114300</xdr:colOff>
      <xdr:row>108</xdr:row>
      <xdr:rowOff>61505</xdr:rowOff>
    </xdr:to>
    <xdr:cxnSp macro="">
      <xdr:nvCxnSpPr>
        <xdr:cNvPr id="886" name="直線コネクタ 885">
          <a:extLst>
            <a:ext uri="{FF2B5EF4-FFF2-40B4-BE49-F238E27FC236}">
              <a16:creationId xmlns:a16="http://schemas.microsoft.com/office/drawing/2014/main" id="{DA52829A-F451-4D1A-A635-5011CD431142}"/>
            </a:ext>
          </a:extLst>
        </xdr:cNvPr>
        <xdr:cNvCxnSpPr/>
      </xdr:nvCxnSpPr>
      <xdr:spPr>
        <a:xfrm>
          <a:off x="13703300" y="185781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156029</xdr:rowOff>
    </xdr:from>
    <xdr:to>
      <xdr:col>67</xdr:col>
      <xdr:colOff>101600</xdr:colOff>
      <xdr:row>108</xdr:row>
      <xdr:rowOff>86179</xdr:rowOff>
    </xdr:to>
    <xdr:sp macro="" textlink="">
      <xdr:nvSpPr>
        <xdr:cNvPr id="887" name="楕円 886">
          <a:extLst>
            <a:ext uri="{FF2B5EF4-FFF2-40B4-BE49-F238E27FC236}">
              <a16:creationId xmlns:a16="http://schemas.microsoft.com/office/drawing/2014/main" id="{1A1D71DC-5D8E-4DA8-AEBF-875FB287917E}"/>
            </a:ext>
          </a:extLst>
        </xdr:cNvPr>
        <xdr:cNvSpPr/>
      </xdr:nvSpPr>
      <xdr:spPr>
        <a:xfrm>
          <a:off x="12763500" y="185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35379</xdr:rowOff>
    </xdr:from>
    <xdr:to>
      <xdr:col>71</xdr:col>
      <xdr:colOff>177800</xdr:colOff>
      <xdr:row>108</xdr:row>
      <xdr:rowOff>61505</xdr:rowOff>
    </xdr:to>
    <xdr:cxnSp macro="">
      <xdr:nvCxnSpPr>
        <xdr:cNvPr id="888" name="直線コネクタ 887">
          <a:extLst>
            <a:ext uri="{FF2B5EF4-FFF2-40B4-BE49-F238E27FC236}">
              <a16:creationId xmlns:a16="http://schemas.microsoft.com/office/drawing/2014/main" id="{2DE08254-BE4A-4FE6-ABBF-A2008C2E5D47}"/>
            </a:ext>
          </a:extLst>
        </xdr:cNvPr>
        <xdr:cNvCxnSpPr/>
      </xdr:nvCxnSpPr>
      <xdr:spPr>
        <a:xfrm>
          <a:off x="12814300" y="185519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89" name="n_1aveValue【庁舎】&#10;有形固定資産減価償却率">
          <a:extLst>
            <a:ext uri="{FF2B5EF4-FFF2-40B4-BE49-F238E27FC236}">
              <a16:creationId xmlns:a16="http://schemas.microsoft.com/office/drawing/2014/main" id="{7A657957-DBEB-46BF-B4A2-C42643E3CF39}"/>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0" name="n_2aveValue【庁舎】&#10;有形固定資産減価償却率">
          <a:extLst>
            <a:ext uri="{FF2B5EF4-FFF2-40B4-BE49-F238E27FC236}">
              <a16:creationId xmlns:a16="http://schemas.microsoft.com/office/drawing/2014/main" id="{8DBED048-7965-427F-A7FA-4DE795D8A66F}"/>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891" name="n_3aveValue【庁舎】&#10;有形固定資産減価償却率">
          <a:extLst>
            <a:ext uri="{FF2B5EF4-FFF2-40B4-BE49-F238E27FC236}">
              <a16:creationId xmlns:a16="http://schemas.microsoft.com/office/drawing/2014/main" id="{2D640572-BE6B-4D59-BA70-1FE88FF232A1}"/>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92" name="n_4aveValue【庁舎】&#10;有形固定資産減価償却率">
          <a:extLst>
            <a:ext uri="{FF2B5EF4-FFF2-40B4-BE49-F238E27FC236}">
              <a16:creationId xmlns:a16="http://schemas.microsoft.com/office/drawing/2014/main" id="{51B68881-192A-4469-A926-8AFCE96517A8}"/>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131190</xdr:rowOff>
    </xdr:from>
    <xdr:ext cx="405111" cy="259045"/>
    <xdr:sp macro="" textlink="">
      <xdr:nvSpPr>
        <xdr:cNvPr id="893" name="n_1mainValue【庁舎】&#10;有形固定資産減価償却率">
          <a:extLst>
            <a:ext uri="{FF2B5EF4-FFF2-40B4-BE49-F238E27FC236}">
              <a16:creationId xmlns:a16="http://schemas.microsoft.com/office/drawing/2014/main" id="{42121CF6-2327-4B32-8EE3-68390E8954D7}"/>
            </a:ext>
          </a:extLst>
        </xdr:cNvPr>
        <xdr:cNvSpPr txBox="1"/>
      </xdr:nvSpPr>
      <xdr:spPr>
        <a:xfrm>
          <a:off x="152660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103432</xdr:rowOff>
    </xdr:from>
    <xdr:ext cx="405111" cy="259045"/>
    <xdr:sp macro="" textlink="">
      <xdr:nvSpPr>
        <xdr:cNvPr id="894" name="n_2mainValue【庁舎】&#10;有形固定資産減価償却率">
          <a:extLst>
            <a:ext uri="{FF2B5EF4-FFF2-40B4-BE49-F238E27FC236}">
              <a16:creationId xmlns:a16="http://schemas.microsoft.com/office/drawing/2014/main" id="{D17BEB90-897F-4CD5-A9A0-5BDDE62EE083}"/>
            </a:ext>
          </a:extLst>
        </xdr:cNvPr>
        <xdr:cNvSpPr txBox="1"/>
      </xdr:nvSpPr>
      <xdr:spPr>
        <a:xfrm>
          <a:off x="14389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103432</xdr:rowOff>
    </xdr:from>
    <xdr:ext cx="405111" cy="259045"/>
    <xdr:sp macro="" textlink="">
      <xdr:nvSpPr>
        <xdr:cNvPr id="895" name="n_3mainValue【庁舎】&#10;有形固定資産減価償却率">
          <a:extLst>
            <a:ext uri="{FF2B5EF4-FFF2-40B4-BE49-F238E27FC236}">
              <a16:creationId xmlns:a16="http://schemas.microsoft.com/office/drawing/2014/main" id="{78714138-7420-467C-9C16-FA5118172D20}"/>
            </a:ext>
          </a:extLst>
        </xdr:cNvPr>
        <xdr:cNvSpPr txBox="1"/>
      </xdr:nvSpPr>
      <xdr:spPr>
        <a:xfrm>
          <a:off x="13500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77306</xdr:rowOff>
    </xdr:from>
    <xdr:ext cx="405111" cy="259045"/>
    <xdr:sp macro="" textlink="">
      <xdr:nvSpPr>
        <xdr:cNvPr id="896" name="n_4mainValue【庁舎】&#10;有形固定資産減価償却率">
          <a:extLst>
            <a:ext uri="{FF2B5EF4-FFF2-40B4-BE49-F238E27FC236}">
              <a16:creationId xmlns:a16="http://schemas.microsoft.com/office/drawing/2014/main" id="{2B813437-BDE1-41F1-B76B-E130BDDBB2AB}"/>
            </a:ext>
          </a:extLst>
        </xdr:cNvPr>
        <xdr:cNvSpPr txBox="1"/>
      </xdr:nvSpPr>
      <xdr:spPr>
        <a:xfrm>
          <a:off x="12611744" y="1859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9CDED09A-0673-4804-91F7-3E0069465A2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220B719-BDC7-4E1A-8279-7640118271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F1D255C0-AB78-4DD8-A044-D51D56421E4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767ED7E5-0E1B-419E-9BE0-4D3DACEF35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BB863586-19E6-4D9F-85A9-901C3CBE12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64E24349-262A-4EC0-A57D-9AA4B79746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16B0B78-ED47-4B6E-A3FC-62B907281C0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FBC64058-FFCD-484D-9089-E950B977AF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DB5BD152-7D90-4389-9B7A-D4073A22494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128B2E05-31AA-466A-A3C4-D6AFBFA0856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7" name="テキスト ボックス 906">
          <a:extLst>
            <a:ext uri="{FF2B5EF4-FFF2-40B4-BE49-F238E27FC236}">
              <a16:creationId xmlns:a16="http://schemas.microsoft.com/office/drawing/2014/main" id="{9178AD29-EA6D-4401-A41C-4FF1753A9DC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908" name="直線コネクタ 907">
          <a:extLst>
            <a:ext uri="{FF2B5EF4-FFF2-40B4-BE49-F238E27FC236}">
              <a16:creationId xmlns:a16="http://schemas.microsoft.com/office/drawing/2014/main" id="{39CF7056-6159-49F2-8B9F-9ABB7C238EC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9" name="テキスト ボックス 908">
          <a:extLst>
            <a:ext uri="{FF2B5EF4-FFF2-40B4-BE49-F238E27FC236}">
              <a16:creationId xmlns:a16="http://schemas.microsoft.com/office/drawing/2014/main" id="{40AD6056-9147-4034-A466-4E2FEE759C6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0" name="直線コネクタ 909">
          <a:extLst>
            <a:ext uri="{FF2B5EF4-FFF2-40B4-BE49-F238E27FC236}">
              <a16:creationId xmlns:a16="http://schemas.microsoft.com/office/drawing/2014/main" id="{73D8C7D3-0454-45F6-868A-E33B09FCC67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1" name="テキスト ボックス 910">
          <a:extLst>
            <a:ext uri="{FF2B5EF4-FFF2-40B4-BE49-F238E27FC236}">
              <a16:creationId xmlns:a16="http://schemas.microsoft.com/office/drawing/2014/main" id="{88AD2F2E-EF10-44C2-BEA8-108A05C4358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3A24DB9A-070E-41AF-AD61-9BF5D520AF0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3" name="テキスト ボックス 912">
          <a:extLst>
            <a:ext uri="{FF2B5EF4-FFF2-40B4-BE49-F238E27FC236}">
              <a16:creationId xmlns:a16="http://schemas.microsoft.com/office/drawing/2014/main" id="{3DCAB071-55D5-4487-A714-111887ED58D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4" name="直線コネクタ 913">
          <a:extLst>
            <a:ext uri="{FF2B5EF4-FFF2-40B4-BE49-F238E27FC236}">
              <a16:creationId xmlns:a16="http://schemas.microsoft.com/office/drawing/2014/main" id="{FC95B2C1-18A2-4B87-8B84-2835DBA4AAD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5" name="テキスト ボックス 914">
          <a:extLst>
            <a:ext uri="{FF2B5EF4-FFF2-40B4-BE49-F238E27FC236}">
              <a16:creationId xmlns:a16="http://schemas.microsoft.com/office/drawing/2014/main" id="{07DE9DF7-DC30-41B0-B45E-E041B2F77A7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6" name="直線コネクタ 915">
          <a:extLst>
            <a:ext uri="{FF2B5EF4-FFF2-40B4-BE49-F238E27FC236}">
              <a16:creationId xmlns:a16="http://schemas.microsoft.com/office/drawing/2014/main" id="{58C265C2-75C2-4629-A053-FC010DE690C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7" name="テキスト ボックス 916">
          <a:extLst>
            <a:ext uri="{FF2B5EF4-FFF2-40B4-BE49-F238E27FC236}">
              <a16:creationId xmlns:a16="http://schemas.microsoft.com/office/drawing/2014/main" id="{B4316D1B-BB75-48D6-8A9D-816CB1C72C6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3C7B34EA-1BA3-4480-901E-0FC158D9DE5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9EF69E2C-94B0-4478-B64F-D6923D065CC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庁舎】&#10;一人当たり面積グラフ枠">
          <a:extLst>
            <a:ext uri="{FF2B5EF4-FFF2-40B4-BE49-F238E27FC236}">
              <a16:creationId xmlns:a16="http://schemas.microsoft.com/office/drawing/2014/main" id="{14AE2DAE-5F70-4FBC-8853-541B9C54883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921" name="直線コネクタ 920">
          <a:extLst>
            <a:ext uri="{FF2B5EF4-FFF2-40B4-BE49-F238E27FC236}">
              <a16:creationId xmlns:a16="http://schemas.microsoft.com/office/drawing/2014/main" id="{A92A4A81-E95B-4A98-B0E5-AEC2A417DF45}"/>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922" name="【庁舎】&#10;一人当たり面積最小値テキスト">
          <a:extLst>
            <a:ext uri="{FF2B5EF4-FFF2-40B4-BE49-F238E27FC236}">
              <a16:creationId xmlns:a16="http://schemas.microsoft.com/office/drawing/2014/main" id="{98B0BE84-16EC-4D7A-91E8-D1960949C31B}"/>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923" name="直線コネクタ 922">
          <a:extLst>
            <a:ext uri="{FF2B5EF4-FFF2-40B4-BE49-F238E27FC236}">
              <a16:creationId xmlns:a16="http://schemas.microsoft.com/office/drawing/2014/main" id="{5C2B4FD3-D05F-4163-B5CE-B498C1F03FD5}"/>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4" name="【庁舎】&#10;一人当たり面積最大値テキスト">
          <a:extLst>
            <a:ext uri="{FF2B5EF4-FFF2-40B4-BE49-F238E27FC236}">
              <a16:creationId xmlns:a16="http://schemas.microsoft.com/office/drawing/2014/main" id="{6A50C3E5-5F86-4881-B74C-238DFAC85CAF}"/>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5" name="直線コネクタ 924">
          <a:extLst>
            <a:ext uri="{FF2B5EF4-FFF2-40B4-BE49-F238E27FC236}">
              <a16:creationId xmlns:a16="http://schemas.microsoft.com/office/drawing/2014/main" id="{73A390E9-F339-42AB-88BF-143A05EC7CA9}"/>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926" name="【庁舎】&#10;一人当たり面積平均値テキスト">
          <a:extLst>
            <a:ext uri="{FF2B5EF4-FFF2-40B4-BE49-F238E27FC236}">
              <a16:creationId xmlns:a16="http://schemas.microsoft.com/office/drawing/2014/main" id="{81E331D6-17EF-4B6B-B6C5-30B2F4ACB0C2}"/>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27" name="フローチャート: 判断 926">
          <a:extLst>
            <a:ext uri="{FF2B5EF4-FFF2-40B4-BE49-F238E27FC236}">
              <a16:creationId xmlns:a16="http://schemas.microsoft.com/office/drawing/2014/main" id="{CA5994AA-41E7-4EE8-AE15-5CAC065318C4}"/>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928" name="フローチャート: 判断 927">
          <a:extLst>
            <a:ext uri="{FF2B5EF4-FFF2-40B4-BE49-F238E27FC236}">
              <a16:creationId xmlns:a16="http://schemas.microsoft.com/office/drawing/2014/main" id="{57E45B69-774B-4E74-954A-8ECBB0761168}"/>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929" name="フローチャート: 判断 928">
          <a:extLst>
            <a:ext uri="{FF2B5EF4-FFF2-40B4-BE49-F238E27FC236}">
              <a16:creationId xmlns:a16="http://schemas.microsoft.com/office/drawing/2014/main" id="{FBB6CA12-F547-4269-9D76-2178A5C11FA5}"/>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930" name="フローチャート: 判断 929">
          <a:extLst>
            <a:ext uri="{FF2B5EF4-FFF2-40B4-BE49-F238E27FC236}">
              <a16:creationId xmlns:a16="http://schemas.microsoft.com/office/drawing/2014/main" id="{DAB92778-A8B1-42A4-83E8-30DD64BB85B5}"/>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931" name="フローチャート: 判断 930">
          <a:extLst>
            <a:ext uri="{FF2B5EF4-FFF2-40B4-BE49-F238E27FC236}">
              <a16:creationId xmlns:a16="http://schemas.microsoft.com/office/drawing/2014/main" id="{77194B2C-E294-48EB-96A9-25817C7C136E}"/>
            </a:ext>
          </a:extLst>
        </xdr:cNvPr>
        <xdr:cNvSpPr/>
      </xdr:nvSpPr>
      <xdr:spPr>
        <a:xfrm>
          <a:off x="18605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9070037-7B50-4C44-A81F-A3554239CF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CC4B732-FD11-4306-A7E2-51CBE6705A5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C0B9928-BD93-4DB3-9CA5-C82BE33544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982247C-D3B0-4EA8-82A2-E24DC0C4559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415D801-0CA0-4627-BE52-D815F85BB6A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37" name="楕円 936">
          <a:extLst>
            <a:ext uri="{FF2B5EF4-FFF2-40B4-BE49-F238E27FC236}">
              <a16:creationId xmlns:a16="http://schemas.microsoft.com/office/drawing/2014/main" id="{04825613-4A39-4FF2-B6FA-95D02C9053BF}"/>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938" name="【庁舎】&#10;一人当たり面積該当値テキスト">
          <a:extLst>
            <a:ext uri="{FF2B5EF4-FFF2-40B4-BE49-F238E27FC236}">
              <a16:creationId xmlns:a16="http://schemas.microsoft.com/office/drawing/2014/main" id="{48BF3A18-1A79-4F38-B253-1F1E1E587F04}"/>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135889</xdr:rowOff>
    </xdr:from>
    <xdr:to>
      <xdr:col>112</xdr:col>
      <xdr:colOff>38100</xdr:colOff>
      <xdr:row>107</xdr:row>
      <xdr:rowOff>66039</xdr:rowOff>
    </xdr:to>
    <xdr:sp macro="" textlink="">
      <xdr:nvSpPr>
        <xdr:cNvPr id="939" name="楕円 938">
          <a:extLst>
            <a:ext uri="{FF2B5EF4-FFF2-40B4-BE49-F238E27FC236}">
              <a16:creationId xmlns:a16="http://schemas.microsoft.com/office/drawing/2014/main" id="{7C268F31-0C68-4589-B60F-8FD6069FC983}"/>
            </a:ext>
          </a:extLst>
        </xdr:cNvPr>
        <xdr:cNvSpPr/>
      </xdr:nvSpPr>
      <xdr:spPr>
        <a:xfrm>
          <a:off x="21272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15239</xdr:rowOff>
    </xdr:to>
    <xdr:cxnSp macro="">
      <xdr:nvCxnSpPr>
        <xdr:cNvPr id="940" name="直線コネクタ 939">
          <a:extLst>
            <a:ext uri="{FF2B5EF4-FFF2-40B4-BE49-F238E27FC236}">
              <a16:creationId xmlns:a16="http://schemas.microsoft.com/office/drawing/2014/main" id="{7E53246A-3432-4EBF-A847-B1ACD05E3C66}"/>
            </a:ext>
          </a:extLst>
        </xdr:cNvPr>
        <xdr:cNvCxnSpPr/>
      </xdr:nvCxnSpPr>
      <xdr:spPr>
        <a:xfrm flipV="1">
          <a:off x="21323300" y="183413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151130</xdr:rowOff>
    </xdr:from>
    <xdr:to>
      <xdr:col>107</xdr:col>
      <xdr:colOff>101600</xdr:colOff>
      <xdr:row>107</xdr:row>
      <xdr:rowOff>81280</xdr:rowOff>
    </xdr:to>
    <xdr:sp macro="" textlink="">
      <xdr:nvSpPr>
        <xdr:cNvPr id="941" name="楕円 940">
          <a:extLst>
            <a:ext uri="{FF2B5EF4-FFF2-40B4-BE49-F238E27FC236}">
              <a16:creationId xmlns:a16="http://schemas.microsoft.com/office/drawing/2014/main" id="{5536657A-BDAC-4B5D-B288-1C5E7301DD77}"/>
            </a:ext>
          </a:extLst>
        </xdr:cNvPr>
        <xdr:cNvSpPr/>
      </xdr:nvSpPr>
      <xdr:spPr>
        <a:xfrm>
          <a:off x="20383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15239</xdr:rowOff>
    </xdr:from>
    <xdr:to>
      <xdr:col>111</xdr:col>
      <xdr:colOff>177800</xdr:colOff>
      <xdr:row>107</xdr:row>
      <xdr:rowOff>30480</xdr:rowOff>
    </xdr:to>
    <xdr:cxnSp macro="">
      <xdr:nvCxnSpPr>
        <xdr:cNvPr id="942" name="直線コネクタ 941">
          <a:extLst>
            <a:ext uri="{FF2B5EF4-FFF2-40B4-BE49-F238E27FC236}">
              <a16:creationId xmlns:a16="http://schemas.microsoft.com/office/drawing/2014/main" id="{F953AC94-F80E-49E3-B83E-B496CFB2DF00}"/>
            </a:ext>
          </a:extLst>
        </xdr:cNvPr>
        <xdr:cNvCxnSpPr/>
      </xdr:nvCxnSpPr>
      <xdr:spPr>
        <a:xfrm flipV="1">
          <a:off x="20434300" y="183603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161289</xdr:rowOff>
    </xdr:from>
    <xdr:to>
      <xdr:col>102</xdr:col>
      <xdr:colOff>165100</xdr:colOff>
      <xdr:row>107</xdr:row>
      <xdr:rowOff>91439</xdr:rowOff>
    </xdr:to>
    <xdr:sp macro="" textlink="">
      <xdr:nvSpPr>
        <xdr:cNvPr id="943" name="楕円 942">
          <a:extLst>
            <a:ext uri="{FF2B5EF4-FFF2-40B4-BE49-F238E27FC236}">
              <a16:creationId xmlns:a16="http://schemas.microsoft.com/office/drawing/2014/main" id="{637C8A9A-4D94-45F7-A31F-9795806A8368}"/>
            </a:ext>
          </a:extLst>
        </xdr:cNvPr>
        <xdr:cNvSpPr/>
      </xdr:nvSpPr>
      <xdr:spPr>
        <a:xfrm>
          <a:off x="19494500" y="183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30480</xdr:rowOff>
    </xdr:from>
    <xdr:to>
      <xdr:col>107</xdr:col>
      <xdr:colOff>50800</xdr:colOff>
      <xdr:row>107</xdr:row>
      <xdr:rowOff>40639</xdr:rowOff>
    </xdr:to>
    <xdr:cxnSp macro="">
      <xdr:nvCxnSpPr>
        <xdr:cNvPr id="944" name="直線コネクタ 943">
          <a:extLst>
            <a:ext uri="{FF2B5EF4-FFF2-40B4-BE49-F238E27FC236}">
              <a16:creationId xmlns:a16="http://schemas.microsoft.com/office/drawing/2014/main" id="{AAF2885F-6C3D-41BD-A4AC-061ACA021E27}"/>
            </a:ext>
          </a:extLst>
        </xdr:cNvPr>
        <xdr:cNvCxnSpPr/>
      </xdr:nvCxnSpPr>
      <xdr:spPr>
        <a:xfrm flipV="1">
          <a:off x="19545300" y="1837563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2539</xdr:rowOff>
    </xdr:from>
    <xdr:to>
      <xdr:col>98</xdr:col>
      <xdr:colOff>38100</xdr:colOff>
      <xdr:row>107</xdr:row>
      <xdr:rowOff>104139</xdr:rowOff>
    </xdr:to>
    <xdr:sp macro="" textlink="">
      <xdr:nvSpPr>
        <xdr:cNvPr id="945" name="楕円 944">
          <a:extLst>
            <a:ext uri="{FF2B5EF4-FFF2-40B4-BE49-F238E27FC236}">
              <a16:creationId xmlns:a16="http://schemas.microsoft.com/office/drawing/2014/main" id="{72F92864-D705-422D-ABDA-936810AF69E5}"/>
            </a:ext>
          </a:extLst>
        </xdr:cNvPr>
        <xdr:cNvSpPr/>
      </xdr:nvSpPr>
      <xdr:spPr>
        <a:xfrm>
          <a:off x="18605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40639</xdr:rowOff>
    </xdr:from>
    <xdr:to>
      <xdr:col>102</xdr:col>
      <xdr:colOff>114300</xdr:colOff>
      <xdr:row>107</xdr:row>
      <xdr:rowOff>53339</xdr:rowOff>
    </xdr:to>
    <xdr:cxnSp macro="">
      <xdr:nvCxnSpPr>
        <xdr:cNvPr id="946" name="直線コネクタ 945">
          <a:extLst>
            <a:ext uri="{FF2B5EF4-FFF2-40B4-BE49-F238E27FC236}">
              <a16:creationId xmlns:a16="http://schemas.microsoft.com/office/drawing/2014/main" id="{2614B964-B385-4086-ABE0-1DB257E16695}"/>
            </a:ext>
          </a:extLst>
        </xdr:cNvPr>
        <xdr:cNvCxnSpPr/>
      </xdr:nvCxnSpPr>
      <xdr:spPr>
        <a:xfrm flipV="1">
          <a:off x="18656300" y="18385789"/>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947" name="n_1aveValue【庁舎】&#10;一人当たり面積">
          <a:extLst>
            <a:ext uri="{FF2B5EF4-FFF2-40B4-BE49-F238E27FC236}">
              <a16:creationId xmlns:a16="http://schemas.microsoft.com/office/drawing/2014/main" id="{EDEFC442-2BB7-4338-987E-11E6F9729F01}"/>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948" name="n_2aveValue【庁舎】&#10;一人当たり面積">
          <a:extLst>
            <a:ext uri="{FF2B5EF4-FFF2-40B4-BE49-F238E27FC236}">
              <a16:creationId xmlns:a16="http://schemas.microsoft.com/office/drawing/2014/main" id="{1B7CF7B2-51DE-4FB7-B401-4A58A96DDC17}"/>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949" name="n_3aveValue【庁舎】&#10;一人当たり面積">
          <a:extLst>
            <a:ext uri="{FF2B5EF4-FFF2-40B4-BE49-F238E27FC236}">
              <a16:creationId xmlns:a16="http://schemas.microsoft.com/office/drawing/2014/main" id="{45AE0F95-EF0B-4369-81B0-87A25789DF63}"/>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50816</xdr:rowOff>
    </xdr:from>
    <xdr:ext cx="469744" cy="259045"/>
    <xdr:sp macro="" textlink="">
      <xdr:nvSpPr>
        <xdr:cNvPr id="950" name="n_4aveValue【庁舎】&#10;一人当たり面積">
          <a:extLst>
            <a:ext uri="{FF2B5EF4-FFF2-40B4-BE49-F238E27FC236}">
              <a16:creationId xmlns:a16="http://schemas.microsoft.com/office/drawing/2014/main" id="{48DF84E7-A8C2-4299-8D6D-30FEAC6B9F53}"/>
            </a:ext>
          </a:extLst>
        </xdr:cNvPr>
        <xdr:cNvSpPr txBox="1"/>
      </xdr:nvSpPr>
      <xdr:spPr>
        <a:xfrm>
          <a:off x="184214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57166</xdr:rowOff>
    </xdr:from>
    <xdr:ext cx="469744" cy="259045"/>
    <xdr:sp macro="" textlink="">
      <xdr:nvSpPr>
        <xdr:cNvPr id="951" name="n_1mainValue【庁舎】&#10;一人当たり面積">
          <a:extLst>
            <a:ext uri="{FF2B5EF4-FFF2-40B4-BE49-F238E27FC236}">
              <a16:creationId xmlns:a16="http://schemas.microsoft.com/office/drawing/2014/main" id="{FF42588E-3AC8-494D-B2A3-964B5A14C63E}"/>
            </a:ext>
          </a:extLst>
        </xdr:cNvPr>
        <xdr:cNvSpPr txBox="1"/>
      </xdr:nvSpPr>
      <xdr:spPr>
        <a:xfrm>
          <a:off x="210757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952" name="n_2mainValue【庁舎】&#10;一人当たり面積">
          <a:extLst>
            <a:ext uri="{FF2B5EF4-FFF2-40B4-BE49-F238E27FC236}">
              <a16:creationId xmlns:a16="http://schemas.microsoft.com/office/drawing/2014/main" id="{121027C5-02D2-4D9D-ABF4-96AB4371D335}"/>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82566</xdr:rowOff>
    </xdr:from>
    <xdr:ext cx="469744" cy="259045"/>
    <xdr:sp macro="" textlink="">
      <xdr:nvSpPr>
        <xdr:cNvPr id="953" name="n_3mainValue【庁舎】&#10;一人当たり面積">
          <a:extLst>
            <a:ext uri="{FF2B5EF4-FFF2-40B4-BE49-F238E27FC236}">
              <a16:creationId xmlns:a16="http://schemas.microsoft.com/office/drawing/2014/main" id="{39D4EF07-6F84-49D1-AEC4-72CA2BCCF634}"/>
            </a:ext>
          </a:extLst>
        </xdr:cNvPr>
        <xdr:cNvSpPr txBox="1"/>
      </xdr:nvSpPr>
      <xdr:spPr>
        <a:xfrm>
          <a:off x="19310427" y="184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95266</xdr:rowOff>
    </xdr:from>
    <xdr:ext cx="469744" cy="259045"/>
    <xdr:sp macro="" textlink="">
      <xdr:nvSpPr>
        <xdr:cNvPr id="954" name="n_4mainValue【庁舎】&#10;一人当たり面積">
          <a:extLst>
            <a:ext uri="{FF2B5EF4-FFF2-40B4-BE49-F238E27FC236}">
              <a16:creationId xmlns:a16="http://schemas.microsoft.com/office/drawing/2014/main" id="{0BD1DE08-1A23-411D-89D2-E2E50A921FB8}"/>
            </a:ext>
          </a:extLst>
        </xdr:cNvPr>
        <xdr:cNvSpPr txBox="1"/>
      </xdr:nvSpPr>
      <xdr:spPr>
        <a:xfrm>
          <a:off x="18421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2BAE80F8-8C01-49BB-82F6-7ECA544232A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F4D3BFEA-F958-4312-864A-A007737214E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34A57C7B-D813-4914-AD9D-B8B88C92890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・一般廃棄物処理施設について、評価額の大部分は一部事務組合の施設が占めていたが、老朽化した同施設が令和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年度に解体されたことで、減価償却率が低下し、一人当たり有形固定資産額が大幅に減少している。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・福祉施設については、主要施設である「総合福祉会館」は平成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年建設であり、類似団体平均の施設よりも比較的新しいため、減価償却率が低い値になっていると考えられる。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・庁舎は建設して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年以上経過しており、減価償却率は類似団体内平均よりもかなり高い数値となっている。耐震化は実施済みであるが、今後は長寿命化や建替え等の検討が必要になると考えている。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・体育館・プールの減価償却率は類似団体内平均よりも高い数値である。修繕や補修を支出することも増えてきていることから、長寿命化や建替え等の検討が必要になると考えている。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の施設（図書館、市民会館、保健センター・保健所）の減価償却率については、類似団体内平均に近い数値となっている。必要に応じて長寿命化や建替え等を実施し、適切な施設管理を努めていきた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17\&#21644;&#26408;&#30010;\01&#20225;&#30011;&#32207;&#21209;&#35506;\04&#36001;&#25919;&#20418;\&#20196;&#21644;&#65303;&#24180;&#24230;\&#36001;&#25919;\&#36001;&#25919;&#29366;&#27841;&#36039;&#26009;&#38598;\&#20196;&#21644;6&#24180;&#24230;&#20998;1&#22238;&#30446;\R08.03.10&#12294;&#20999;%20&#20196;&#21644;&#65302;&#24180;&#24230;&#36001;&#25919;&#29366;&#27841;&#36039;&#26009;&#38598;&#12398;&#20316;&#25104;&#21450;&#12403;&#25552;&#20986;&#12395;&#12388;&#12356;&#12390;&#65288;&#29031;&#20250;&#65289;\&#12480;&#12454;&#12531;&#12525;&#12540;&#12489;&#12501;&#12449;&#12452;&#12523;\&#12304;&#36001;&#25919;&#29366;&#27841;&#36039;&#26009;&#38598;&#12305;_353213_&#21644;&#26408;&#30010;_2024\&#12304;&#36001;&#25919;&#29366;&#27841;&#36039;&#26009;&#38598;&#12305;_353213_&#21644;&#26408;&#30010;_2024%20-%20&#12467;&#12500;&#12540;.xlsx" TargetMode="External"/><Relationship Id="rId1" Type="http://schemas.openxmlformats.org/officeDocument/2006/relationships/externalLinkPath" Target="file:///\\172.16.1.217\&#21644;&#26408;&#30010;\01&#20225;&#30011;&#32207;&#21209;&#35506;\04&#36001;&#25919;&#20418;\&#20196;&#21644;&#65303;&#24180;&#24230;\&#36001;&#25919;\&#36001;&#25919;&#29366;&#27841;&#36039;&#26009;&#38598;\&#20196;&#21644;6&#24180;&#24230;&#20998;1&#22238;&#30446;\R08.03.10&#12294;&#20999;%20&#20196;&#21644;&#65302;&#24180;&#24230;&#36001;&#25919;&#29366;&#27841;&#36039;&#26009;&#38598;&#12398;&#20316;&#25104;&#21450;&#12403;&#25552;&#20986;&#12395;&#12388;&#12356;&#12390;&#65288;&#29031;&#20250;&#65289;\&#12480;&#12454;&#12531;&#12525;&#12540;&#12489;&#12501;&#12449;&#12452;&#12523;\&#12304;&#36001;&#25919;&#29366;&#27841;&#36039;&#26009;&#38598;&#12305;_353213_&#21644;&#26408;&#30010;_2024\&#12304;&#36001;&#25919;&#29366;&#27841;&#36039;&#26009;&#38598;&#12305;_353213_&#21644;&#26408;&#30010;_2024%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1">
          <cell r="B71" t="str">
            <v>R04</v>
          </cell>
          <cell r="C71" t="str">
            <v>R05</v>
          </cell>
          <cell r="D71" t="str">
            <v>R06</v>
          </cell>
        </row>
        <row r="72">
          <cell r="A72" t="str">
            <v>財政調整基金</v>
          </cell>
          <cell r="B72">
            <v>1760</v>
          </cell>
          <cell r="C72">
            <v>1425</v>
          </cell>
          <cell r="D72">
            <v>1502</v>
          </cell>
        </row>
        <row r="73">
          <cell r="A73" t="str">
            <v>減債基金</v>
          </cell>
          <cell r="B73">
            <v>138</v>
          </cell>
          <cell r="C73">
            <v>153</v>
          </cell>
          <cell r="D73">
            <v>164</v>
          </cell>
        </row>
        <row r="74">
          <cell r="A74" t="str">
            <v>その他特定目的基金</v>
          </cell>
          <cell r="B74">
            <v>671</v>
          </cell>
          <cell r="C74">
            <v>692</v>
          </cell>
          <cell r="D74">
            <v>795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57" customWidth="1"/>
    <col min="12" max="12" width="2.26953125" style="157" customWidth="1"/>
    <col min="13" max="17" width="2.36328125" style="157" customWidth="1"/>
    <col min="18" max="119" width="2.08984375" style="157" customWidth="1"/>
    <col min="120" max="16384" width="0" style="157"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58"/>
      <c r="DK1" s="158"/>
      <c r="DL1" s="158"/>
      <c r="DM1" s="158"/>
      <c r="DN1" s="158"/>
      <c r="DO1" s="158"/>
    </row>
    <row r="2" spans="1:119" ht="24" thickBot="1" x14ac:dyDescent="0.25">
      <c r="B2" s="159" t="s">
        <v>77</v>
      </c>
      <c r="C2" s="159"/>
      <c r="D2" s="160"/>
    </row>
    <row r="3" spans="1:119" ht="18.75" customHeight="1" thickBot="1" x14ac:dyDescent="0.25">
      <c r="A3" s="158"/>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58"/>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4585472</v>
      </c>
      <c r="BO4" s="384"/>
      <c r="BP4" s="384"/>
      <c r="BQ4" s="384"/>
      <c r="BR4" s="384"/>
      <c r="BS4" s="384"/>
      <c r="BT4" s="384"/>
      <c r="BU4" s="385"/>
      <c r="BV4" s="383">
        <v>4647899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v>
      </c>
      <c r="CU4" s="390"/>
      <c r="CV4" s="390"/>
      <c r="CW4" s="390"/>
      <c r="CX4" s="390"/>
      <c r="CY4" s="390"/>
      <c r="CZ4" s="390"/>
      <c r="DA4" s="391"/>
      <c r="DB4" s="389">
        <v>10.1</v>
      </c>
      <c r="DC4" s="390"/>
      <c r="DD4" s="390"/>
      <c r="DE4" s="390"/>
      <c r="DF4" s="390"/>
      <c r="DG4" s="390"/>
      <c r="DH4" s="390"/>
      <c r="DI4" s="391"/>
    </row>
    <row r="5" spans="1:119" ht="18.75" customHeight="1" x14ac:dyDescent="0.2">
      <c r="A5" s="158"/>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4350163</v>
      </c>
      <c r="BO5" s="421"/>
      <c r="BP5" s="421"/>
      <c r="BQ5" s="421"/>
      <c r="BR5" s="421"/>
      <c r="BS5" s="421"/>
      <c r="BT5" s="421"/>
      <c r="BU5" s="422"/>
      <c r="BV5" s="420">
        <v>4380877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v>
      </c>
      <c r="CU5" s="418"/>
      <c r="CV5" s="418"/>
      <c r="CW5" s="418"/>
      <c r="CX5" s="418"/>
      <c r="CY5" s="418"/>
      <c r="CZ5" s="418"/>
      <c r="DA5" s="419"/>
      <c r="DB5" s="417">
        <v>106.2</v>
      </c>
      <c r="DC5" s="418"/>
      <c r="DD5" s="418"/>
      <c r="DE5" s="418"/>
      <c r="DF5" s="418"/>
      <c r="DG5" s="418"/>
      <c r="DH5" s="418"/>
      <c r="DI5" s="419"/>
    </row>
    <row r="6" spans="1:119" ht="18.75" customHeight="1" x14ac:dyDescent="0.2">
      <c r="A6" s="158"/>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235309</v>
      </c>
      <c r="BO6" s="421"/>
      <c r="BP6" s="421"/>
      <c r="BQ6" s="421"/>
      <c r="BR6" s="421"/>
      <c r="BS6" s="421"/>
      <c r="BT6" s="421"/>
      <c r="BU6" s="422"/>
      <c r="BV6" s="420">
        <v>267022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94.5</v>
      </c>
      <c r="CU6" s="458"/>
      <c r="CV6" s="458"/>
      <c r="CW6" s="458"/>
      <c r="CX6" s="458"/>
      <c r="CY6" s="458"/>
      <c r="CZ6" s="458"/>
      <c r="DA6" s="459"/>
      <c r="DB6" s="457">
        <v>107.1</v>
      </c>
      <c r="DC6" s="458"/>
      <c r="DD6" s="458"/>
      <c r="DE6" s="458"/>
      <c r="DF6" s="458"/>
      <c r="DG6" s="458"/>
      <c r="DH6" s="458"/>
      <c r="DI6" s="459"/>
    </row>
    <row r="7" spans="1:119" ht="18.75" customHeight="1" x14ac:dyDescent="0.2">
      <c r="A7" s="158"/>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8217</v>
      </c>
      <c r="BO7" s="421"/>
      <c r="BP7" s="421"/>
      <c r="BQ7" s="421"/>
      <c r="BR7" s="421"/>
      <c r="BS7" s="421"/>
      <c r="BT7" s="421"/>
      <c r="BU7" s="422"/>
      <c r="BV7" s="420">
        <v>10596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2531478</v>
      </c>
      <c r="CU7" s="421"/>
      <c r="CV7" s="421"/>
      <c r="CW7" s="421"/>
      <c r="CX7" s="421"/>
      <c r="CY7" s="421"/>
      <c r="CZ7" s="421"/>
      <c r="DA7" s="422"/>
      <c r="DB7" s="420">
        <v>2551350</v>
      </c>
      <c r="DC7" s="421"/>
      <c r="DD7" s="421"/>
      <c r="DE7" s="421"/>
      <c r="DF7" s="421"/>
      <c r="DG7" s="421"/>
      <c r="DH7" s="421"/>
      <c r="DI7" s="422"/>
    </row>
    <row r="8" spans="1:119" ht="18.75" customHeight="1" thickBot="1" x14ac:dyDescent="0.25">
      <c r="A8" s="158"/>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227092</v>
      </c>
      <c r="BO8" s="421"/>
      <c r="BP8" s="421"/>
      <c r="BQ8" s="421"/>
      <c r="BR8" s="421"/>
      <c r="BS8" s="421"/>
      <c r="BT8" s="421"/>
      <c r="BU8" s="422"/>
      <c r="BV8" s="420">
        <v>256426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0.61</v>
      </c>
      <c r="CU8" s="461"/>
      <c r="CV8" s="461"/>
      <c r="CW8" s="461"/>
      <c r="CX8" s="461"/>
      <c r="CY8" s="461"/>
      <c r="CZ8" s="461"/>
      <c r="DA8" s="462"/>
      <c r="DB8" s="460">
        <v>0.62</v>
      </c>
      <c r="DC8" s="461"/>
      <c r="DD8" s="461"/>
      <c r="DE8" s="461"/>
      <c r="DF8" s="461"/>
      <c r="DG8" s="461"/>
      <c r="DH8" s="461"/>
      <c r="DI8" s="462"/>
    </row>
    <row r="9" spans="1:119" ht="18.75" customHeight="1" thickBot="1" x14ac:dyDescent="0.25">
      <c r="A9" s="158"/>
      <c r="B9" s="414" t="s">
        <v>106</v>
      </c>
      <c r="C9" s="415"/>
      <c r="D9" s="415"/>
      <c r="E9" s="415"/>
      <c r="F9" s="415"/>
      <c r="G9" s="415"/>
      <c r="H9" s="415"/>
      <c r="I9" s="415"/>
      <c r="J9" s="415"/>
      <c r="K9" s="463"/>
      <c r="L9" s="464" t="s">
        <v>107</v>
      </c>
      <c r="M9" s="465"/>
      <c r="N9" s="465"/>
      <c r="O9" s="465"/>
      <c r="P9" s="465"/>
      <c r="Q9" s="466"/>
      <c r="R9" s="467">
        <v>6034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-29334</v>
      </c>
      <c r="BO9" s="421"/>
      <c r="BP9" s="421"/>
      <c r="BQ9" s="421"/>
      <c r="BR9" s="421"/>
      <c r="BS9" s="421"/>
      <c r="BT9" s="421"/>
      <c r="BU9" s="422"/>
      <c r="BV9" s="420">
        <v>-12431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12.4</v>
      </c>
      <c r="CU9" s="418"/>
      <c r="CV9" s="418"/>
      <c r="CW9" s="418"/>
      <c r="CX9" s="418"/>
      <c r="CY9" s="418"/>
      <c r="CZ9" s="418"/>
      <c r="DA9" s="419"/>
      <c r="DB9" s="417">
        <v>12.2</v>
      </c>
      <c r="DC9" s="418"/>
      <c r="DD9" s="418"/>
      <c r="DE9" s="418"/>
      <c r="DF9" s="418"/>
      <c r="DG9" s="418"/>
      <c r="DH9" s="418"/>
      <c r="DI9" s="419"/>
    </row>
    <row r="10" spans="1:119" ht="18.75" customHeight="1" thickBot="1" x14ac:dyDescent="0.25">
      <c r="A10" s="158"/>
      <c r="B10" s="414"/>
      <c r="C10" s="415"/>
      <c r="D10" s="415"/>
      <c r="E10" s="415"/>
      <c r="F10" s="415"/>
      <c r="G10" s="415"/>
      <c r="H10" s="415"/>
      <c r="I10" s="415"/>
      <c r="J10" s="415"/>
      <c r="K10" s="463"/>
      <c r="L10" s="470" t="s">
        <v>112</v>
      </c>
      <c r="M10" s="450"/>
      <c r="N10" s="450"/>
      <c r="O10" s="450"/>
      <c r="P10" s="450"/>
      <c r="Q10" s="451"/>
      <c r="R10" s="471">
        <v>6285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128213</v>
      </c>
      <c r="BO10" s="421"/>
      <c r="BP10" s="421"/>
      <c r="BQ10" s="421"/>
      <c r="BR10" s="421"/>
      <c r="BS10" s="421"/>
      <c r="BT10" s="421"/>
      <c r="BU10" s="422"/>
      <c r="BV10" s="420">
        <v>134429</v>
      </c>
      <c r="BW10" s="421"/>
      <c r="BX10" s="421"/>
      <c r="BY10" s="421"/>
      <c r="BZ10" s="421"/>
      <c r="CA10" s="421"/>
      <c r="CB10" s="421"/>
      <c r="CC10" s="422"/>
      <c r="CD10" s="161" t="s">
        <v>115</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5">
      <c r="A11" s="158"/>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200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58"/>
      <c r="B12" s="480" t="s">
        <v>122</v>
      </c>
      <c r="C12" s="481"/>
      <c r="D12" s="481"/>
      <c r="E12" s="481"/>
      <c r="F12" s="481"/>
      <c r="G12" s="481"/>
      <c r="H12" s="481"/>
      <c r="I12" s="481"/>
      <c r="J12" s="481"/>
      <c r="K12" s="482"/>
      <c r="L12" s="489" t="s">
        <v>123</v>
      </c>
      <c r="M12" s="490"/>
      <c r="N12" s="490"/>
      <c r="O12" s="490"/>
      <c r="P12" s="490"/>
      <c r="Q12" s="491"/>
      <c r="R12" s="492">
        <v>5695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51569</v>
      </c>
      <c r="BO12" s="421"/>
      <c r="BP12" s="421"/>
      <c r="BQ12" s="421"/>
      <c r="BR12" s="421"/>
      <c r="BS12" s="421"/>
      <c r="BT12" s="421"/>
      <c r="BU12" s="422"/>
      <c r="BV12" s="420">
        <v>469377</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58"/>
      <c r="B13" s="483"/>
      <c r="C13" s="484"/>
      <c r="D13" s="484"/>
      <c r="E13" s="484"/>
      <c r="F13" s="484"/>
      <c r="G13" s="484"/>
      <c r="H13" s="484"/>
      <c r="I13" s="484"/>
      <c r="J13" s="484"/>
      <c r="K13" s="485"/>
      <c r="L13" s="167"/>
      <c r="M13" s="511" t="s">
        <v>129</v>
      </c>
      <c r="N13" s="512"/>
      <c r="O13" s="512"/>
      <c r="P13" s="512"/>
      <c r="Q13" s="513"/>
      <c r="R13" s="504">
        <v>5604</v>
      </c>
      <c r="S13" s="505"/>
      <c r="T13" s="505"/>
      <c r="U13" s="505"/>
      <c r="V13" s="506"/>
      <c r="W13" s="436" t="s">
        <v>130</v>
      </c>
      <c r="X13" s="437"/>
      <c r="Y13" s="437"/>
      <c r="Z13" s="437"/>
      <c r="AA13" s="437"/>
      <c r="AB13" s="427"/>
      <c r="AC13" s="471">
        <v>20</v>
      </c>
      <c r="AD13" s="472"/>
      <c r="AE13" s="472"/>
      <c r="AF13" s="472"/>
      <c r="AG13" s="514"/>
      <c r="AH13" s="471">
        <v>15</v>
      </c>
      <c r="AI13" s="472"/>
      <c r="AJ13" s="472"/>
      <c r="AK13" s="472"/>
      <c r="AL13" s="473"/>
      <c r="AM13" s="449" t="s">
        <v>131</v>
      </c>
      <c r="AN13" s="450"/>
      <c r="AO13" s="450"/>
      <c r="AP13" s="450"/>
      <c r="AQ13" s="450"/>
      <c r="AR13" s="450"/>
      <c r="AS13" s="450"/>
      <c r="AT13" s="451"/>
      <c r="AU13" s="452" t="s">
        <v>90</v>
      </c>
      <c r="AV13" s="453"/>
      <c r="AW13" s="453"/>
      <c r="AX13" s="453"/>
      <c r="AY13" s="454" t="s">
        <v>132</v>
      </c>
      <c r="AZ13" s="455"/>
      <c r="BA13" s="455"/>
      <c r="BB13" s="455"/>
      <c r="BC13" s="455"/>
      <c r="BD13" s="455"/>
      <c r="BE13" s="455"/>
      <c r="BF13" s="455"/>
      <c r="BG13" s="455"/>
      <c r="BH13" s="455"/>
      <c r="BI13" s="455"/>
      <c r="BJ13" s="455"/>
      <c r="BK13" s="455"/>
      <c r="BL13" s="455"/>
      <c r="BM13" s="456"/>
      <c r="BN13" s="420">
        <v>47510</v>
      </c>
      <c r="BO13" s="421"/>
      <c r="BP13" s="421"/>
      <c r="BQ13" s="421"/>
      <c r="BR13" s="421"/>
      <c r="BS13" s="421"/>
      <c r="BT13" s="421"/>
      <c r="BU13" s="422"/>
      <c r="BV13" s="420">
        <v>-347379</v>
      </c>
      <c r="BW13" s="421"/>
      <c r="BX13" s="421"/>
      <c r="BY13" s="421"/>
      <c r="BZ13" s="421"/>
      <c r="CA13" s="421"/>
      <c r="CB13" s="421"/>
      <c r="CC13" s="422"/>
      <c r="CD13" s="423" t="s">
        <v>133</v>
      </c>
      <c r="CE13" s="424"/>
      <c r="CF13" s="424"/>
      <c r="CG13" s="424"/>
      <c r="CH13" s="424"/>
      <c r="CI13" s="424"/>
      <c r="CJ13" s="424"/>
      <c r="CK13" s="424"/>
      <c r="CL13" s="424"/>
      <c r="CM13" s="424"/>
      <c r="CN13" s="424"/>
      <c r="CO13" s="424"/>
      <c r="CP13" s="424"/>
      <c r="CQ13" s="424"/>
      <c r="CR13" s="424"/>
      <c r="CS13" s="425"/>
      <c r="CT13" s="417">
        <v>8.5</v>
      </c>
      <c r="CU13" s="418"/>
      <c r="CV13" s="418"/>
      <c r="CW13" s="418"/>
      <c r="CX13" s="418"/>
      <c r="CY13" s="418"/>
      <c r="CZ13" s="418"/>
      <c r="DA13" s="419"/>
      <c r="DB13" s="417">
        <v>7.7</v>
      </c>
      <c r="DC13" s="418"/>
      <c r="DD13" s="418"/>
      <c r="DE13" s="418"/>
      <c r="DF13" s="418"/>
      <c r="DG13" s="418"/>
      <c r="DH13" s="418"/>
      <c r="DI13" s="419"/>
    </row>
    <row r="14" spans="1:119" ht="18.75" customHeight="1" thickBot="1" x14ac:dyDescent="0.25">
      <c r="A14" s="158"/>
      <c r="B14" s="483"/>
      <c r="C14" s="484"/>
      <c r="D14" s="484"/>
      <c r="E14" s="484"/>
      <c r="F14" s="484"/>
      <c r="G14" s="484"/>
      <c r="H14" s="484"/>
      <c r="I14" s="484"/>
      <c r="J14" s="484"/>
      <c r="K14" s="485"/>
      <c r="L14" s="501" t="s">
        <v>134</v>
      </c>
      <c r="M14" s="502"/>
      <c r="N14" s="502"/>
      <c r="O14" s="502"/>
      <c r="P14" s="502"/>
      <c r="Q14" s="503"/>
      <c r="R14" s="504">
        <v>5842</v>
      </c>
      <c r="S14" s="505"/>
      <c r="T14" s="505"/>
      <c r="U14" s="505"/>
      <c r="V14" s="506"/>
      <c r="W14" s="410"/>
      <c r="X14" s="411"/>
      <c r="Y14" s="411"/>
      <c r="Z14" s="411"/>
      <c r="AA14" s="411"/>
      <c r="AB14" s="400"/>
      <c r="AC14" s="507">
        <v>0.8</v>
      </c>
      <c r="AD14" s="508"/>
      <c r="AE14" s="508"/>
      <c r="AF14" s="508"/>
      <c r="AG14" s="509"/>
      <c r="AH14" s="507">
        <v>0.5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135</v>
      </c>
      <c r="CE14" s="516"/>
      <c r="CF14" s="516"/>
      <c r="CG14" s="516"/>
      <c r="CH14" s="516"/>
      <c r="CI14" s="516"/>
      <c r="CJ14" s="516"/>
      <c r="CK14" s="516"/>
      <c r="CL14" s="516"/>
      <c r="CM14" s="516"/>
      <c r="CN14" s="516"/>
      <c r="CO14" s="516"/>
      <c r="CP14" s="516"/>
      <c r="CQ14" s="516"/>
      <c r="CR14" s="516"/>
      <c r="CS14" s="517"/>
      <c r="CT14" s="518">
        <v>7.5</v>
      </c>
      <c r="CU14" s="519"/>
      <c r="CV14" s="519"/>
      <c r="CW14" s="519"/>
      <c r="CX14" s="519"/>
      <c r="CY14" s="519"/>
      <c r="CZ14" s="519"/>
      <c r="DA14" s="520"/>
      <c r="DB14" s="518">
        <v>13.7</v>
      </c>
      <c r="DC14" s="519"/>
      <c r="DD14" s="519"/>
      <c r="DE14" s="519"/>
      <c r="DF14" s="519"/>
      <c r="DG14" s="519"/>
      <c r="DH14" s="519"/>
      <c r="DI14" s="520"/>
    </row>
    <row r="15" spans="1:119" ht="18.75" customHeight="1" x14ac:dyDescent="0.2">
      <c r="A15" s="158"/>
      <c r="B15" s="483"/>
      <c r="C15" s="484"/>
      <c r="D15" s="484"/>
      <c r="E15" s="484"/>
      <c r="F15" s="484"/>
      <c r="G15" s="484"/>
      <c r="H15" s="484"/>
      <c r="I15" s="484"/>
      <c r="J15" s="484"/>
      <c r="K15" s="485"/>
      <c r="L15" s="167"/>
      <c r="M15" s="511" t="s">
        <v>129</v>
      </c>
      <c r="N15" s="512"/>
      <c r="O15" s="512"/>
      <c r="P15" s="512"/>
      <c r="Q15" s="513"/>
      <c r="R15" s="504">
        <v>5754</v>
      </c>
      <c r="S15" s="505"/>
      <c r="T15" s="505"/>
      <c r="U15" s="505"/>
      <c r="V15" s="506"/>
      <c r="W15" s="436" t="s">
        <v>136</v>
      </c>
      <c r="X15" s="437"/>
      <c r="Y15" s="437"/>
      <c r="Z15" s="437"/>
      <c r="AA15" s="437"/>
      <c r="AB15" s="427"/>
      <c r="AC15" s="471">
        <v>977</v>
      </c>
      <c r="AD15" s="472"/>
      <c r="AE15" s="472"/>
      <c r="AF15" s="472"/>
      <c r="AG15" s="514"/>
      <c r="AH15" s="471">
        <v>1097</v>
      </c>
      <c r="AI15" s="472"/>
      <c r="AJ15" s="472"/>
      <c r="AK15" s="472"/>
      <c r="AL15" s="473"/>
      <c r="AM15" s="449"/>
      <c r="AN15" s="450"/>
      <c r="AO15" s="450"/>
      <c r="AP15" s="450"/>
      <c r="AQ15" s="450"/>
      <c r="AR15" s="450"/>
      <c r="AS15" s="450"/>
      <c r="AT15" s="451"/>
      <c r="AU15" s="452"/>
      <c r="AV15" s="453"/>
      <c r="AW15" s="453"/>
      <c r="AX15" s="453"/>
      <c r="AY15" s="380" t="s">
        <v>137</v>
      </c>
      <c r="AZ15" s="381"/>
      <c r="BA15" s="381"/>
      <c r="BB15" s="381"/>
      <c r="BC15" s="381"/>
      <c r="BD15" s="381"/>
      <c r="BE15" s="381"/>
      <c r="BF15" s="381"/>
      <c r="BG15" s="381"/>
      <c r="BH15" s="381"/>
      <c r="BI15" s="381"/>
      <c r="BJ15" s="381"/>
      <c r="BK15" s="381"/>
      <c r="BL15" s="381"/>
      <c r="BM15" s="382"/>
      <c r="BN15" s="383">
        <v>1219447</v>
      </c>
      <c r="BO15" s="384"/>
      <c r="BP15" s="384"/>
      <c r="BQ15" s="384"/>
      <c r="BR15" s="384"/>
      <c r="BS15" s="384"/>
      <c r="BT15" s="384"/>
      <c r="BU15" s="385"/>
      <c r="BV15" s="383">
        <v>1433884</v>
      </c>
      <c r="BW15" s="384"/>
      <c r="BX15" s="384"/>
      <c r="BY15" s="384"/>
      <c r="BZ15" s="384"/>
      <c r="CA15" s="384"/>
      <c r="CB15" s="384"/>
      <c r="CC15" s="385"/>
      <c r="CD15" s="521" t="s">
        <v>138</v>
      </c>
      <c r="CE15" s="522"/>
      <c r="CF15" s="522"/>
      <c r="CG15" s="522"/>
      <c r="CH15" s="522"/>
      <c r="CI15" s="522"/>
      <c r="CJ15" s="522"/>
      <c r="CK15" s="522"/>
      <c r="CL15" s="522"/>
      <c r="CM15" s="522"/>
      <c r="CN15" s="522"/>
      <c r="CO15" s="522"/>
      <c r="CP15" s="522"/>
      <c r="CQ15" s="522"/>
      <c r="CR15" s="522"/>
      <c r="CS15" s="523"/>
      <c r="CT15" s="168"/>
      <c r="CU15" s="169"/>
      <c r="CV15" s="169"/>
      <c r="CW15" s="169"/>
      <c r="CX15" s="169"/>
      <c r="CY15" s="169"/>
      <c r="CZ15" s="169"/>
      <c r="DA15" s="170"/>
      <c r="DB15" s="168"/>
      <c r="DC15" s="169"/>
      <c r="DD15" s="169"/>
      <c r="DE15" s="169"/>
      <c r="DF15" s="169"/>
      <c r="DG15" s="169"/>
      <c r="DH15" s="169"/>
      <c r="DI15" s="170"/>
    </row>
    <row r="16" spans="1:119" ht="18.75" customHeight="1" x14ac:dyDescent="0.2">
      <c r="A16" s="158"/>
      <c r="B16" s="483"/>
      <c r="C16" s="484"/>
      <c r="D16" s="484"/>
      <c r="E16" s="484"/>
      <c r="F16" s="484"/>
      <c r="G16" s="484"/>
      <c r="H16" s="484"/>
      <c r="I16" s="484"/>
      <c r="J16" s="484"/>
      <c r="K16" s="485"/>
      <c r="L16" s="501" t="s">
        <v>139</v>
      </c>
      <c r="M16" s="524"/>
      <c r="N16" s="524"/>
      <c r="O16" s="524"/>
      <c r="P16" s="524"/>
      <c r="Q16" s="525"/>
      <c r="R16" s="526" t="s">
        <v>140</v>
      </c>
      <c r="S16" s="527"/>
      <c r="T16" s="527"/>
      <c r="U16" s="527"/>
      <c r="V16" s="528"/>
      <c r="W16" s="410"/>
      <c r="X16" s="411"/>
      <c r="Y16" s="411"/>
      <c r="Z16" s="411"/>
      <c r="AA16" s="411"/>
      <c r="AB16" s="400"/>
      <c r="AC16" s="507">
        <v>36.700000000000003</v>
      </c>
      <c r="AD16" s="508"/>
      <c r="AE16" s="508"/>
      <c r="AF16" s="508"/>
      <c r="AG16" s="509"/>
      <c r="AH16" s="507">
        <v>39.1</v>
      </c>
      <c r="AI16" s="508"/>
      <c r="AJ16" s="508"/>
      <c r="AK16" s="508"/>
      <c r="AL16" s="510"/>
      <c r="AM16" s="449"/>
      <c r="AN16" s="450"/>
      <c r="AO16" s="450"/>
      <c r="AP16" s="450"/>
      <c r="AQ16" s="450"/>
      <c r="AR16" s="450"/>
      <c r="AS16" s="450"/>
      <c r="AT16" s="451"/>
      <c r="AU16" s="452"/>
      <c r="AV16" s="453"/>
      <c r="AW16" s="453"/>
      <c r="AX16" s="453"/>
      <c r="AY16" s="454" t="s">
        <v>141</v>
      </c>
      <c r="AZ16" s="455"/>
      <c r="BA16" s="455"/>
      <c r="BB16" s="455"/>
      <c r="BC16" s="455"/>
      <c r="BD16" s="455"/>
      <c r="BE16" s="455"/>
      <c r="BF16" s="455"/>
      <c r="BG16" s="455"/>
      <c r="BH16" s="455"/>
      <c r="BI16" s="455"/>
      <c r="BJ16" s="455"/>
      <c r="BK16" s="455"/>
      <c r="BL16" s="455"/>
      <c r="BM16" s="456"/>
      <c r="BN16" s="420">
        <v>2175542</v>
      </c>
      <c r="BO16" s="421"/>
      <c r="BP16" s="421"/>
      <c r="BQ16" s="421"/>
      <c r="BR16" s="421"/>
      <c r="BS16" s="421"/>
      <c r="BT16" s="421"/>
      <c r="BU16" s="422"/>
      <c r="BV16" s="420">
        <v>2120971</v>
      </c>
      <c r="BW16" s="421"/>
      <c r="BX16" s="421"/>
      <c r="BY16" s="421"/>
      <c r="BZ16" s="421"/>
      <c r="CA16" s="421"/>
      <c r="CB16" s="421"/>
      <c r="CC16" s="422"/>
      <c r="CD16" s="171"/>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58"/>
      <c r="B17" s="486"/>
      <c r="C17" s="487"/>
      <c r="D17" s="487"/>
      <c r="E17" s="487"/>
      <c r="F17" s="487"/>
      <c r="G17" s="487"/>
      <c r="H17" s="487"/>
      <c r="I17" s="487"/>
      <c r="J17" s="487"/>
      <c r="K17" s="488"/>
      <c r="L17" s="172"/>
      <c r="M17" s="531" t="s">
        <v>142</v>
      </c>
      <c r="N17" s="532"/>
      <c r="O17" s="532"/>
      <c r="P17" s="532"/>
      <c r="Q17" s="533"/>
      <c r="R17" s="526" t="s">
        <v>143</v>
      </c>
      <c r="S17" s="527"/>
      <c r="T17" s="527"/>
      <c r="U17" s="527"/>
      <c r="V17" s="528"/>
      <c r="W17" s="436" t="s">
        <v>144</v>
      </c>
      <c r="X17" s="437"/>
      <c r="Y17" s="437"/>
      <c r="Z17" s="437"/>
      <c r="AA17" s="437"/>
      <c r="AB17" s="427"/>
      <c r="AC17" s="471">
        <v>1666</v>
      </c>
      <c r="AD17" s="472"/>
      <c r="AE17" s="472"/>
      <c r="AF17" s="472"/>
      <c r="AG17" s="514"/>
      <c r="AH17" s="471">
        <v>1696</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1565264</v>
      </c>
      <c r="BO17" s="421"/>
      <c r="BP17" s="421"/>
      <c r="BQ17" s="421"/>
      <c r="BR17" s="421"/>
      <c r="BS17" s="421"/>
      <c r="BT17" s="421"/>
      <c r="BU17" s="422"/>
      <c r="BV17" s="420">
        <v>1843789</v>
      </c>
      <c r="BW17" s="421"/>
      <c r="BX17" s="421"/>
      <c r="BY17" s="421"/>
      <c r="BZ17" s="421"/>
      <c r="CA17" s="421"/>
      <c r="CB17" s="421"/>
      <c r="CC17" s="422"/>
      <c r="CD17" s="171"/>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58"/>
      <c r="B18" s="542" t="s">
        <v>146</v>
      </c>
      <c r="C18" s="463"/>
      <c r="D18" s="463"/>
      <c r="E18" s="543"/>
      <c r="F18" s="543"/>
      <c r="G18" s="543"/>
      <c r="H18" s="543"/>
      <c r="I18" s="543"/>
      <c r="J18" s="543"/>
      <c r="K18" s="543"/>
      <c r="L18" s="544">
        <v>10.58</v>
      </c>
      <c r="M18" s="544"/>
      <c r="N18" s="544"/>
      <c r="O18" s="544"/>
      <c r="P18" s="544"/>
      <c r="Q18" s="544"/>
      <c r="R18" s="545"/>
      <c r="S18" s="545"/>
      <c r="T18" s="545"/>
      <c r="U18" s="545"/>
      <c r="V18" s="546"/>
      <c r="W18" s="438"/>
      <c r="X18" s="439"/>
      <c r="Y18" s="439"/>
      <c r="Z18" s="439"/>
      <c r="AA18" s="439"/>
      <c r="AB18" s="430"/>
      <c r="AC18" s="547">
        <v>62.6</v>
      </c>
      <c r="AD18" s="548"/>
      <c r="AE18" s="548"/>
      <c r="AF18" s="548"/>
      <c r="AG18" s="549"/>
      <c r="AH18" s="547">
        <v>60.4</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2527393</v>
      </c>
      <c r="BO18" s="421"/>
      <c r="BP18" s="421"/>
      <c r="BQ18" s="421"/>
      <c r="BR18" s="421"/>
      <c r="BS18" s="421"/>
      <c r="BT18" s="421"/>
      <c r="BU18" s="422"/>
      <c r="BV18" s="420">
        <v>2488136</v>
      </c>
      <c r="BW18" s="421"/>
      <c r="BX18" s="421"/>
      <c r="BY18" s="421"/>
      <c r="BZ18" s="421"/>
      <c r="CA18" s="421"/>
      <c r="CB18" s="421"/>
      <c r="CC18" s="422"/>
      <c r="CD18" s="171"/>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58"/>
      <c r="B19" s="542" t="s">
        <v>148</v>
      </c>
      <c r="C19" s="463"/>
      <c r="D19" s="463"/>
      <c r="E19" s="543"/>
      <c r="F19" s="543"/>
      <c r="G19" s="543"/>
      <c r="H19" s="543"/>
      <c r="I19" s="543"/>
      <c r="J19" s="543"/>
      <c r="K19" s="543"/>
      <c r="L19" s="551">
        <v>570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3515343</v>
      </c>
      <c r="BO19" s="421"/>
      <c r="BP19" s="421"/>
      <c r="BQ19" s="421"/>
      <c r="BR19" s="421"/>
      <c r="BS19" s="421"/>
      <c r="BT19" s="421"/>
      <c r="BU19" s="422"/>
      <c r="BV19" s="420">
        <v>3713631</v>
      </c>
      <c r="BW19" s="421"/>
      <c r="BX19" s="421"/>
      <c r="BY19" s="421"/>
      <c r="BZ19" s="421"/>
      <c r="CA19" s="421"/>
      <c r="CB19" s="421"/>
      <c r="CC19" s="422"/>
      <c r="CD19" s="171"/>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58"/>
      <c r="B20" s="542" t="s">
        <v>150</v>
      </c>
      <c r="C20" s="463"/>
      <c r="D20" s="463"/>
      <c r="E20" s="543"/>
      <c r="F20" s="543"/>
      <c r="G20" s="543"/>
      <c r="H20" s="543"/>
      <c r="I20" s="543"/>
      <c r="J20" s="543"/>
      <c r="K20" s="543"/>
      <c r="L20" s="551">
        <v>2476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1"/>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58"/>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1"/>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58"/>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4412472</v>
      </c>
      <c r="BO22" s="384"/>
      <c r="BP22" s="384"/>
      <c r="BQ22" s="384"/>
      <c r="BR22" s="384"/>
      <c r="BS22" s="384"/>
      <c r="BT22" s="384"/>
      <c r="BU22" s="385"/>
      <c r="BV22" s="383">
        <v>4746479</v>
      </c>
      <c r="BW22" s="384"/>
      <c r="BX22" s="384"/>
      <c r="BY22" s="384"/>
      <c r="BZ22" s="384"/>
      <c r="CA22" s="384"/>
      <c r="CB22" s="384"/>
      <c r="CC22" s="385"/>
      <c r="CD22" s="171"/>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58"/>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3565451</v>
      </c>
      <c r="BO23" s="421"/>
      <c r="BP23" s="421"/>
      <c r="BQ23" s="421"/>
      <c r="BR23" s="421"/>
      <c r="BS23" s="421"/>
      <c r="BT23" s="421"/>
      <c r="BU23" s="422"/>
      <c r="BV23" s="420">
        <v>3834861</v>
      </c>
      <c r="BW23" s="421"/>
      <c r="BX23" s="421"/>
      <c r="BY23" s="421"/>
      <c r="BZ23" s="421"/>
      <c r="CA23" s="421"/>
      <c r="CB23" s="421"/>
      <c r="CC23" s="422"/>
      <c r="CD23" s="171"/>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58"/>
      <c r="B24" s="591"/>
      <c r="C24" s="567"/>
      <c r="D24" s="568"/>
      <c r="E24" s="470" t="s">
        <v>160</v>
      </c>
      <c r="F24" s="450"/>
      <c r="G24" s="450"/>
      <c r="H24" s="450"/>
      <c r="I24" s="450"/>
      <c r="J24" s="450"/>
      <c r="K24" s="451"/>
      <c r="L24" s="471">
        <v>1</v>
      </c>
      <c r="M24" s="472"/>
      <c r="N24" s="472"/>
      <c r="O24" s="472"/>
      <c r="P24" s="514"/>
      <c r="Q24" s="471">
        <v>7770</v>
      </c>
      <c r="R24" s="472"/>
      <c r="S24" s="472"/>
      <c r="T24" s="472"/>
      <c r="U24" s="472"/>
      <c r="V24" s="514"/>
      <c r="W24" s="566"/>
      <c r="X24" s="567"/>
      <c r="Y24" s="568"/>
      <c r="Z24" s="470" t="s">
        <v>161</v>
      </c>
      <c r="AA24" s="450"/>
      <c r="AB24" s="450"/>
      <c r="AC24" s="450"/>
      <c r="AD24" s="450"/>
      <c r="AE24" s="450"/>
      <c r="AF24" s="450"/>
      <c r="AG24" s="451"/>
      <c r="AH24" s="471">
        <v>56</v>
      </c>
      <c r="AI24" s="472"/>
      <c r="AJ24" s="472"/>
      <c r="AK24" s="472"/>
      <c r="AL24" s="514"/>
      <c r="AM24" s="471">
        <v>184464</v>
      </c>
      <c r="AN24" s="472"/>
      <c r="AO24" s="472"/>
      <c r="AP24" s="472"/>
      <c r="AQ24" s="472"/>
      <c r="AR24" s="514"/>
      <c r="AS24" s="471">
        <v>3294</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2638590</v>
      </c>
      <c r="BO24" s="421"/>
      <c r="BP24" s="421"/>
      <c r="BQ24" s="421"/>
      <c r="BR24" s="421"/>
      <c r="BS24" s="421"/>
      <c r="BT24" s="421"/>
      <c r="BU24" s="422"/>
      <c r="BV24" s="420">
        <v>2796476</v>
      </c>
      <c r="BW24" s="421"/>
      <c r="BX24" s="421"/>
      <c r="BY24" s="421"/>
      <c r="BZ24" s="421"/>
      <c r="CA24" s="421"/>
      <c r="CB24" s="421"/>
      <c r="CC24" s="422"/>
      <c r="CD24" s="171"/>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58"/>
      <c r="B25" s="591"/>
      <c r="C25" s="567"/>
      <c r="D25" s="568"/>
      <c r="E25" s="470" t="s">
        <v>163</v>
      </c>
      <c r="F25" s="450"/>
      <c r="G25" s="450"/>
      <c r="H25" s="450"/>
      <c r="I25" s="450"/>
      <c r="J25" s="450"/>
      <c r="K25" s="451"/>
      <c r="L25" s="471">
        <v>1</v>
      </c>
      <c r="M25" s="472"/>
      <c r="N25" s="472"/>
      <c r="O25" s="472"/>
      <c r="P25" s="514"/>
      <c r="Q25" s="471">
        <v>6370</v>
      </c>
      <c r="R25" s="472"/>
      <c r="S25" s="472"/>
      <c r="T25" s="472"/>
      <c r="U25" s="472"/>
      <c r="V25" s="514"/>
      <c r="W25" s="566"/>
      <c r="X25" s="567"/>
      <c r="Y25" s="568"/>
      <c r="Z25" s="470" t="s">
        <v>164</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496772</v>
      </c>
      <c r="BO25" s="384"/>
      <c r="BP25" s="384"/>
      <c r="BQ25" s="384"/>
      <c r="BR25" s="384"/>
      <c r="BS25" s="384"/>
      <c r="BT25" s="384"/>
      <c r="BU25" s="385"/>
      <c r="BV25" s="383">
        <v>461230</v>
      </c>
      <c r="BW25" s="384"/>
      <c r="BX25" s="384"/>
      <c r="BY25" s="384"/>
      <c r="BZ25" s="384"/>
      <c r="CA25" s="384"/>
      <c r="CB25" s="384"/>
      <c r="CC25" s="385"/>
      <c r="CD25" s="171"/>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58"/>
      <c r="B26" s="591"/>
      <c r="C26" s="567"/>
      <c r="D26" s="568"/>
      <c r="E26" s="470" t="s">
        <v>166</v>
      </c>
      <c r="F26" s="450"/>
      <c r="G26" s="450"/>
      <c r="H26" s="450"/>
      <c r="I26" s="450"/>
      <c r="J26" s="450"/>
      <c r="K26" s="451"/>
      <c r="L26" s="471">
        <v>1</v>
      </c>
      <c r="M26" s="472"/>
      <c r="N26" s="472"/>
      <c r="O26" s="472"/>
      <c r="P26" s="514"/>
      <c r="Q26" s="471">
        <v>5850</v>
      </c>
      <c r="R26" s="472"/>
      <c r="S26" s="472"/>
      <c r="T26" s="472"/>
      <c r="U26" s="472"/>
      <c r="V26" s="514"/>
      <c r="W26" s="566"/>
      <c r="X26" s="567"/>
      <c r="Y26" s="568"/>
      <c r="Z26" s="470" t="s">
        <v>167</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1"/>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58"/>
      <c r="B27" s="591"/>
      <c r="C27" s="567"/>
      <c r="D27" s="568"/>
      <c r="E27" s="470" t="s">
        <v>169</v>
      </c>
      <c r="F27" s="450"/>
      <c r="G27" s="450"/>
      <c r="H27" s="450"/>
      <c r="I27" s="450"/>
      <c r="J27" s="450"/>
      <c r="K27" s="451"/>
      <c r="L27" s="471">
        <v>1</v>
      </c>
      <c r="M27" s="472"/>
      <c r="N27" s="472"/>
      <c r="O27" s="472"/>
      <c r="P27" s="514"/>
      <c r="Q27" s="471">
        <v>2900</v>
      </c>
      <c r="R27" s="472"/>
      <c r="S27" s="472"/>
      <c r="T27" s="472"/>
      <c r="U27" s="472"/>
      <c r="V27" s="514"/>
      <c r="W27" s="566"/>
      <c r="X27" s="567"/>
      <c r="Y27" s="568"/>
      <c r="Z27" s="470" t="s">
        <v>170</v>
      </c>
      <c r="AA27" s="450"/>
      <c r="AB27" s="450"/>
      <c r="AC27" s="450"/>
      <c r="AD27" s="450"/>
      <c r="AE27" s="450"/>
      <c r="AF27" s="450"/>
      <c r="AG27" s="451"/>
      <c r="AH27" s="471">
        <v>19</v>
      </c>
      <c r="AI27" s="472"/>
      <c r="AJ27" s="472"/>
      <c r="AK27" s="472"/>
      <c r="AL27" s="514"/>
      <c r="AM27" s="471">
        <v>54238</v>
      </c>
      <c r="AN27" s="472"/>
      <c r="AO27" s="472"/>
      <c r="AP27" s="472"/>
      <c r="AQ27" s="472"/>
      <c r="AR27" s="514"/>
      <c r="AS27" s="471">
        <v>2855</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77202</v>
      </c>
      <c r="BO27" s="540"/>
      <c r="BP27" s="540"/>
      <c r="BQ27" s="540"/>
      <c r="BR27" s="540"/>
      <c r="BS27" s="540"/>
      <c r="BT27" s="540"/>
      <c r="BU27" s="541"/>
      <c r="BV27" s="539">
        <v>77202</v>
      </c>
      <c r="BW27" s="540"/>
      <c r="BX27" s="540"/>
      <c r="BY27" s="540"/>
      <c r="BZ27" s="540"/>
      <c r="CA27" s="540"/>
      <c r="CB27" s="540"/>
      <c r="CC27" s="541"/>
      <c r="CD27" s="173"/>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58"/>
      <c r="B28" s="591"/>
      <c r="C28" s="567"/>
      <c r="D28" s="568"/>
      <c r="E28" s="470" t="s">
        <v>172</v>
      </c>
      <c r="F28" s="450"/>
      <c r="G28" s="450"/>
      <c r="H28" s="450"/>
      <c r="I28" s="450"/>
      <c r="J28" s="450"/>
      <c r="K28" s="451"/>
      <c r="L28" s="471">
        <v>1</v>
      </c>
      <c r="M28" s="472"/>
      <c r="N28" s="472"/>
      <c r="O28" s="472"/>
      <c r="P28" s="514"/>
      <c r="Q28" s="471">
        <v>2390</v>
      </c>
      <c r="R28" s="472"/>
      <c r="S28" s="472"/>
      <c r="T28" s="472"/>
      <c r="U28" s="472"/>
      <c r="V28" s="514"/>
      <c r="W28" s="566"/>
      <c r="X28" s="567"/>
      <c r="Y28" s="568"/>
      <c r="Z28" s="470" t="s">
        <v>173</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1501544</v>
      </c>
      <c r="BO28" s="384"/>
      <c r="BP28" s="384"/>
      <c r="BQ28" s="384"/>
      <c r="BR28" s="384"/>
      <c r="BS28" s="384"/>
      <c r="BT28" s="384"/>
      <c r="BU28" s="385"/>
      <c r="BV28" s="383">
        <v>1424900</v>
      </c>
      <c r="BW28" s="384"/>
      <c r="BX28" s="384"/>
      <c r="BY28" s="384"/>
      <c r="BZ28" s="384"/>
      <c r="CA28" s="384"/>
      <c r="CB28" s="384"/>
      <c r="CC28" s="385"/>
      <c r="CD28" s="171"/>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58"/>
      <c r="B29" s="591"/>
      <c r="C29" s="567"/>
      <c r="D29" s="568"/>
      <c r="E29" s="470" t="s">
        <v>175</v>
      </c>
      <c r="F29" s="450"/>
      <c r="G29" s="450"/>
      <c r="H29" s="450"/>
      <c r="I29" s="450"/>
      <c r="J29" s="450"/>
      <c r="K29" s="451"/>
      <c r="L29" s="471">
        <v>8</v>
      </c>
      <c r="M29" s="472"/>
      <c r="N29" s="472"/>
      <c r="O29" s="472"/>
      <c r="P29" s="514"/>
      <c r="Q29" s="471">
        <v>2160</v>
      </c>
      <c r="R29" s="472"/>
      <c r="S29" s="472"/>
      <c r="T29" s="472"/>
      <c r="U29" s="472"/>
      <c r="V29" s="514"/>
      <c r="W29" s="569"/>
      <c r="X29" s="570"/>
      <c r="Y29" s="571"/>
      <c r="Z29" s="470" t="s">
        <v>176</v>
      </c>
      <c r="AA29" s="450"/>
      <c r="AB29" s="450"/>
      <c r="AC29" s="450"/>
      <c r="AD29" s="450"/>
      <c r="AE29" s="450"/>
      <c r="AF29" s="450"/>
      <c r="AG29" s="451"/>
      <c r="AH29" s="471">
        <v>75</v>
      </c>
      <c r="AI29" s="472"/>
      <c r="AJ29" s="472"/>
      <c r="AK29" s="472"/>
      <c r="AL29" s="514"/>
      <c r="AM29" s="471">
        <v>238702</v>
      </c>
      <c r="AN29" s="472"/>
      <c r="AO29" s="472"/>
      <c r="AP29" s="472"/>
      <c r="AQ29" s="472"/>
      <c r="AR29" s="514"/>
      <c r="AS29" s="471">
        <v>3183</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164393</v>
      </c>
      <c r="BO29" s="421"/>
      <c r="BP29" s="421"/>
      <c r="BQ29" s="421"/>
      <c r="BR29" s="421"/>
      <c r="BS29" s="421"/>
      <c r="BT29" s="421"/>
      <c r="BU29" s="422"/>
      <c r="BV29" s="420">
        <v>152520</v>
      </c>
      <c r="BW29" s="421"/>
      <c r="BX29" s="421"/>
      <c r="BY29" s="421"/>
      <c r="BZ29" s="421"/>
      <c r="CA29" s="421"/>
      <c r="CB29" s="421"/>
      <c r="CC29" s="422"/>
      <c r="CD29" s="173"/>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58"/>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97.1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794646</v>
      </c>
      <c r="BO30" s="540"/>
      <c r="BP30" s="540"/>
      <c r="BQ30" s="540"/>
      <c r="BR30" s="540"/>
      <c r="BS30" s="540"/>
      <c r="BT30" s="540"/>
      <c r="BU30" s="541"/>
      <c r="BV30" s="539">
        <v>692094</v>
      </c>
      <c r="BW30" s="540"/>
      <c r="BX30" s="540"/>
      <c r="BY30" s="540"/>
      <c r="BZ30" s="540"/>
      <c r="CA30" s="540"/>
      <c r="CB30" s="540"/>
      <c r="CC30" s="541"/>
      <c r="CD30" s="174"/>
      <c r="CE30" s="175"/>
      <c r="CF30" s="175"/>
      <c r="CG30" s="175"/>
      <c r="CH30" s="175"/>
      <c r="CI30" s="175"/>
      <c r="CJ30" s="175"/>
      <c r="CK30" s="175"/>
      <c r="CL30" s="175"/>
      <c r="CM30" s="175"/>
      <c r="CN30" s="175"/>
      <c r="CO30" s="175"/>
      <c r="CP30" s="175"/>
      <c r="CQ30" s="175"/>
      <c r="CR30" s="175"/>
      <c r="CS30" s="176"/>
      <c r="CT30" s="177"/>
      <c r="CU30" s="178"/>
      <c r="CV30" s="178"/>
      <c r="CW30" s="178"/>
      <c r="CX30" s="178"/>
      <c r="CY30" s="178"/>
      <c r="CZ30" s="178"/>
      <c r="DA30" s="179"/>
      <c r="DB30" s="177"/>
      <c r="DC30" s="178"/>
      <c r="DD30" s="178"/>
      <c r="DE30" s="178"/>
      <c r="DF30" s="178"/>
      <c r="DG30" s="178"/>
      <c r="DH30" s="178"/>
      <c r="DI30" s="179"/>
    </row>
    <row r="31" spans="1:113" ht="13.5" customHeight="1" x14ac:dyDescent="0.2">
      <c r="A31" s="158"/>
      <c r="B31" s="180"/>
      <c r="DI31" s="181"/>
    </row>
    <row r="32" spans="1:113" ht="13.5" customHeight="1" x14ac:dyDescent="0.2">
      <c r="A32" s="158"/>
      <c r="B32" s="182"/>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1"/>
    </row>
    <row r="33" spans="1:113" ht="13.5" customHeight="1" x14ac:dyDescent="0.2">
      <c r="A33" s="158"/>
      <c r="B33" s="182"/>
      <c r="C33" s="444" t="s">
        <v>185</v>
      </c>
      <c r="D33" s="444"/>
      <c r="E33" s="409" t="s">
        <v>186</v>
      </c>
      <c r="F33" s="409"/>
      <c r="G33" s="409"/>
      <c r="H33" s="409"/>
      <c r="I33" s="409"/>
      <c r="J33" s="409"/>
      <c r="K33" s="409"/>
      <c r="L33" s="409"/>
      <c r="M33" s="409"/>
      <c r="N33" s="409"/>
      <c r="O33" s="409"/>
      <c r="P33" s="409"/>
      <c r="Q33" s="409"/>
      <c r="R33" s="409"/>
      <c r="S33" s="409"/>
      <c r="T33" s="183"/>
      <c r="U33" s="444" t="s">
        <v>185</v>
      </c>
      <c r="V33" s="444"/>
      <c r="W33" s="409" t="s">
        <v>186</v>
      </c>
      <c r="X33" s="409"/>
      <c r="Y33" s="409"/>
      <c r="Z33" s="409"/>
      <c r="AA33" s="409"/>
      <c r="AB33" s="409"/>
      <c r="AC33" s="409"/>
      <c r="AD33" s="409"/>
      <c r="AE33" s="409"/>
      <c r="AF33" s="409"/>
      <c r="AG33" s="409"/>
      <c r="AH33" s="409"/>
      <c r="AI33" s="409"/>
      <c r="AJ33" s="409"/>
      <c r="AK33" s="409"/>
      <c r="AL33" s="183"/>
      <c r="AM33" s="444" t="s">
        <v>185</v>
      </c>
      <c r="AN33" s="444"/>
      <c r="AO33" s="409" t="s">
        <v>186</v>
      </c>
      <c r="AP33" s="409"/>
      <c r="AQ33" s="409"/>
      <c r="AR33" s="409"/>
      <c r="AS33" s="409"/>
      <c r="AT33" s="409"/>
      <c r="AU33" s="409"/>
      <c r="AV33" s="409"/>
      <c r="AW33" s="409"/>
      <c r="AX33" s="409"/>
      <c r="AY33" s="409"/>
      <c r="AZ33" s="409"/>
      <c r="BA33" s="409"/>
      <c r="BB33" s="409"/>
      <c r="BC33" s="409"/>
      <c r="BD33" s="184"/>
      <c r="BE33" s="409" t="s">
        <v>187</v>
      </c>
      <c r="BF33" s="409"/>
      <c r="BG33" s="409" t="s">
        <v>188</v>
      </c>
      <c r="BH33" s="409"/>
      <c r="BI33" s="409"/>
      <c r="BJ33" s="409"/>
      <c r="BK33" s="409"/>
      <c r="BL33" s="409"/>
      <c r="BM33" s="409"/>
      <c r="BN33" s="409"/>
      <c r="BO33" s="409"/>
      <c r="BP33" s="409"/>
      <c r="BQ33" s="409"/>
      <c r="BR33" s="409"/>
      <c r="BS33" s="409"/>
      <c r="BT33" s="409"/>
      <c r="BU33" s="409"/>
      <c r="BV33" s="184"/>
      <c r="BW33" s="444" t="s">
        <v>187</v>
      </c>
      <c r="BX33" s="444"/>
      <c r="BY33" s="409" t="s">
        <v>189</v>
      </c>
      <c r="BZ33" s="409"/>
      <c r="CA33" s="409"/>
      <c r="CB33" s="409"/>
      <c r="CC33" s="409"/>
      <c r="CD33" s="409"/>
      <c r="CE33" s="409"/>
      <c r="CF33" s="409"/>
      <c r="CG33" s="409"/>
      <c r="CH33" s="409"/>
      <c r="CI33" s="409"/>
      <c r="CJ33" s="409"/>
      <c r="CK33" s="409"/>
      <c r="CL33" s="409"/>
      <c r="CM33" s="409"/>
      <c r="CN33" s="183"/>
      <c r="CO33" s="444" t="s">
        <v>185</v>
      </c>
      <c r="CP33" s="444"/>
      <c r="CQ33" s="409" t="s">
        <v>190</v>
      </c>
      <c r="CR33" s="409"/>
      <c r="CS33" s="409"/>
      <c r="CT33" s="409"/>
      <c r="CU33" s="409"/>
      <c r="CV33" s="409"/>
      <c r="CW33" s="409"/>
      <c r="CX33" s="409"/>
      <c r="CY33" s="409"/>
      <c r="CZ33" s="409"/>
      <c r="DA33" s="409"/>
      <c r="DB33" s="409"/>
      <c r="DC33" s="409"/>
      <c r="DD33" s="409"/>
      <c r="DE33" s="409"/>
      <c r="DF33" s="183"/>
      <c r="DG33" s="609" t="s">
        <v>191</v>
      </c>
      <c r="DH33" s="609"/>
      <c r="DI33" s="185"/>
    </row>
    <row r="34" spans="1:113" ht="32.25" customHeight="1" x14ac:dyDescent="0.2">
      <c r="A34" s="158"/>
      <c r="B34" s="18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58"/>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58"/>
      <c r="AM34" s="610">
        <f>IF(AO34="","",MAX(C34:D43,U34:V43)+1)</f>
        <v>5</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58"/>
      <c r="BE34" s="610" t="str">
        <f>IF(BG34="","",MAX(C34:D43,U34:V43,AM34:AN43)+1)</f>
        <v/>
      </c>
      <c r="BF34" s="610"/>
      <c r="BG34" s="611"/>
      <c r="BH34" s="611"/>
      <c r="BI34" s="611"/>
      <c r="BJ34" s="611"/>
      <c r="BK34" s="611"/>
      <c r="BL34" s="611"/>
      <c r="BM34" s="611"/>
      <c r="BN34" s="611"/>
      <c r="BO34" s="611"/>
      <c r="BP34" s="611"/>
      <c r="BQ34" s="611"/>
      <c r="BR34" s="611"/>
      <c r="BS34" s="611"/>
      <c r="BT34" s="611"/>
      <c r="BU34" s="611"/>
      <c r="BV34" s="158"/>
      <c r="BW34" s="610">
        <f>IF(BY34="","",MAX(C34:D43,U34:V43,AM34:AN43,BE34:BF43)+1)</f>
        <v>7</v>
      </c>
      <c r="BX34" s="610"/>
      <c r="BY34" s="611" t="str">
        <f>IF('各会計、関係団体の財政状況及び健全化判断比率'!B68="","",'各会計、関係団体の財政状況及び健全化判断比率'!B68)</f>
        <v>玖珂地方老人福祉施設組合一般会計</v>
      </c>
      <c r="BZ34" s="611"/>
      <c r="CA34" s="611"/>
      <c r="CB34" s="611"/>
      <c r="CC34" s="611"/>
      <c r="CD34" s="611"/>
      <c r="CE34" s="611"/>
      <c r="CF34" s="611"/>
      <c r="CG34" s="611"/>
      <c r="CH34" s="611"/>
      <c r="CI34" s="611"/>
      <c r="CJ34" s="611"/>
      <c r="CK34" s="611"/>
      <c r="CL34" s="611"/>
      <c r="CM34" s="611"/>
      <c r="CN34" s="158"/>
      <c r="CO34" s="610">
        <f>IF(CQ34="","",MAX(C34:D43,U34:V43,AM34:AN43,BE34:BF43,BW34:BX43)+1)</f>
        <v>17</v>
      </c>
      <c r="CP34" s="610"/>
      <c r="CQ34" s="611" t="str">
        <f>IF('各会計、関係団体の財政状況及び健全化判断比率'!BS7="","",'各会計、関係団体の財政状況及び健全化判断比率'!BS7)</f>
        <v>和木町土地開発公社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85"/>
    </row>
    <row r="35" spans="1:113" ht="32.25" customHeight="1" x14ac:dyDescent="0.2">
      <c r="A35" s="158"/>
      <c r="B35" s="182"/>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58"/>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58"/>
      <c r="AM35" s="610">
        <f t="shared" ref="AM35:AM43" si="0">IF(AO35="","",AM34+1)</f>
        <v>6</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58"/>
      <c r="BE35" s="610" t="str">
        <f t="shared" ref="BE35:BE43" si="1">IF(BG35="","",BE34+1)</f>
        <v/>
      </c>
      <c r="BF35" s="610"/>
      <c r="BG35" s="611"/>
      <c r="BH35" s="611"/>
      <c r="BI35" s="611"/>
      <c r="BJ35" s="611"/>
      <c r="BK35" s="611"/>
      <c r="BL35" s="611"/>
      <c r="BM35" s="611"/>
      <c r="BN35" s="611"/>
      <c r="BO35" s="611"/>
      <c r="BP35" s="611"/>
      <c r="BQ35" s="611"/>
      <c r="BR35" s="611"/>
      <c r="BS35" s="611"/>
      <c r="BT35" s="611"/>
      <c r="BU35" s="611"/>
      <c r="BV35" s="158"/>
      <c r="BW35" s="610">
        <f t="shared" ref="BW35:BW43" si="2">IF(BY35="","",BW34+1)</f>
        <v>8</v>
      </c>
      <c r="BX35" s="610"/>
      <c r="BY35" s="611" t="str">
        <f>IF('各会計、関係団体の財政状況及び健全化判断比率'!B69="","",'各会計、関係団体の財政状況及び健全化判断比率'!B69)</f>
        <v>玖珂地方老人福祉施設組合指定訪問介護事業特別会計</v>
      </c>
      <c r="BZ35" s="611"/>
      <c r="CA35" s="611"/>
      <c r="CB35" s="611"/>
      <c r="CC35" s="611"/>
      <c r="CD35" s="611"/>
      <c r="CE35" s="611"/>
      <c r="CF35" s="611"/>
      <c r="CG35" s="611"/>
      <c r="CH35" s="611"/>
      <c r="CI35" s="611"/>
      <c r="CJ35" s="611"/>
      <c r="CK35" s="611"/>
      <c r="CL35" s="611"/>
      <c r="CM35" s="611"/>
      <c r="CN35" s="158"/>
      <c r="CO35" s="610">
        <f t="shared" ref="CO35:CO43" si="3">IF(CQ35="","",CO34+1)</f>
        <v>18</v>
      </c>
      <c r="CP35" s="610"/>
      <c r="CQ35" s="611" t="str">
        <f>IF('各会計、関係団体の財政状況及び健全化判断比率'!BS8="","",'各会計、関係団体の財政状況及び健全化判断比率'!BS8)</f>
        <v>和木町蜂ヶ峯総合公園管理協会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5"/>
    </row>
    <row r="36" spans="1:113" ht="32.25" customHeight="1" x14ac:dyDescent="0.2">
      <c r="A36" s="158"/>
      <c r="B36" s="18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58"/>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58"/>
      <c r="AM36" s="610" t="str">
        <f t="shared" si="0"/>
        <v/>
      </c>
      <c r="AN36" s="610"/>
      <c r="AO36" s="611"/>
      <c r="AP36" s="611"/>
      <c r="AQ36" s="611"/>
      <c r="AR36" s="611"/>
      <c r="AS36" s="611"/>
      <c r="AT36" s="611"/>
      <c r="AU36" s="611"/>
      <c r="AV36" s="611"/>
      <c r="AW36" s="611"/>
      <c r="AX36" s="611"/>
      <c r="AY36" s="611"/>
      <c r="AZ36" s="611"/>
      <c r="BA36" s="611"/>
      <c r="BB36" s="611"/>
      <c r="BC36" s="611"/>
      <c r="BD36" s="158"/>
      <c r="BE36" s="610" t="str">
        <f t="shared" si="1"/>
        <v/>
      </c>
      <c r="BF36" s="610"/>
      <c r="BG36" s="611"/>
      <c r="BH36" s="611"/>
      <c r="BI36" s="611"/>
      <c r="BJ36" s="611"/>
      <c r="BK36" s="611"/>
      <c r="BL36" s="611"/>
      <c r="BM36" s="611"/>
      <c r="BN36" s="611"/>
      <c r="BO36" s="611"/>
      <c r="BP36" s="611"/>
      <c r="BQ36" s="611"/>
      <c r="BR36" s="611"/>
      <c r="BS36" s="611"/>
      <c r="BT36" s="611"/>
      <c r="BU36" s="611"/>
      <c r="BV36" s="158"/>
      <c r="BW36" s="610">
        <f t="shared" si="2"/>
        <v>9</v>
      </c>
      <c r="BX36" s="610"/>
      <c r="BY36" s="611" t="str">
        <f>IF('各会計、関係団体の財政状況及び健全化判断比率'!B70="","",'各会計、関係団体の財政状況及び健全化判断比率'!B70)</f>
        <v>岩国地区消防組合一般会計</v>
      </c>
      <c r="BZ36" s="611"/>
      <c r="CA36" s="611"/>
      <c r="CB36" s="611"/>
      <c r="CC36" s="611"/>
      <c r="CD36" s="611"/>
      <c r="CE36" s="611"/>
      <c r="CF36" s="611"/>
      <c r="CG36" s="611"/>
      <c r="CH36" s="611"/>
      <c r="CI36" s="611"/>
      <c r="CJ36" s="611"/>
      <c r="CK36" s="611"/>
      <c r="CL36" s="611"/>
      <c r="CM36" s="611"/>
      <c r="CN36" s="158"/>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5"/>
    </row>
    <row r="37" spans="1:113" ht="32.25" customHeight="1" x14ac:dyDescent="0.2">
      <c r="A37" s="158"/>
      <c r="B37" s="18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58"/>
      <c r="U37" s="610" t="str">
        <f t="shared" si="4"/>
        <v/>
      </c>
      <c r="V37" s="610"/>
      <c r="W37" s="611"/>
      <c r="X37" s="611"/>
      <c r="Y37" s="611"/>
      <c r="Z37" s="611"/>
      <c r="AA37" s="611"/>
      <c r="AB37" s="611"/>
      <c r="AC37" s="611"/>
      <c r="AD37" s="611"/>
      <c r="AE37" s="611"/>
      <c r="AF37" s="611"/>
      <c r="AG37" s="611"/>
      <c r="AH37" s="611"/>
      <c r="AI37" s="611"/>
      <c r="AJ37" s="611"/>
      <c r="AK37" s="611"/>
      <c r="AL37" s="158"/>
      <c r="AM37" s="610" t="str">
        <f t="shared" si="0"/>
        <v/>
      </c>
      <c r="AN37" s="610"/>
      <c r="AO37" s="611"/>
      <c r="AP37" s="611"/>
      <c r="AQ37" s="611"/>
      <c r="AR37" s="611"/>
      <c r="AS37" s="611"/>
      <c r="AT37" s="611"/>
      <c r="AU37" s="611"/>
      <c r="AV37" s="611"/>
      <c r="AW37" s="611"/>
      <c r="AX37" s="611"/>
      <c r="AY37" s="611"/>
      <c r="AZ37" s="611"/>
      <c r="BA37" s="611"/>
      <c r="BB37" s="611"/>
      <c r="BC37" s="611"/>
      <c r="BD37" s="158"/>
      <c r="BE37" s="610" t="str">
        <f t="shared" si="1"/>
        <v/>
      </c>
      <c r="BF37" s="610"/>
      <c r="BG37" s="611"/>
      <c r="BH37" s="611"/>
      <c r="BI37" s="611"/>
      <c r="BJ37" s="611"/>
      <c r="BK37" s="611"/>
      <c r="BL37" s="611"/>
      <c r="BM37" s="611"/>
      <c r="BN37" s="611"/>
      <c r="BO37" s="611"/>
      <c r="BP37" s="611"/>
      <c r="BQ37" s="611"/>
      <c r="BR37" s="611"/>
      <c r="BS37" s="611"/>
      <c r="BT37" s="611"/>
      <c r="BU37" s="611"/>
      <c r="BV37" s="158"/>
      <c r="BW37" s="610">
        <f t="shared" si="2"/>
        <v>10</v>
      </c>
      <c r="BX37" s="610"/>
      <c r="BY37" s="611" t="str">
        <f>IF('各会計、関係団体の財政状況及び健全化判断比率'!B71="","",'各会計、関係団体の財政状況及び健全化判断比率'!B71)</f>
        <v>山口県市町総合事務組合一般会計</v>
      </c>
      <c r="BZ37" s="611"/>
      <c r="CA37" s="611"/>
      <c r="CB37" s="611"/>
      <c r="CC37" s="611"/>
      <c r="CD37" s="611"/>
      <c r="CE37" s="611"/>
      <c r="CF37" s="611"/>
      <c r="CG37" s="611"/>
      <c r="CH37" s="611"/>
      <c r="CI37" s="611"/>
      <c r="CJ37" s="611"/>
      <c r="CK37" s="611"/>
      <c r="CL37" s="611"/>
      <c r="CM37" s="611"/>
      <c r="CN37" s="158"/>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5"/>
    </row>
    <row r="38" spans="1:113" ht="32.25" customHeight="1" x14ac:dyDescent="0.2">
      <c r="A38" s="158"/>
      <c r="B38" s="18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58"/>
      <c r="U38" s="610" t="str">
        <f t="shared" si="4"/>
        <v/>
      </c>
      <c r="V38" s="610"/>
      <c r="W38" s="611"/>
      <c r="X38" s="611"/>
      <c r="Y38" s="611"/>
      <c r="Z38" s="611"/>
      <c r="AA38" s="611"/>
      <c r="AB38" s="611"/>
      <c r="AC38" s="611"/>
      <c r="AD38" s="611"/>
      <c r="AE38" s="611"/>
      <c r="AF38" s="611"/>
      <c r="AG38" s="611"/>
      <c r="AH38" s="611"/>
      <c r="AI38" s="611"/>
      <c r="AJ38" s="611"/>
      <c r="AK38" s="611"/>
      <c r="AL38" s="158"/>
      <c r="AM38" s="610" t="str">
        <f t="shared" si="0"/>
        <v/>
      </c>
      <c r="AN38" s="610"/>
      <c r="AO38" s="611"/>
      <c r="AP38" s="611"/>
      <c r="AQ38" s="611"/>
      <c r="AR38" s="611"/>
      <c r="AS38" s="611"/>
      <c r="AT38" s="611"/>
      <c r="AU38" s="611"/>
      <c r="AV38" s="611"/>
      <c r="AW38" s="611"/>
      <c r="AX38" s="611"/>
      <c r="AY38" s="611"/>
      <c r="AZ38" s="611"/>
      <c r="BA38" s="611"/>
      <c r="BB38" s="611"/>
      <c r="BC38" s="611"/>
      <c r="BD38" s="158"/>
      <c r="BE38" s="610" t="str">
        <f t="shared" si="1"/>
        <v/>
      </c>
      <c r="BF38" s="610"/>
      <c r="BG38" s="611"/>
      <c r="BH38" s="611"/>
      <c r="BI38" s="611"/>
      <c r="BJ38" s="611"/>
      <c r="BK38" s="611"/>
      <c r="BL38" s="611"/>
      <c r="BM38" s="611"/>
      <c r="BN38" s="611"/>
      <c r="BO38" s="611"/>
      <c r="BP38" s="611"/>
      <c r="BQ38" s="611"/>
      <c r="BR38" s="611"/>
      <c r="BS38" s="611"/>
      <c r="BT38" s="611"/>
      <c r="BU38" s="611"/>
      <c r="BV38" s="158"/>
      <c r="BW38" s="610">
        <f t="shared" si="2"/>
        <v>11</v>
      </c>
      <c r="BX38" s="610"/>
      <c r="BY38" s="611" t="str">
        <f>IF('各会計、関係団体の財政状況及び健全化判断比率'!B72="","",'各会計、関係団体の財政状況及び健全化判断比率'!B72)</f>
        <v>山口県市町総合事務組合退職手当特別会計</v>
      </c>
      <c r="BZ38" s="611"/>
      <c r="CA38" s="611"/>
      <c r="CB38" s="611"/>
      <c r="CC38" s="611"/>
      <c r="CD38" s="611"/>
      <c r="CE38" s="611"/>
      <c r="CF38" s="611"/>
      <c r="CG38" s="611"/>
      <c r="CH38" s="611"/>
      <c r="CI38" s="611"/>
      <c r="CJ38" s="611"/>
      <c r="CK38" s="611"/>
      <c r="CL38" s="611"/>
      <c r="CM38" s="611"/>
      <c r="CN38" s="158"/>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5"/>
    </row>
    <row r="39" spans="1:113" ht="32.25" customHeight="1" x14ac:dyDescent="0.2">
      <c r="A39" s="158"/>
      <c r="B39" s="18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58"/>
      <c r="U39" s="610" t="str">
        <f t="shared" si="4"/>
        <v/>
      </c>
      <c r="V39" s="610"/>
      <c r="W39" s="611"/>
      <c r="X39" s="611"/>
      <c r="Y39" s="611"/>
      <c r="Z39" s="611"/>
      <c r="AA39" s="611"/>
      <c r="AB39" s="611"/>
      <c r="AC39" s="611"/>
      <c r="AD39" s="611"/>
      <c r="AE39" s="611"/>
      <c r="AF39" s="611"/>
      <c r="AG39" s="611"/>
      <c r="AH39" s="611"/>
      <c r="AI39" s="611"/>
      <c r="AJ39" s="611"/>
      <c r="AK39" s="611"/>
      <c r="AL39" s="158"/>
      <c r="AM39" s="610" t="str">
        <f t="shared" si="0"/>
        <v/>
      </c>
      <c r="AN39" s="610"/>
      <c r="AO39" s="611"/>
      <c r="AP39" s="611"/>
      <c r="AQ39" s="611"/>
      <c r="AR39" s="611"/>
      <c r="AS39" s="611"/>
      <c r="AT39" s="611"/>
      <c r="AU39" s="611"/>
      <c r="AV39" s="611"/>
      <c r="AW39" s="611"/>
      <c r="AX39" s="611"/>
      <c r="AY39" s="611"/>
      <c r="AZ39" s="611"/>
      <c r="BA39" s="611"/>
      <c r="BB39" s="611"/>
      <c r="BC39" s="611"/>
      <c r="BD39" s="158"/>
      <c r="BE39" s="610" t="str">
        <f t="shared" si="1"/>
        <v/>
      </c>
      <c r="BF39" s="610"/>
      <c r="BG39" s="611"/>
      <c r="BH39" s="611"/>
      <c r="BI39" s="611"/>
      <c r="BJ39" s="611"/>
      <c r="BK39" s="611"/>
      <c r="BL39" s="611"/>
      <c r="BM39" s="611"/>
      <c r="BN39" s="611"/>
      <c r="BO39" s="611"/>
      <c r="BP39" s="611"/>
      <c r="BQ39" s="611"/>
      <c r="BR39" s="611"/>
      <c r="BS39" s="611"/>
      <c r="BT39" s="611"/>
      <c r="BU39" s="611"/>
      <c r="BV39" s="158"/>
      <c r="BW39" s="610">
        <f t="shared" si="2"/>
        <v>12</v>
      </c>
      <c r="BX39" s="610"/>
      <c r="BY39" s="611" t="str">
        <f>IF('各会計、関係団体の財政状況及び健全化判断比率'!B73="","",'各会計、関係団体の財政状況及び健全化判断比率'!B73)</f>
        <v>山口県市町総合事務組合消防団員補償等特別会計</v>
      </c>
      <c r="BZ39" s="611"/>
      <c r="CA39" s="611"/>
      <c r="CB39" s="611"/>
      <c r="CC39" s="611"/>
      <c r="CD39" s="611"/>
      <c r="CE39" s="611"/>
      <c r="CF39" s="611"/>
      <c r="CG39" s="611"/>
      <c r="CH39" s="611"/>
      <c r="CI39" s="611"/>
      <c r="CJ39" s="611"/>
      <c r="CK39" s="611"/>
      <c r="CL39" s="611"/>
      <c r="CM39" s="611"/>
      <c r="CN39" s="158"/>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5"/>
    </row>
    <row r="40" spans="1:113" ht="32.25" customHeight="1" x14ac:dyDescent="0.2">
      <c r="A40" s="158"/>
      <c r="B40" s="18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58"/>
      <c r="U40" s="610" t="str">
        <f t="shared" si="4"/>
        <v/>
      </c>
      <c r="V40" s="610"/>
      <c r="W40" s="611"/>
      <c r="X40" s="611"/>
      <c r="Y40" s="611"/>
      <c r="Z40" s="611"/>
      <c r="AA40" s="611"/>
      <c r="AB40" s="611"/>
      <c r="AC40" s="611"/>
      <c r="AD40" s="611"/>
      <c r="AE40" s="611"/>
      <c r="AF40" s="611"/>
      <c r="AG40" s="611"/>
      <c r="AH40" s="611"/>
      <c r="AI40" s="611"/>
      <c r="AJ40" s="611"/>
      <c r="AK40" s="611"/>
      <c r="AL40" s="158"/>
      <c r="AM40" s="610" t="str">
        <f t="shared" si="0"/>
        <v/>
      </c>
      <c r="AN40" s="610"/>
      <c r="AO40" s="611"/>
      <c r="AP40" s="611"/>
      <c r="AQ40" s="611"/>
      <c r="AR40" s="611"/>
      <c r="AS40" s="611"/>
      <c r="AT40" s="611"/>
      <c r="AU40" s="611"/>
      <c r="AV40" s="611"/>
      <c r="AW40" s="611"/>
      <c r="AX40" s="611"/>
      <c r="AY40" s="611"/>
      <c r="AZ40" s="611"/>
      <c r="BA40" s="611"/>
      <c r="BB40" s="611"/>
      <c r="BC40" s="611"/>
      <c r="BD40" s="158"/>
      <c r="BE40" s="610" t="str">
        <f t="shared" si="1"/>
        <v/>
      </c>
      <c r="BF40" s="610"/>
      <c r="BG40" s="611"/>
      <c r="BH40" s="611"/>
      <c r="BI40" s="611"/>
      <c r="BJ40" s="611"/>
      <c r="BK40" s="611"/>
      <c r="BL40" s="611"/>
      <c r="BM40" s="611"/>
      <c r="BN40" s="611"/>
      <c r="BO40" s="611"/>
      <c r="BP40" s="611"/>
      <c r="BQ40" s="611"/>
      <c r="BR40" s="611"/>
      <c r="BS40" s="611"/>
      <c r="BT40" s="611"/>
      <c r="BU40" s="611"/>
      <c r="BV40" s="158"/>
      <c r="BW40" s="610">
        <f t="shared" si="2"/>
        <v>13</v>
      </c>
      <c r="BX40" s="610"/>
      <c r="BY40" s="611" t="str">
        <f>IF('各会計、関係団体の財政状況及び健全化判断比率'!B74="","",'各会計、関係団体の財政状況及び健全化判断比率'!B74)</f>
        <v>山口県市町総合事務組合非常勤職員公務災害補償特別会計</v>
      </c>
      <c r="BZ40" s="611"/>
      <c r="CA40" s="611"/>
      <c r="CB40" s="611"/>
      <c r="CC40" s="611"/>
      <c r="CD40" s="611"/>
      <c r="CE40" s="611"/>
      <c r="CF40" s="611"/>
      <c r="CG40" s="611"/>
      <c r="CH40" s="611"/>
      <c r="CI40" s="611"/>
      <c r="CJ40" s="611"/>
      <c r="CK40" s="611"/>
      <c r="CL40" s="611"/>
      <c r="CM40" s="611"/>
      <c r="CN40" s="158"/>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5"/>
    </row>
    <row r="41" spans="1:113" ht="32.25" customHeight="1" x14ac:dyDescent="0.2">
      <c r="A41" s="158"/>
      <c r="B41" s="18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58"/>
      <c r="U41" s="610" t="str">
        <f t="shared" si="4"/>
        <v/>
      </c>
      <c r="V41" s="610"/>
      <c r="W41" s="611"/>
      <c r="X41" s="611"/>
      <c r="Y41" s="611"/>
      <c r="Z41" s="611"/>
      <c r="AA41" s="611"/>
      <c r="AB41" s="611"/>
      <c r="AC41" s="611"/>
      <c r="AD41" s="611"/>
      <c r="AE41" s="611"/>
      <c r="AF41" s="611"/>
      <c r="AG41" s="611"/>
      <c r="AH41" s="611"/>
      <c r="AI41" s="611"/>
      <c r="AJ41" s="611"/>
      <c r="AK41" s="611"/>
      <c r="AL41" s="158"/>
      <c r="AM41" s="610" t="str">
        <f t="shared" si="0"/>
        <v/>
      </c>
      <c r="AN41" s="610"/>
      <c r="AO41" s="611"/>
      <c r="AP41" s="611"/>
      <c r="AQ41" s="611"/>
      <c r="AR41" s="611"/>
      <c r="AS41" s="611"/>
      <c r="AT41" s="611"/>
      <c r="AU41" s="611"/>
      <c r="AV41" s="611"/>
      <c r="AW41" s="611"/>
      <c r="AX41" s="611"/>
      <c r="AY41" s="611"/>
      <c r="AZ41" s="611"/>
      <c r="BA41" s="611"/>
      <c r="BB41" s="611"/>
      <c r="BC41" s="611"/>
      <c r="BD41" s="158"/>
      <c r="BE41" s="610" t="str">
        <f t="shared" si="1"/>
        <v/>
      </c>
      <c r="BF41" s="610"/>
      <c r="BG41" s="611"/>
      <c r="BH41" s="611"/>
      <c r="BI41" s="611"/>
      <c r="BJ41" s="611"/>
      <c r="BK41" s="611"/>
      <c r="BL41" s="611"/>
      <c r="BM41" s="611"/>
      <c r="BN41" s="611"/>
      <c r="BO41" s="611"/>
      <c r="BP41" s="611"/>
      <c r="BQ41" s="611"/>
      <c r="BR41" s="611"/>
      <c r="BS41" s="611"/>
      <c r="BT41" s="611"/>
      <c r="BU41" s="611"/>
      <c r="BV41" s="158"/>
      <c r="BW41" s="610">
        <f t="shared" si="2"/>
        <v>14</v>
      </c>
      <c r="BX41" s="610"/>
      <c r="BY41" s="611" t="str">
        <f>IF('各会計、関係団体の財政状況及び健全化判断比率'!B75="","",'各会計、関係団体の財政状況及び健全化判断比率'!B75)</f>
        <v>山口県市町総合事務組合山口県市町公平委員会特別会計</v>
      </c>
      <c r="BZ41" s="611"/>
      <c r="CA41" s="611"/>
      <c r="CB41" s="611"/>
      <c r="CC41" s="611"/>
      <c r="CD41" s="611"/>
      <c r="CE41" s="611"/>
      <c r="CF41" s="611"/>
      <c r="CG41" s="611"/>
      <c r="CH41" s="611"/>
      <c r="CI41" s="611"/>
      <c r="CJ41" s="611"/>
      <c r="CK41" s="611"/>
      <c r="CL41" s="611"/>
      <c r="CM41" s="611"/>
      <c r="CN41" s="158"/>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5"/>
    </row>
    <row r="42" spans="1:113" ht="32.25" customHeight="1" x14ac:dyDescent="0.2">
      <c r="B42" s="18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58"/>
      <c r="U42" s="610" t="str">
        <f t="shared" si="4"/>
        <v/>
      </c>
      <c r="V42" s="610"/>
      <c r="W42" s="611"/>
      <c r="X42" s="611"/>
      <c r="Y42" s="611"/>
      <c r="Z42" s="611"/>
      <c r="AA42" s="611"/>
      <c r="AB42" s="611"/>
      <c r="AC42" s="611"/>
      <c r="AD42" s="611"/>
      <c r="AE42" s="611"/>
      <c r="AF42" s="611"/>
      <c r="AG42" s="611"/>
      <c r="AH42" s="611"/>
      <c r="AI42" s="611"/>
      <c r="AJ42" s="611"/>
      <c r="AK42" s="611"/>
      <c r="AL42" s="158"/>
      <c r="AM42" s="610" t="str">
        <f t="shared" si="0"/>
        <v/>
      </c>
      <c r="AN42" s="610"/>
      <c r="AO42" s="611"/>
      <c r="AP42" s="611"/>
      <c r="AQ42" s="611"/>
      <c r="AR42" s="611"/>
      <c r="AS42" s="611"/>
      <c r="AT42" s="611"/>
      <c r="AU42" s="611"/>
      <c r="AV42" s="611"/>
      <c r="AW42" s="611"/>
      <c r="AX42" s="611"/>
      <c r="AY42" s="611"/>
      <c r="AZ42" s="611"/>
      <c r="BA42" s="611"/>
      <c r="BB42" s="611"/>
      <c r="BC42" s="611"/>
      <c r="BD42" s="158"/>
      <c r="BE42" s="610" t="str">
        <f t="shared" si="1"/>
        <v/>
      </c>
      <c r="BF42" s="610"/>
      <c r="BG42" s="611"/>
      <c r="BH42" s="611"/>
      <c r="BI42" s="611"/>
      <c r="BJ42" s="611"/>
      <c r="BK42" s="611"/>
      <c r="BL42" s="611"/>
      <c r="BM42" s="611"/>
      <c r="BN42" s="611"/>
      <c r="BO42" s="611"/>
      <c r="BP42" s="611"/>
      <c r="BQ42" s="611"/>
      <c r="BR42" s="611"/>
      <c r="BS42" s="611"/>
      <c r="BT42" s="611"/>
      <c r="BU42" s="611"/>
      <c r="BV42" s="158"/>
      <c r="BW42" s="610">
        <f t="shared" si="2"/>
        <v>15</v>
      </c>
      <c r="BX42" s="610"/>
      <c r="BY42" s="611" t="str">
        <f>IF('各会計、関係団体の財政状況及び健全化判断比率'!B76="","",'各会計、関係団体の財政状況及び健全化判断比率'!B76)</f>
        <v>山口県市町総合事務組合交通災害共済特別会計</v>
      </c>
      <c r="BZ42" s="611"/>
      <c r="CA42" s="611"/>
      <c r="CB42" s="611"/>
      <c r="CC42" s="611"/>
      <c r="CD42" s="611"/>
      <c r="CE42" s="611"/>
      <c r="CF42" s="611"/>
      <c r="CG42" s="611"/>
      <c r="CH42" s="611"/>
      <c r="CI42" s="611"/>
      <c r="CJ42" s="611"/>
      <c r="CK42" s="611"/>
      <c r="CL42" s="611"/>
      <c r="CM42" s="611"/>
      <c r="CN42" s="158"/>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5"/>
    </row>
    <row r="43" spans="1:113" ht="32.25" customHeight="1" x14ac:dyDescent="0.2">
      <c r="B43" s="18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58"/>
      <c r="U43" s="610" t="str">
        <f t="shared" si="4"/>
        <v/>
      </c>
      <c r="V43" s="610"/>
      <c r="W43" s="611"/>
      <c r="X43" s="611"/>
      <c r="Y43" s="611"/>
      <c r="Z43" s="611"/>
      <c r="AA43" s="611"/>
      <c r="AB43" s="611"/>
      <c r="AC43" s="611"/>
      <c r="AD43" s="611"/>
      <c r="AE43" s="611"/>
      <c r="AF43" s="611"/>
      <c r="AG43" s="611"/>
      <c r="AH43" s="611"/>
      <c r="AI43" s="611"/>
      <c r="AJ43" s="611"/>
      <c r="AK43" s="611"/>
      <c r="AL43" s="158"/>
      <c r="AM43" s="610" t="str">
        <f t="shared" si="0"/>
        <v/>
      </c>
      <c r="AN43" s="610"/>
      <c r="AO43" s="611"/>
      <c r="AP43" s="611"/>
      <c r="AQ43" s="611"/>
      <c r="AR43" s="611"/>
      <c r="AS43" s="611"/>
      <c r="AT43" s="611"/>
      <c r="AU43" s="611"/>
      <c r="AV43" s="611"/>
      <c r="AW43" s="611"/>
      <c r="AX43" s="611"/>
      <c r="AY43" s="611"/>
      <c r="AZ43" s="611"/>
      <c r="BA43" s="611"/>
      <c r="BB43" s="611"/>
      <c r="BC43" s="611"/>
      <c r="BD43" s="158"/>
      <c r="BE43" s="610" t="str">
        <f t="shared" si="1"/>
        <v/>
      </c>
      <c r="BF43" s="610"/>
      <c r="BG43" s="611"/>
      <c r="BH43" s="611"/>
      <c r="BI43" s="611"/>
      <c r="BJ43" s="611"/>
      <c r="BK43" s="611"/>
      <c r="BL43" s="611"/>
      <c r="BM43" s="611"/>
      <c r="BN43" s="611"/>
      <c r="BO43" s="611"/>
      <c r="BP43" s="611"/>
      <c r="BQ43" s="611"/>
      <c r="BR43" s="611"/>
      <c r="BS43" s="611"/>
      <c r="BT43" s="611"/>
      <c r="BU43" s="611"/>
      <c r="BV43" s="158"/>
      <c r="BW43" s="610">
        <f t="shared" si="2"/>
        <v>16</v>
      </c>
      <c r="BX43" s="610"/>
      <c r="BY43" s="611" t="str">
        <f>IF('各会計、関係団体の財政状況及び健全化判断比率'!B77="","",'各会計、関係団体の財政状況及び健全化判断比率'!B77)</f>
        <v>山口県市町総合事務組合山口県自治会館管理特別会計</v>
      </c>
      <c r="BZ43" s="611"/>
      <c r="CA43" s="611"/>
      <c r="CB43" s="611"/>
      <c r="CC43" s="611"/>
      <c r="CD43" s="611"/>
      <c r="CE43" s="611"/>
      <c r="CF43" s="611"/>
      <c r="CG43" s="611"/>
      <c r="CH43" s="611"/>
      <c r="CI43" s="611"/>
      <c r="CJ43" s="611"/>
      <c r="CK43" s="611"/>
      <c r="CL43" s="611"/>
      <c r="CM43" s="611"/>
      <c r="CN43" s="158"/>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5"/>
    </row>
    <row r="44" spans="1:113" ht="13.5" customHeight="1" thickBot="1" x14ac:dyDescent="0.25">
      <c r="B44" s="186"/>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8"/>
    </row>
    <row r="45" spans="1:113" x14ac:dyDescent="0.2"/>
    <row r="46" spans="1:113" x14ac:dyDescent="0.2">
      <c r="B46" s="157"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RgHRQyGI+p4w5c+OPAIXhei/IQ3c0o+FBlUlGiBNERRGqvAmfXrPe6JnIvS/gjPYMVM+RkVmH5ooxZFBBiQqA==" saltValue="ij3YD0eozFISqm8l39xn7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1" customWidth="1"/>
    <col min="2" max="2" width="2.36328125" style="191" customWidth="1"/>
    <col min="3" max="16" width="2.6328125" style="191" customWidth="1"/>
    <col min="17" max="17" width="2.36328125" style="191" customWidth="1"/>
    <col min="18" max="95" width="1.6328125" style="191" customWidth="1"/>
    <col min="96" max="133" width="1.6328125" style="203" customWidth="1"/>
    <col min="134" max="143" width="1.6328125" style="191" customWidth="1"/>
    <col min="144" max="16384" width="0" style="191" hidden="1"/>
  </cols>
  <sheetData>
    <row r="1" spans="2:143"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615" t="s">
        <v>201</v>
      </c>
      <c r="DI1" s="616"/>
      <c r="DJ1" s="616"/>
      <c r="DK1" s="616"/>
      <c r="DL1" s="616"/>
      <c r="DM1" s="616"/>
      <c r="DN1" s="617"/>
      <c r="DO1" s="191"/>
      <c r="DP1" s="615" t="s">
        <v>202</v>
      </c>
      <c r="DQ1" s="616"/>
      <c r="DR1" s="616"/>
      <c r="DS1" s="616"/>
      <c r="DT1" s="616"/>
      <c r="DU1" s="616"/>
      <c r="DV1" s="616"/>
      <c r="DW1" s="616"/>
      <c r="DX1" s="616"/>
      <c r="DY1" s="616"/>
      <c r="DZ1" s="616"/>
      <c r="EA1" s="616"/>
      <c r="EB1" s="616"/>
      <c r="EC1" s="617"/>
      <c r="ED1" s="190"/>
      <c r="EE1" s="190"/>
      <c r="EF1" s="190"/>
      <c r="EG1" s="190"/>
      <c r="EH1" s="190"/>
      <c r="EI1" s="190"/>
      <c r="EJ1" s="190"/>
      <c r="EK1" s="190"/>
      <c r="EL1" s="190"/>
      <c r="EM1" s="190"/>
    </row>
    <row r="2" spans="2:143" ht="22.5" customHeight="1" x14ac:dyDescent="0.2">
      <c r="B2" s="192" t="s">
        <v>203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1412375</v>
      </c>
      <c r="S5" s="626"/>
      <c r="T5" s="626"/>
      <c r="U5" s="626"/>
      <c r="V5" s="626"/>
      <c r="W5" s="626"/>
      <c r="X5" s="626"/>
      <c r="Y5" s="627"/>
      <c r="Z5" s="628">
        <v>30.8</v>
      </c>
      <c r="AA5" s="628"/>
      <c r="AB5" s="628"/>
      <c r="AC5" s="628"/>
      <c r="AD5" s="629">
        <v>1412375</v>
      </c>
      <c r="AE5" s="629"/>
      <c r="AF5" s="629"/>
      <c r="AG5" s="629"/>
      <c r="AH5" s="629"/>
      <c r="AI5" s="629"/>
      <c r="AJ5" s="629"/>
      <c r="AK5" s="629"/>
      <c r="AL5" s="630">
        <v>52.8</v>
      </c>
      <c r="AM5" s="631"/>
      <c r="AN5" s="631"/>
      <c r="AO5" s="632"/>
      <c r="AP5" s="622" t="s">
        <v>215</v>
      </c>
      <c r="AQ5" s="623"/>
      <c r="AR5" s="623"/>
      <c r="AS5" s="623"/>
      <c r="AT5" s="623"/>
      <c r="AU5" s="623"/>
      <c r="AV5" s="623"/>
      <c r="AW5" s="623"/>
      <c r="AX5" s="623"/>
      <c r="AY5" s="623"/>
      <c r="AZ5" s="623"/>
      <c r="BA5" s="623"/>
      <c r="BB5" s="623"/>
      <c r="BC5" s="623"/>
      <c r="BD5" s="623"/>
      <c r="BE5" s="623"/>
      <c r="BF5" s="624"/>
      <c r="BG5" s="636">
        <v>1412375</v>
      </c>
      <c r="BH5" s="637"/>
      <c r="BI5" s="637"/>
      <c r="BJ5" s="637"/>
      <c r="BK5" s="637"/>
      <c r="BL5" s="637"/>
      <c r="BM5" s="637"/>
      <c r="BN5" s="638"/>
      <c r="BO5" s="639">
        <v>100</v>
      </c>
      <c r="BP5" s="639"/>
      <c r="BQ5" s="639"/>
      <c r="BR5" s="639"/>
      <c r="BS5" s="640">
        <v>36445</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35820</v>
      </c>
      <c r="S6" s="637"/>
      <c r="T6" s="637"/>
      <c r="U6" s="637"/>
      <c r="V6" s="637"/>
      <c r="W6" s="637"/>
      <c r="X6" s="637"/>
      <c r="Y6" s="638"/>
      <c r="Z6" s="639">
        <v>0.8</v>
      </c>
      <c r="AA6" s="639"/>
      <c r="AB6" s="639"/>
      <c r="AC6" s="639"/>
      <c r="AD6" s="640">
        <v>35820</v>
      </c>
      <c r="AE6" s="640"/>
      <c r="AF6" s="640"/>
      <c r="AG6" s="640"/>
      <c r="AH6" s="640"/>
      <c r="AI6" s="640"/>
      <c r="AJ6" s="640"/>
      <c r="AK6" s="640"/>
      <c r="AL6" s="641">
        <v>1.3</v>
      </c>
      <c r="AM6" s="642"/>
      <c r="AN6" s="642"/>
      <c r="AO6" s="643"/>
      <c r="AP6" s="633" t="s">
        <v>220</v>
      </c>
      <c r="AQ6" s="634"/>
      <c r="AR6" s="634"/>
      <c r="AS6" s="634"/>
      <c r="AT6" s="634"/>
      <c r="AU6" s="634"/>
      <c r="AV6" s="634"/>
      <c r="AW6" s="634"/>
      <c r="AX6" s="634"/>
      <c r="AY6" s="634"/>
      <c r="AZ6" s="634"/>
      <c r="BA6" s="634"/>
      <c r="BB6" s="634"/>
      <c r="BC6" s="634"/>
      <c r="BD6" s="634"/>
      <c r="BE6" s="634"/>
      <c r="BF6" s="635"/>
      <c r="BG6" s="636">
        <v>1412375</v>
      </c>
      <c r="BH6" s="637"/>
      <c r="BI6" s="637"/>
      <c r="BJ6" s="637"/>
      <c r="BK6" s="637"/>
      <c r="BL6" s="637"/>
      <c r="BM6" s="637"/>
      <c r="BN6" s="638"/>
      <c r="BO6" s="639">
        <v>100</v>
      </c>
      <c r="BP6" s="639"/>
      <c r="BQ6" s="639"/>
      <c r="BR6" s="639"/>
      <c r="BS6" s="640">
        <v>36445</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67791</v>
      </c>
      <c r="CS6" s="637"/>
      <c r="CT6" s="637"/>
      <c r="CU6" s="637"/>
      <c r="CV6" s="637"/>
      <c r="CW6" s="637"/>
      <c r="CX6" s="637"/>
      <c r="CY6" s="638"/>
      <c r="CZ6" s="630">
        <v>1.6</v>
      </c>
      <c r="DA6" s="631"/>
      <c r="DB6" s="631"/>
      <c r="DC6" s="647"/>
      <c r="DD6" s="645" t="s">
        <v>121</v>
      </c>
      <c r="DE6" s="637"/>
      <c r="DF6" s="637"/>
      <c r="DG6" s="637"/>
      <c r="DH6" s="637"/>
      <c r="DI6" s="637"/>
      <c r="DJ6" s="637"/>
      <c r="DK6" s="637"/>
      <c r="DL6" s="637"/>
      <c r="DM6" s="637"/>
      <c r="DN6" s="637"/>
      <c r="DO6" s="637"/>
      <c r="DP6" s="638"/>
      <c r="DQ6" s="645">
        <v>67791</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582</v>
      </c>
      <c r="S7" s="637"/>
      <c r="T7" s="637"/>
      <c r="U7" s="637"/>
      <c r="V7" s="637"/>
      <c r="W7" s="637"/>
      <c r="X7" s="637"/>
      <c r="Y7" s="638"/>
      <c r="Z7" s="639">
        <v>0</v>
      </c>
      <c r="AA7" s="639"/>
      <c r="AB7" s="639"/>
      <c r="AC7" s="639"/>
      <c r="AD7" s="640">
        <v>582</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400787</v>
      </c>
      <c r="BH7" s="637"/>
      <c r="BI7" s="637"/>
      <c r="BJ7" s="637"/>
      <c r="BK7" s="637"/>
      <c r="BL7" s="637"/>
      <c r="BM7" s="637"/>
      <c r="BN7" s="638"/>
      <c r="BO7" s="639">
        <v>28.4</v>
      </c>
      <c r="BP7" s="639"/>
      <c r="BQ7" s="639"/>
      <c r="BR7" s="639"/>
      <c r="BS7" s="640">
        <v>36445</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847296</v>
      </c>
      <c r="CS7" s="637"/>
      <c r="CT7" s="637"/>
      <c r="CU7" s="637"/>
      <c r="CV7" s="637"/>
      <c r="CW7" s="637"/>
      <c r="CX7" s="637"/>
      <c r="CY7" s="638"/>
      <c r="CZ7" s="639">
        <v>19.5</v>
      </c>
      <c r="DA7" s="639"/>
      <c r="DB7" s="639"/>
      <c r="DC7" s="639"/>
      <c r="DD7" s="645">
        <v>15698</v>
      </c>
      <c r="DE7" s="637"/>
      <c r="DF7" s="637"/>
      <c r="DG7" s="637"/>
      <c r="DH7" s="637"/>
      <c r="DI7" s="637"/>
      <c r="DJ7" s="637"/>
      <c r="DK7" s="637"/>
      <c r="DL7" s="637"/>
      <c r="DM7" s="637"/>
      <c r="DN7" s="637"/>
      <c r="DO7" s="637"/>
      <c r="DP7" s="638"/>
      <c r="DQ7" s="645">
        <v>750261</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6351</v>
      </c>
      <c r="S8" s="637"/>
      <c r="T8" s="637"/>
      <c r="U8" s="637"/>
      <c r="V8" s="637"/>
      <c r="W8" s="637"/>
      <c r="X8" s="637"/>
      <c r="Y8" s="638"/>
      <c r="Z8" s="639">
        <v>0.1</v>
      </c>
      <c r="AA8" s="639"/>
      <c r="AB8" s="639"/>
      <c r="AC8" s="639"/>
      <c r="AD8" s="640">
        <v>6351</v>
      </c>
      <c r="AE8" s="640"/>
      <c r="AF8" s="640"/>
      <c r="AG8" s="640"/>
      <c r="AH8" s="640"/>
      <c r="AI8" s="640"/>
      <c r="AJ8" s="640"/>
      <c r="AK8" s="640"/>
      <c r="AL8" s="641">
        <v>0.2</v>
      </c>
      <c r="AM8" s="642"/>
      <c r="AN8" s="642"/>
      <c r="AO8" s="643"/>
      <c r="AP8" s="633" t="s">
        <v>226</v>
      </c>
      <c r="AQ8" s="634"/>
      <c r="AR8" s="634"/>
      <c r="AS8" s="634"/>
      <c r="AT8" s="634"/>
      <c r="AU8" s="634"/>
      <c r="AV8" s="634"/>
      <c r="AW8" s="634"/>
      <c r="AX8" s="634"/>
      <c r="AY8" s="634"/>
      <c r="AZ8" s="634"/>
      <c r="BA8" s="634"/>
      <c r="BB8" s="634"/>
      <c r="BC8" s="634"/>
      <c r="BD8" s="634"/>
      <c r="BE8" s="634"/>
      <c r="BF8" s="635"/>
      <c r="BG8" s="636">
        <v>8814</v>
      </c>
      <c r="BH8" s="637"/>
      <c r="BI8" s="637"/>
      <c r="BJ8" s="637"/>
      <c r="BK8" s="637"/>
      <c r="BL8" s="637"/>
      <c r="BM8" s="637"/>
      <c r="BN8" s="638"/>
      <c r="BO8" s="639">
        <v>0.6</v>
      </c>
      <c r="BP8" s="639"/>
      <c r="BQ8" s="639"/>
      <c r="BR8" s="639"/>
      <c r="BS8" s="640" t="s">
        <v>121</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1225872</v>
      </c>
      <c r="CS8" s="637"/>
      <c r="CT8" s="637"/>
      <c r="CU8" s="637"/>
      <c r="CV8" s="637"/>
      <c r="CW8" s="637"/>
      <c r="CX8" s="637"/>
      <c r="CY8" s="638"/>
      <c r="CZ8" s="639">
        <v>28.2</v>
      </c>
      <c r="DA8" s="639"/>
      <c r="DB8" s="639"/>
      <c r="DC8" s="639"/>
      <c r="DD8" s="645" t="s">
        <v>121</v>
      </c>
      <c r="DE8" s="637"/>
      <c r="DF8" s="637"/>
      <c r="DG8" s="637"/>
      <c r="DH8" s="637"/>
      <c r="DI8" s="637"/>
      <c r="DJ8" s="637"/>
      <c r="DK8" s="637"/>
      <c r="DL8" s="637"/>
      <c r="DM8" s="637"/>
      <c r="DN8" s="637"/>
      <c r="DO8" s="637"/>
      <c r="DP8" s="638"/>
      <c r="DQ8" s="645">
        <v>785451</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8719</v>
      </c>
      <c r="S9" s="637"/>
      <c r="T9" s="637"/>
      <c r="U9" s="637"/>
      <c r="V9" s="637"/>
      <c r="W9" s="637"/>
      <c r="X9" s="637"/>
      <c r="Y9" s="638"/>
      <c r="Z9" s="639">
        <v>0.2</v>
      </c>
      <c r="AA9" s="639"/>
      <c r="AB9" s="639"/>
      <c r="AC9" s="639"/>
      <c r="AD9" s="640">
        <v>8719</v>
      </c>
      <c r="AE9" s="640"/>
      <c r="AF9" s="640"/>
      <c r="AG9" s="640"/>
      <c r="AH9" s="640"/>
      <c r="AI9" s="640"/>
      <c r="AJ9" s="640"/>
      <c r="AK9" s="640"/>
      <c r="AL9" s="641">
        <v>0.3</v>
      </c>
      <c r="AM9" s="642"/>
      <c r="AN9" s="642"/>
      <c r="AO9" s="643"/>
      <c r="AP9" s="633" t="s">
        <v>229</v>
      </c>
      <c r="AQ9" s="634"/>
      <c r="AR9" s="634"/>
      <c r="AS9" s="634"/>
      <c r="AT9" s="634"/>
      <c r="AU9" s="634"/>
      <c r="AV9" s="634"/>
      <c r="AW9" s="634"/>
      <c r="AX9" s="634"/>
      <c r="AY9" s="634"/>
      <c r="AZ9" s="634"/>
      <c r="BA9" s="634"/>
      <c r="BB9" s="634"/>
      <c r="BC9" s="634"/>
      <c r="BD9" s="634"/>
      <c r="BE9" s="634"/>
      <c r="BF9" s="635"/>
      <c r="BG9" s="636">
        <v>251888</v>
      </c>
      <c r="BH9" s="637"/>
      <c r="BI9" s="637"/>
      <c r="BJ9" s="637"/>
      <c r="BK9" s="637"/>
      <c r="BL9" s="637"/>
      <c r="BM9" s="637"/>
      <c r="BN9" s="638"/>
      <c r="BO9" s="639">
        <v>17.8</v>
      </c>
      <c r="BP9" s="639"/>
      <c r="BQ9" s="639"/>
      <c r="BR9" s="639"/>
      <c r="BS9" s="640" t="s">
        <v>121</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330182</v>
      </c>
      <c r="CS9" s="637"/>
      <c r="CT9" s="637"/>
      <c r="CU9" s="637"/>
      <c r="CV9" s="637"/>
      <c r="CW9" s="637"/>
      <c r="CX9" s="637"/>
      <c r="CY9" s="638"/>
      <c r="CZ9" s="639">
        <v>7.6</v>
      </c>
      <c r="DA9" s="639"/>
      <c r="DB9" s="639"/>
      <c r="DC9" s="639"/>
      <c r="DD9" s="645">
        <v>48481</v>
      </c>
      <c r="DE9" s="637"/>
      <c r="DF9" s="637"/>
      <c r="DG9" s="637"/>
      <c r="DH9" s="637"/>
      <c r="DI9" s="637"/>
      <c r="DJ9" s="637"/>
      <c r="DK9" s="637"/>
      <c r="DL9" s="637"/>
      <c r="DM9" s="637"/>
      <c r="DN9" s="637"/>
      <c r="DO9" s="637"/>
      <c r="DP9" s="638"/>
      <c r="DQ9" s="645">
        <v>241038</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30065</v>
      </c>
      <c r="BH10" s="637"/>
      <c r="BI10" s="637"/>
      <c r="BJ10" s="637"/>
      <c r="BK10" s="637"/>
      <c r="BL10" s="637"/>
      <c r="BM10" s="637"/>
      <c r="BN10" s="638"/>
      <c r="BO10" s="639">
        <v>2.1</v>
      </c>
      <c r="BP10" s="639"/>
      <c r="BQ10" s="639"/>
      <c r="BR10" s="639"/>
      <c r="BS10" s="640">
        <v>5011</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167660</v>
      </c>
      <c r="S11" s="637"/>
      <c r="T11" s="637"/>
      <c r="U11" s="637"/>
      <c r="V11" s="637"/>
      <c r="W11" s="637"/>
      <c r="X11" s="637"/>
      <c r="Y11" s="638"/>
      <c r="Z11" s="641">
        <v>3.7</v>
      </c>
      <c r="AA11" s="642"/>
      <c r="AB11" s="642"/>
      <c r="AC11" s="648"/>
      <c r="AD11" s="645">
        <v>167660</v>
      </c>
      <c r="AE11" s="637"/>
      <c r="AF11" s="637"/>
      <c r="AG11" s="637"/>
      <c r="AH11" s="637"/>
      <c r="AI11" s="637"/>
      <c r="AJ11" s="637"/>
      <c r="AK11" s="638"/>
      <c r="AL11" s="641">
        <v>6.3</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110020</v>
      </c>
      <c r="BH11" s="637"/>
      <c r="BI11" s="637"/>
      <c r="BJ11" s="637"/>
      <c r="BK11" s="637"/>
      <c r="BL11" s="637"/>
      <c r="BM11" s="637"/>
      <c r="BN11" s="638"/>
      <c r="BO11" s="639">
        <v>7.8</v>
      </c>
      <c r="BP11" s="639"/>
      <c r="BQ11" s="639"/>
      <c r="BR11" s="639"/>
      <c r="BS11" s="640">
        <v>31434</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11498</v>
      </c>
      <c r="CS11" s="637"/>
      <c r="CT11" s="637"/>
      <c r="CU11" s="637"/>
      <c r="CV11" s="637"/>
      <c r="CW11" s="637"/>
      <c r="CX11" s="637"/>
      <c r="CY11" s="638"/>
      <c r="CZ11" s="639">
        <v>0.3</v>
      </c>
      <c r="DA11" s="639"/>
      <c r="DB11" s="639"/>
      <c r="DC11" s="639"/>
      <c r="DD11" s="645">
        <v>1177</v>
      </c>
      <c r="DE11" s="637"/>
      <c r="DF11" s="637"/>
      <c r="DG11" s="637"/>
      <c r="DH11" s="637"/>
      <c r="DI11" s="637"/>
      <c r="DJ11" s="637"/>
      <c r="DK11" s="637"/>
      <c r="DL11" s="637"/>
      <c r="DM11" s="637"/>
      <c r="DN11" s="637"/>
      <c r="DO11" s="637"/>
      <c r="DP11" s="638"/>
      <c r="DQ11" s="645">
        <v>9015</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v>14632</v>
      </c>
      <c r="S12" s="637"/>
      <c r="T12" s="637"/>
      <c r="U12" s="637"/>
      <c r="V12" s="637"/>
      <c r="W12" s="637"/>
      <c r="X12" s="637"/>
      <c r="Y12" s="638"/>
      <c r="Z12" s="639">
        <v>0.3</v>
      </c>
      <c r="AA12" s="639"/>
      <c r="AB12" s="639"/>
      <c r="AC12" s="639"/>
      <c r="AD12" s="640">
        <v>14632</v>
      </c>
      <c r="AE12" s="640"/>
      <c r="AF12" s="640"/>
      <c r="AG12" s="640"/>
      <c r="AH12" s="640"/>
      <c r="AI12" s="640"/>
      <c r="AJ12" s="640"/>
      <c r="AK12" s="640"/>
      <c r="AL12" s="641">
        <v>0.5</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967886</v>
      </c>
      <c r="BH12" s="637"/>
      <c r="BI12" s="637"/>
      <c r="BJ12" s="637"/>
      <c r="BK12" s="637"/>
      <c r="BL12" s="637"/>
      <c r="BM12" s="637"/>
      <c r="BN12" s="638"/>
      <c r="BO12" s="639">
        <v>68.5</v>
      </c>
      <c r="BP12" s="639"/>
      <c r="BQ12" s="639"/>
      <c r="BR12" s="639"/>
      <c r="BS12" s="640" t="s">
        <v>121</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31309</v>
      </c>
      <c r="CS12" s="637"/>
      <c r="CT12" s="637"/>
      <c r="CU12" s="637"/>
      <c r="CV12" s="637"/>
      <c r="CW12" s="637"/>
      <c r="CX12" s="637"/>
      <c r="CY12" s="638"/>
      <c r="CZ12" s="639">
        <v>0.7</v>
      </c>
      <c r="DA12" s="639"/>
      <c r="DB12" s="639"/>
      <c r="DC12" s="639"/>
      <c r="DD12" s="645" t="s">
        <v>121</v>
      </c>
      <c r="DE12" s="637"/>
      <c r="DF12" s="637"/>
      <c r="DG12" s="637"/>
      <c r="DH12" s="637"/>
      <c r="DI12" s="637"/>
      <c r="DJ12" s="637"/>
      <c r="DK12" s="637"/>
      <c r="DL12" s="637"/>
      <c r="DM12" s="637"/>
      <c r="DN12" s="637"/>
      <c r="DO12" s="637"/>
      <c r="DP12" s="638"/>
      <c r="DQ12" s="645">
        <v>16387</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967874</v>
      </c>
      <c r="BH13" s="637"/>
      <c r="BI13" s="637"/>
      <c r="BJ13" s="637"/>
      <c r="BK13" s="637"/>
      <c r="BL13" s="637"/>
      <c r="BM13" s="637"/>
      <c r="BN13" s="638"/>
      <c r="BO13" s="639">
        <v>68.5</v>
      </c>
      <c r="BP13" s="639"/>
      <c r="BQ13" s="639"/>
      <c r="BR13" s="639"/>
      <c r="BS13" s="640" t="s">
        <v>121</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609342</v>
      </c>
      <c r="CS13" s="637"/>
      <c r="CT13" s="637"/>
      <c r="CU13" s="637"/>
      <c r="CV13" s="637"/>
      <c r="CW13" s="637"/>
      <c r="CX13" s="637"/>
      <c r="CY13" s="638"/>
      <c r="CZ13" s="639">
        <v>14</v>
      </c>
      <c r="DA13" s="639"/>
      <c r="DB13" s="639"/>
      <c r="DC13" s="639"/>
      <c r="DD13" s="645">
        <v>129786</v>
      </c>
      <c r="DE13" s="637"/>
      <c r="DF13" s="637"/>
      <c r="DG13" s="637"/>
      <c r="DH13" s="637"/>
      <c r="DI13" s="637"/>
      <c r="DJ13" s="637"/>
      <c r="DK13" s="637"/>
      <c r="DL13" s="637"/>
      <c r="DM13" s="637"/>
      <c r="DN13" s="637"/>
      <c r="DO13" s="637"/>
      <c r="DP13" s="638"/>
      <c r="DQ13" s="645">
        <v>290531</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18036</v>
      </c>
      <c r="BH14" s="637"/>
      <c r="BI14" s="637"/>
      <c r="BJ14" s="637"/>
      <c r="BK14" s="637"/>
      <c r="BL14" s="637"/>
      <c r="BM14" s="637"/>
      <c r="BN14" s="638"/>
      <c r="BO14" s="639">
        <v>1.3</v>
      </c>
      <c r="BP14" s="639"/>
      <c r="BQ14" s="639"/>
      <c r="BR14" s="639"/>
      <c r="BS14" s="640" t="s">
        <v>121</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220480</v>
      </c>
      <c r="CS14" s="637"/>
      <c r="CT14" s="637"/>
      <c r="CU14" s="637"/>
      <c r="CV14" s="637"/>
      <c r="CW14" s="637"/>
      <c r="CX14" s="637"/>
      <c r="CY14" s="638"/>
      <c r="CZ14" s="639">
        <v>5.0999999999999996</v>
      </c>
      <c r="DA14" s="639"/>
      <c r="DB14" s="639"/>
      <c r="DC14" s="639"/>
      <c r="DD14" s="645">
        <v>23735</v>
      </c>
      <c r="DE14" s="637"/>
      <c r="DF14" s="637"/>
      <c r="DG14" s="637"/>
      <c r="DH14" s="637"/>
      <c r="DI14" s="637"/>
      <c r="DJ14" s="637"/>
      <c r="DK14" s="637"/>
      <c r="DL14" s="637"/>
      <c r="DM14" s="637"/>
      <c r="DN14" s="637"/>
      <c r="DO14" s="637"/>
      <c r="DP14" s="638"/>
      <c r="DQ14" s="645">
        <v>184444</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2432</v>
      </c>
      <c r="S15" s="637"/>
      <c r="T15" s="637"/>
      <c r="U15" s="637"/>
      <c r="V15" s="637"/>
      <c r="W15" s="637"/>
      <c r="X15" s="637"/>
      <c r="Y15" s="638"/>
      <c r="Z15" s="639">
        <v>0.1</v>
      </c>
      <c r="AA15" s="639"/>
      <c r="AB15" s="639"/>
      <c r="AC15" s="639"/>
      <c r="AD15" s="640">
        <v>2432</v>
      </c>
      <c r="AE15" s="640"/>
      <c r="AF15" s="640"/>
      <c r="AG15" s="640"/>
      <c r="AH15" s="640"/>
      <c r="AI15" s="640"/>
      <c r="AJ15" s="640"/>
      <c r="AK15" s="640"/>
      <c r="AL15" s="641">
        <v>0.1</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25666</v>
      </c>
      <c r="BH15" s="637"/>
      <c r="BI15" s="637"/>
      <c r="BJ15" s="637"/>
      <c r="BK15" s="637"/>
      <c r="BL15" s="637"/>
      <c r="BM15" s="637"/>
      <c r="BN15" s="638"/>
      <c r="BO15" s="639">
        <v>1.8</v>
      </c>
      <c r="BP15" s="639"/>
      <c r="BQ15" s="639"/>
      <c r="BR15" s="639"/>
      <c r="BS15" s="640" t="s">
        <v>121</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534668</v>
      </c>
      <c r="CS15" s="637"/>
      <c r="CT15" s="637"/>
      <c r="CU15" s="637"/>
      <c r="CV15" s="637"/>
      <c r="CW15" s="637"/>
      <c r="CX15" s="637"/>
      <c r="CY15" s="638"/>
      <c r="CZ15" s="639">
        <v>12.3</v>
      </c>
      <c r="DA15" s="639"/>
      <c r="DB15" s="639"/>
      <c r="DC15" s="639"/>
      <c r="DD15" s="645">
        <v>97896</v>
      </c>
      <c r="DE15" s="637"/>
      <c r="DF15" s="637"/>
      <c r="DG15" s="637"/>
      <c r="DH15" s="637"/>
      <c r="DI15" s="637"/>
      <c r="DJ15" s="637"/>
      <c r="DK15" s="637"/>
      <c r="DL15" s="637"/>
      <c r="DM15" s="637"/>
      <c r="DN15" s="637"/>
      <c r="DO15" s="637"/>
      <c r="DP15" s="638"/>
      <c r="DQ15" s="645">
        <v>498954</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20311</v>
      </c>
      <c r="S16" s="637"/>
      <c r="T16" s="637"/>
      <c r="U16" s="637"/>
      <c r="V16" s="637"/>
      <c r="W16" s="637"/>
      <c r="X16" s="637"/>
      <c r="Y16" s="638"/>
      <c r="Z16" s="639">
        <v>0.4</v>
      </c>
      <c r="AA16" s="639"/>
      <c r="AB16" s="639"/>
      <c r="AC16" s="639"/>
      <c r="AD16" s="640">
        <v>20311</v>
      </c>
      <c r="AE16" s="640"/>
      <c r="AF16" s="640"/>
      <c r="AG16" s="640"/>
      <c r="AH16" s="640"/>
      <c r="AI16" s="640"/>
      <c r="AJ16" s="640"/>
      <c r="AK16" s="640"/>
      <c r="AL16" s="641">
        <v>0.8</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35879</v>
      </c>
      <c r="S17" s="637"/>
      <c r="T17" s="637"/>
      <c r="U17" s="637"/>
      <c r="V17" s="637"/>
      <c r="W17" s="637"/>
      <c r="X17" s="637"/>
      <c r="Y17" s="638"/>
      <c r="Z17" s="639">
        <v>0.8</v>
      </c>
      <c r="AA17" s="639"/>
      <c r="AB17" s="639"/>
      <c r="AC17" s="639"/>
      <c r="AD17" s="640">
        <v>35879</v>
      </c>
      <c r="AE17" s="640"/>
      <c r="AF17" s="640"/>
      <c r="AG17" s="640"/>
      <c r="AH17" s="640"/>
      <c r="AI17" s="640"/>
      <c r="AJ17" s="640"/>
      <c r="AK17" s="640"/>
      <c r="AL17" s="641">
        <v>1.3</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471725</v>
      </c>
      <c r="CS17" s="637"/>
      <c r="CT17" s="637"/>
      <c r="CU17" s="637"/>
      <c r="CV17" s="637"/>
      <c r="CW17" s="637"/>
      <c r="CX17" s="637"/>
      <c r="CY17" s="638"/>
      <c r="CZ17" s="639">
        <v>10.8</v>
      </c>
      <c r="DA17" s="639"/>
      <c r="DB17" s="639"/>
      <c r="DC17" s="639"/>
      <c r="DD17" s="645" t="s">
        <v>121</v>
      </c>
      <c r="DE17" s="637"/>
      <c r="DF17" s="637"/>
      <c r="DG17" s="637"/>
      <c r="DH17" s="637"/>
      <c r="DI17" s="637"/>
      <c r="DJ17" s="637"/>
      <c r="DK17" s="637"/>
      <c r="DL17" s="637"/>
      <c r="DM17" s="637"/>
      <c r="DN17" s="637"/>
      <c r="DO17" s="637"/>
      <c r="DP17" s="638"/>
      <c r="DQ17" s="645">
        <v>436162</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8316</v>
      </c>
      <c r="S18" s="637"/>
      <c r="T18" s="637"/>
      <c r="U18" s="637"/>
      <c r="V18" s="637"/>
      <c r="W18" s="637"/>
      <c r="X18" s="637"/>
      <c r="Y18" s="638"/>
      <c r="Z18" s="639">
        <v>0.2</v>
      </c>
      <c r="AA18" s="639"/>
      <c r="AB18" s="639"/>
      <c r="AC18" s="639"/>
      <c r="AD18" s="640">
        <v>8316</v>
      </c>
      <c r="AE18" s="640"/>
      <c r="AF18" s="640"/>
      <c r="AG18" s="640"/>
      <c r="AH18" s="640"/>
      <c r="AI18" s="640"/>
      <c r="AJ18" s="640"/>
      <c r="AK18" s="640"/>
      <c r="AL18" s="641">
        <v>0.3</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27496</v>
      </c>
      <c r="S19" s="637"/>
      <c r="T19" s="637"/>
      <c r="U19" s="637"/>
      <c r="V19" s="637"/>
      <c r="W19" s="637"/>
      <c r="X19" s="637"/>
      <c r="Y19" s="638"/>
      <c r="Z19" s="639">
        <v>0.6</v>
      </c>
      <c r="AA19" s="639"/>
      <c r="AB19" s="639"/>
      <c r="AC19" s="639"/>
      <c r="AD19" s="640">
        <v>27496</v>
      </c>
      <c r="AE19" s="640"/>
      <c r="AF19" s="640"/>
      <c r="AG19" s="640"/>
      <c r="AH19" s="640"/>
      <c r="AI19" s="640"/>
      <c r="AJ19" s="640"/>
      <c r="AK19" s="640"/>
      <c r="AL19" s="641">
        <v>1</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67</v>
      </c>
      <c r="S20" s="637"/>
      <c r="T20" s="637"/>
      <c r="U20" s="637"/>
      <c r="V20" s="637"/>
      <c r="W20" s="637"/>
      <c r="X20" s="637"/>
      <c r="Y20" s="638"/>
      <c r="Z20" s="639">
        <v>0</v>
      </c>
      <c r="AA20" s="639"/>
      <c r="AB20" s="639"/>
      <c r="AC20" s="639"/>
      <c r="AD20" s="640">
        <v>67</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4350163</v>
      </c>
      <c r="CS20" s="637"/>
      <c r="CT20" s="637"/>
      <c r="CU20" s="637"/>
      <c r="CV20" s="637"/>
      <c r="CW20" s="637"/>
      <c r="CX20" s="637"/>
      <c r="CY20" s="638"/>
      <c r="CZ20" s="639">
        <v>100</v>
      </c>
      <c r="DA20" s="639"/>
      <c r="DB20" s="639"/>
      <c r="DC20" s="639"/>
      <c r="DD20" s="645">
        <v>316773</v>
      </c>
      <c r="DE20" s="637"/>
      <c r="DF20" s="637"/>
      <c r="DG20" s="637"/>
      <c r="DH20" s="637"/>
      <c r="DI20" s="637"/>
      <c r="DJ20" s="637"/>
      <c r="DK20" s="637"/>
      <c r="DL20" s="637"/>
      <c r="DM20" s="637"/>
      <c r="DN20" s="637"/>
      <c r="DO20" s="637"/>
      <c r="DP20" s="638"/>
      <c r="DQ20" s="645">
        <v>3280034</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1064496</v>
      </c>
      <c r="S21" s="637"/>
      <c r="T21" s="637"/>
      <c r="U21" s="637"/>
      <c r="V21" s="637"/>
      <c r="W21" s="637"/>
      <c r="X21" s="637"/>
      <c r="Y21" s="638"/>
      <c r="Z21" s="639">
        <v>23.2</v>
      </c>
      <c r="AA21" s="639"/>
      <c r="AB21" s="639"/>
      <c r="AC21" s="639"/>
      <c r="AD21" s="640">
        <v>952630</v>
      </c>
      <c r="AE21" s="640"/>
      <c r="AF21" s="640"/>
      <c r="AG21" s="640"/>
      <c r="AH21" s="640"/>
      <c r="AI21" s="640"/>
      <c r="AJ21" s="640"/>
      <c r="AK21" s="640"/>
      <c r="AL21" s="641">
        <v>35.6</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952630</v>
      </c>
      <c r="S22" s="637"/>
      <c r="T22" s="637"/>
      <c r="U22" s="637"/>
      <c r="V22" s="637"/>
      <c r="W22" s="637"/>
      <c r="X22" s="637"/>
      <c r="Y22" s="638"/>
      <c r="Z22" s="639">
        <v>20.8</v>
      </c>
      <c r="AA22" s="639"/>
      <c r="AB22" s="639"/>
      <c r="AC22" s="639"/>
      <c r="AD22" s="640">
        <v>952630</v>
      </c>
      <c r="AE22" s="640"/>
      <c r="AF22" s="640"/>
      <c r="AG22" s="640"/>
      <c r="AH22" s="640"/>
      <c r="AI22" s="640"/>
      <c r="AJ22" s="640"/>
      <c r="AK22" s="640"/>
      <c r="AL22" s="641">
        <v>35.6</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111866</v>
      </c>
      <c r="S23" s="637"/>
      <c r="T23" s="637"/>
      <c r="U23" s="637"/>
      <c r="V23" s="637"/>
      <c r="W23" s="637"/>
      <c r="X23" s="637"/>
      <c r="Y23" s="638"/>
      <c r="Z23" s="639">
        <v>2.4</v>
      </c>
      <c r="AA23" s="639"/>
      <c r="AB23" s="639"/>
      <c r="AC23" s="639"/>
      <c r="AD23" s="640" t="s">
        <v>121</v>
      </c>
      <c r="AE23" s="640"/>
      <c r="AF23" s="640"/>
      <c r="AG23" s="640"/>
      <c r="AH23" s="640"/>
      <c r="AI23" s="640"/>
      <c r="AJ23" s="640"/>
      <c r="AK23" s="640"/>
      <c r="AL23" s="641" t="s">
        <v>121</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1854846</v>
      </c>
      <c r="CS24" s="626"/>
      <c r="CT24" s="626"/>
      <c r="CU24" s="626"/>
      <c r="CV24" s="626"/>
      <c r="CW24" s="626"/>
      <c r="CX24" s="626"/>
      <c r="CY24" s="627"/>
      <c r="CZ24" s="630">
        <v>42.6</v>
      </c>
      <c r="DA24" s="631"/>
      <c r="DB24" s="631"/>
      <c r="DC24" s="647"/>
      <c r="DD24" s="671">
        <v>1407595</v>
      </c>
      <c r="DE24" s="626"/>
      <c r="DF24" s="626"/>
      <c r="DG24" s="626"/>
      <c r="DH24" s="626"/>
      <c r="DI24" s="626"/>
      <c r="DJ24" s="626"/>
      <c r="DK24" s="627"/>
      <c r="DL24" s="671">
        <v>1331705</v>
      </c>
      <c r="DM24" s="626"/>
      <c r="DN24" s="626"/>
      <c r="DO24" s="626"/>
      <c r="DP24" s="626"/>
      <c r="DQ24" s="626"/>
      <c r="DR24" s="626"/>
      <c r="DS24" s="626"/>
      <c r="DT24" s="626"/>
      <c r="DU24" s="626"/>
      <c r="DV24" s="627"/>
      <c r="DW24" s="630">
        <v>49.5</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2769257</v>
      </c>
      <c r="S25" s="637"/>
      <c r="T25" s="637"/>
      <c r="U25" s="637"/>
      <c r="V25" s="637"/>
      <c r="W25" s="637"/>
      <c r="X25" s="637"/>
      <c r="Y25" s="638"/>
      <c r="Z25" s="639">
        <v>60.4</v>
      </c>
      <c r="AA25" s="639"/>
      <c r="AB25" s="639"/>
      <c r="AC25" s="639"/>
      <c r="AD25" s="640">
        <v>2657391</v>
      </c>
      <c r="AE25" s="640"/>
      <c r="AF25" s="640"/>
      <c r="AG25" s="640"/>
      <c r="AH25" s="640"/>
      <c r="AI25" s="640"/>
      <c r="AJ25" s="640"/>
      <c r="AK25" s="640"/>
      <c r="AL25" s="641">
        <v>99.3</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848856</v>
      </c>
      <c r="CS25" s="668"/>
      <c r="CT25" s="668"/>
      <c r="CU25" s="668"/>
      <c r="CV25" s="668"/>
      <c r="CW25" s="668"/>
      <c r="CX25" s="668"/>
      <c r="CY25" s="669"/>
      <c r="CZ25" s="641">
        <v>19.5</v>
      </c>
      <c r="DA25" s="666"/>
      <c r="DB25" s="666"/>
      <c r="DC25" s="670"/>
      <c r="DD25" s="645">
        <v>752959</v>
      </c>
      <c r="DE25" s="668"/>
      <c r="DF25" s="668"/>
      <c r="DG25" s="668"/>
      <c r="DH25" s="668"/>
      <c r="DI25" s="668"/>
      <c r="DJ25" s="668"/>
      <c r="DK25" s="669"/>
      <c r="DL25" s="645">
        <v>748395</v>
      </c>
      <c r="DM25" s="668"/>
      <c r="DN25" s="668"/>
      <c r="DO25" s="668"/>
      <c r="DP25" s="668"/>
      <c r="DQ25" s="668"/>
      <c r="DR25" s="668"/>
      <c r="DS25" s="668"/>
      <c r="DT25" s="668"/>
      <c r="DU25" s="668"/>
      <c r="DV25" s="669"/>
      <c r="DW25" s="641">
        <v>27.8</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t="s">
        <v>121</v>
      </c>
      <c r="S26" s="637"/>
      <c r="T26" s="637"/>
      <c r="U26" s="637"/>
      <c r="V26" s="637"/>
      <c r="W26" s="637"/>
      <c r="X26" s="637"/>
      <c r="Y26" s="638"/>
      <c r="Z26" s="639" t="s">
        <v>121</v>
      </c>
      <c r="AA26" s="639"/>
      <c r="AB26" s="639"/>
      <c r="AC26" s="639"/>
      <c r="AD26" s="640" t="s">
        <v>121</v>
      </c>
      <c r="AE26" s="640"/>
      <c r="AF26" s="640"/>
      <c r="AG26" s="640"/>
      <c r="AH26" s="640"/>
      <c r="AI26" s="640"/>
      <c r="AJ26" s="640"/>
      <c r="AK26" s="640"/>
      <c r="AL26" s="641" t="s">
        <v>121</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424083</v>
      </c>
      <c r="CS26" s="637"/>
      <c r="CT26" s="637"/>
      <c r="CU26" s="637"/>
      <c r="CV26" s="637"/>
      <c r="CW26" s="637"/>
      <c r="CX26" s="637"/>
      <c r="CY26" s="638"/>
      <c r="CZ26" s="641">
        <v>9.6999999999999993</v>
      </c>
      <c r="DA26" s="666"/>
      <c r="DB26" s="666"/>
      <c r="DC26" s="670"/>
      <c r="DD26" s="645">
        <v>372370</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18074</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1412375</v>
      </c>
      <c r="BH27" s="637"/>
      <c r="BI27" s="637"/>
      <c r="BJ27" s="637"/>
      <c r="BK27" s="637"/>
      <c r="BL27" s="637"/>
      <c r="BM27" s="637"/>
      <c r="BN27" s="638"/>
      <c r="BO27" s="639">
        <v>100</v>
      </c>
      <c r="BP27" s="639"/>
      <c r="BQ27" s="639"/>
      <c r="BR27" s="639"/>
      <c r="BS27" s="640">
        <v>36445</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534265</v>
      </c>
      <c r="CS27" s="668"/>
      <c r="CT27" s="668"/>
      <c r="CU27" s="668"/>
      <c r="CV27" s="668"/>
      <c r="CW27" s="668"/>
      <c r="CX27" s="668"/>
      <c r="CY27" s="669"/>
      <c r="CZ27" s="641">
        <v>12.3</v>
      </c>
      <c r="DA27" s="666"/>
      <c r="DB27" s="666"/>
      <c r="DC27" s="670"/>
      <c r="DD27" s="645">
        <v>218474</v>
      </c>
      <c r="DE27" s="668"/>
      <c r="DF27" s="668"/>
      <c r="DG27" s="668"/>
      <c r="DH27" s="668"/>
      <c r="DI27" s="668"/>
      <c r="DJ27" s="668"/>
      <c r="DK27" s="669"/>
      <c r="DL27" s="645">
        <v>147348</v>
      </c>
      <c r="DM27" s="668"/>
      <c r="DN27" s="668"/>
      <c r="DO27" s="668"/>
      <c r="DP27" s="668"/>
      <c r="DQ27" s="668"/>
      <c r="DR27" s="668"/>
      <c r="DS27" s="668"/>
      <c r="DT27" s="668"/>
      <c r="DU27" s="668"/>
      <c r="DV27" s="669"/>
      <c r="DW27" s="641">
        <v>5.5</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99878</v>
      </c>
      <c r="S28" s="637"/>
      <c r="T28" s="637"/>
      <c r="U28" s="637"/>
      <c r="V28" s="637"/>
      <c r="W28" s="637"/>
      <c r="X28" s="637"/>
      <c r="Y28" s="638"/>
      <c r="Z28" s="639">
        <v>2.2000000000000002</v>
      </c>
      <c r="AA28" s="639"/>
      <c r="AB28" s="639"/>
      <c r="AC28" s="639"/>
      <c r="AD28" s="640">
        <v>1501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471725</v>
      </c>
      <c r="CS28" s="637"/>
      <c r="CT28" s="637"/>
      <c r="CU28" s="637"/>
      <c r="CV28" s="637"/>
      <c r="CW28" s="637"/>
      <c r="CX28" s="637"/>
      <c r="CY28" s="638"/>
      <c r="CZ28" s="641">
        <v>10.8</v>
      </c>
      <c r="DA28" s="666"/>
      <c r="DB28" s="666"/>
      <c r="DC28" s="670"/>
      <c r="DD28" s="645">
        <v>436162</v>
      </c>
      <c r="DE28" s="637"/>
      <c r="DF28" s="637"/>
      <c r="DG28" s="637"/>
      <c r="DH28" s="637"/>
      <c r="DI28" s="637"/>
      <c r="DJ28" s="637"/>
      <c r="DK28" s="638"/>
      <c r="DL28" s="645">
        <v>435962</v>
      </c>
      <c r="DM28" s="637"/>
      <c r="DN28" s="637"/>
      <c r="DO28" s="637"/>
      <c r="DP28" s="637"/>
      <c r="DQ28" s="637"/>
      <c r="DR28" s="637"/>
      <c r="DS28" s="637"/>
      <c r="DT28" s="637"/>
      <c r="DU28" s="637"/>
      <c r="DV28" s="638"/>
      <c r="DW28" s="641">
        <v>16.2</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23402</v>
      </c>
      <c r="S29" s="637"/>
      <c r="T29" s="637"/>
      <c r="U29" s="637"/>
      <c r="V29" s="637"/>
      <c r="W29" s="637"/>
      <c r="X29" s="637"/>
      <c r="Y29" s="638"/>
      <c r="Z29" s="639">
        <v>0.5</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471725</v>
      </c>
      <c r="CS29" s="668"/>
      <c r="CT29" s="668"/>
      <c r="CU29" s="668"/>
      <c r="CV29" s="668"/>
      <c r="CW29" s="668"/>
      <c r="CX29" s="668"/>
      <c r="CY29" s="669"/>
      <c r="CZ29" s="641">
        <v>10.8</v>
      </c>
      <c r="DA29" s="666"/>
      <c r="DB29" s="666"/>
      <c r="DC29" s="670"/>
      <c r="DD29" s="645">
        <v>436162</v>
      </c>
      <c r="DE29" s="668"/>
      <c r="DF29" s="668"/>
      <c r="DG29" s="668"/>
      <c r="DH29" s="668"/>
      <c r="DI29" s="668"/>
      <c r="DJ29" s="668"/>
      <c r="DK29" s="669"/>
      <c r="DL29" s="645">
        <v>435962</v>
      </c>
      <c r="DM29" s="668"/>
      <c r="DN29" s="668"/>
      <c r="DO29" s="668"/>
      <c r="DP29" s="668"/>
      <c r="DQ29" s="668"/>
      <c r="DR29" s="668"/>
      <c r="DS29" s="668"/>
      <c r="DT29" s="668"/>
      <c r="DU29" s="668"/>
      <c r="DV29" s="669"/>
      <c r="DW29" s="641">
        <v>16.2</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700196</v>
      </c>
      <c r="S30" s="637"/>
      <c r="T30" s="637"/>
      <c r="U30" s="637"/>
      <c r="V30" s="637"/>
      <c r="W30" s="637"/>
      <c r="X30" s="637"/>
      <c r="Y30" s="638"/>
      <c r="Z30" s="639">
        <v>15.3</v>
      </c>
      <c r="AA30" s="639"/>
      <c r="AB30" s="639"/>
      <c r="AC30" s="639"/>
      <c r="AD30" s="640" t="s">
        <v>121</v>
      </c>
      <c r="AE30" s="640"/>
      <c r="AF30" s="640"/>
      <c r="AG30" s="640"/>
      <c r="AH30" s="640"/>
      <c r="AI30" s="640"/>
      <c r="AJ30" s="640"/>
      <c r="AK30" s="640"/>
      <c r="AL30" s="641" t="s">
        <v>121</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449104</v>
      </c>
      <c r="CS30" s="637"/>
      <c r="CT30" s="637"/>
      <c r="CU30" s="637"/>
      <c r="CV30" s="637"/>
      <c r="CW30" s="637"/>
      <c r="CX30" s="637"/>
      <c r="CY30" s="638"/>
      <c r="CZ30" s="641">
        <v>10.3</v>
      </c>
      <c r="DA30" s="666"/>
      <c r="DB30" s="666"/>
      <c r="DC30" s="670"/>
      <c r="DD30" s="645">
        <v>413621</v>
      </c>
      <c r="DE30" s="637"/>
      <c r="DF30" s="637"/>
      <c r="DG30" s="637"/>
      <c r="DH30" s="637"/>
      <c r="DI30" s="637"/>
      <c r="DJ30" s="637"/>
      <c r="DK30" s="638"/>
      <c r="DL30" s="645">
        <v>413421</v>
      </c>
      <c r="DM30" s="637"/>
      <c r="DN30" s="637"/>
      <c r="DO30" s="637"/>
      <c r="DP30" s="637"/>
      <c r="DQ30" s="637"/>
      <c r="DR30" s="637"/>
      <c r="DS30" s="637"/>
      <c r="DT30" s="637"/>
      <c r="DU30" s="637"/>
      <c r="DV30" s="638"/>
      <c r="DW30" s="641">
        <v>15.4</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297</v>
      </c>
      <c r="AQ31" s="683"/>
      <c r="AR31" s="683"/>
      <c r="AS31" s="683"/>
      <c r="AT31" s="688" t="s">
        <v>298</v>
      </c>
      <c r="AU31" s="195"/>
      <c r="AV31" s="195"/>
      <c r="AW31" s="195"/>
      <c r="AX31" s="622" t="s">
        <v>176</v>
      </c>
      <c r="AY31" s="623"/>
      <c r="AZ31" s="623"/>
      <c r="BA31" s="623"/>
      <c r="BB31" s="623"/>
      <c r="BC31" s="623"/>
      <c r="BD31" s="623"/>
      <c r="BE31" s="623"/>
      <c r="BF31" s="624"/>
      <c r="BG31" s="692">
        <v>99.7</v>
      </c>
      <c r="BH31" s="680"/>
      <c r="BI31" s="680"/>
      <c r="BJ31" s="680"/>
      <c r="BK31" s="680"/>
      <c r="BL31" s="680"/>
      <c r="BM31" s="631">
        <v>99.5</v>
      </c>
      <c r="BN31" s="680"/>
      <c r="BO31" s="680"/>
      <c r="BP31" s="680"/>
      <c r="BQ31" s="681"/>
      <c r="BR31" s="692">
        <v>99.8</v>
      </c>
      <c r="BS31" s="680"/>
      <c r="BT31" s="680"/>
      <c r="BU31" s="680"/>
      <c r="BV31" s="680"/>
      <c r="BW31" s="680"/>
      <c r="BX31" s="631">
        <v>99.7</v>
      </c>
      <c r="BY31" s="680"/>
      <c r="BZ31" s="680"/>
      <c r="CA31" s="680"/>
      <c r="CB31" s="681"/>
      <c r="CD31" s="674"/>
      <c r="CE31" s="675"/>
      <c r="CF31" s="633" t="s">
        <v>299</v>
      </c>
      <c r="CG31" s="634"/>
      <c r="CH31" s="634"/>
      <c r="CI31" s="634"/>
      <c r="CJ31" s="634"/>
      <c r="CK31" s="634"/>
      <c r="CL31" s="634"/>
      <c r="CM31" s="634"/>
      <c r="CN31" s="634"/>
      <c r="CO31" s="634"/>
      <c r="CP31" s="634"/>
      <c r="CQ31" s="635"/>
      <c r="CR31" s="636">
        <v>22621</v>
      </c>
      <c r="CS31" s="668"/>
      <c r="CT31" s="668"/>
      <c r="CU31" s="668"/>
      <c r="CV31" s="668"/>
      <c r="CW31" s="668"/>
      <c r="CX31" s="668"/>
      <c r="CY31" s="669"/>
      <c r="CZ31" s="641">
        <v>0.5</v>
      </c>
      <c r="DA31" s="666"/>
      <c r="DB31" s="666"/>
      <c r="DC31" s="670"/>
      <c r="DD31" s="645">
        <v>22541</v>
      </c>
      <c r="DE31" s="668"/>
      <c r="DF31" s="668"/>
      <c r="DG31" s="668"/>
      <c r="DH31" s="668"/>
      <c r="DI31" s="668"/>
      <c r="DJ31" s="668"/>
      <c r="DK31" s="669"/>
      <c r="DL31" s="645">
        <v>22541</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211055</v>
      </c>
      <c r="S32" s="637"/>
      <c r="T32" s="637"/>
      <c r="U32" s="637"/>
      <c r="V32" s="637"/>
      <c r="W32" s="637"/>
      <c r="X32" s="637"/>
      <c r="Y32" s="638"/>
      <c r="Z32" s="639">
        <v>4.5999999999999996</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1" t="s">
        <v>301</v>
      </c>
      <c r="AX32" s="633" t="s">
        <v>302</v>
      </c>
      <c r="AY32" s="634"/>
      <c r="AZ32" s="634"/>
      <c r="BA32" s="634"/>
      <c r="BB32" s="634"/>
      <c r="BC32" s="634"/>
      <c r="BD32" s="634"/>
      <c r="BE32" s="634"/>
      <c r="BF32" s="635"/>
      <c r="BG32" s="693">
        <v>99.3</v>
      </c>
      <c r="BH32" s="668"/>
      <c r="BI32" s="668"/>
      <c r="BJ32" s="668"/>
      <c r="BK32" s="668"/>
      <c r="BL32" s="668"/>
      <c r="BM32" s="642">
        <v>98.5</v>
      </c>
      <c r="BN32" s="668"/>
      <c r="BO32" s="668"/>
      <c r="BP32" s="668"/>
      <c r="BQ32" s="691"/>
      <c r="BR32" s="693">
        <v>99.1</v>
      </c>
      <c r="BS32" s="668"/>
      <c r="BT32" s="668"/>
      <c r="BU32" s="668"/>
      <c r="BV32" s="668"/>
      <c r="BW32" s="668"/>
      <c r="BX32" s="642">
        <v>99</v>
      </c>
      <c r="BY32" s="668"/>
      <c r="BZ32" s="668"/>
      <c r="CA32" s="668"/>
      <c r="CB32" s="691"/>
      <c r="CD32" s="676"/>
      <c r="CE32" s="677"/>
      <c r="CF32" s="633" t="s">
        <v>303</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11276</v>
      </c>
      <c r="S33" s="637"/>
      <c r="T33" s="637"/>
      <c r="U33" s="637"/>
      <c r="V33" s="637"/>
      <c r="W33" s="637"/>
      <c r="X33" s="637"/>
      <c r="Y33" s="638"/>
      <c r="Z33" s="639">
        <v>0.2</v>
      </c>
      <c r="AA33" s="639"/>
      <c r="AB33" s="639"/>
      <c r="AC33" s="639"/>
      <c r="AD33" s="640">
        <v>11189</v>
      </c>
      <c r="AE33" s="640"/>
      <c r="AF33" s="640"/>
      <c r="AG33" s="640"/>
      <c r="AH33" s="640"/>
      <c r="AI33" s="640"/>
      <c r="AJ33" s="640"/>
      <c r="AK33" s="640"/>
      <c r="AL33" s="641">
        <v>0.4</v>
      </c>
      <c r="AM33" s="642"/>
      <c r="AN33" s="642"/>
      <c r="AO33" s="643"/>
      <c r="AP33" s="686"/>
      <c r="AQ33" s="687"/>
      <c r="AR33" s="687"/>
      <c r="AS33" s="687"/>
      <c r="AT33" s="690"/>
      <c r="AU33" s="196"/>
      <c r="AV33" s="196"/>
      <c r="AW33" s="196"/>
      <c r="AX33" s="657" t="s">
        <v>305</v>
      </c>
      <c r="AY33" s="658"/>
      <c r="AZ33" s="658"/>
      <c r="BA33" s="658"/>
      <c r="BB33" s="658"/>
      <c r="BC33" s="658"/>
      <c r="BD33" s="658"/>
      <c r="BE33" s="658"/>
      <c r="BF33" s="659"/>
      <c r="BG33" s="694">
        <v>99.9</v>
      </c>
      <c r="BH33" s="695"/>
      <c r="BI33" s="695"/>
      <c r="BJ33" s="695"/>
      <c r="BK33" s="695"/>
      <c r="BL33" s="695"/>
      <c r="BM33" s="696">
        <v>99.9</v>
      </c>
      <c r="BN33" s="695"/>
      <c r="BO33" s="695"/>
      <c r="BP33" s="695"/>
      <c r="BQ33" s="697"/>
      <c r="BR33" s="694">
        <v>100</v>
      </c>
      <c r="BS33" s="695"/>
      <c r="BT33" s="695"/>
      <c r="BU33" s="695"/>
      <c r="BV33" s="695"/>
      <c r="BW33" s="695"/>
      <c r="BX33" s="696">
        <v>99.9</v>
      </c>
      <c r="BY33" s="695"/>
      <c r="BZ33" s="695"/>
      <c r="CA33" s="695"/>
      <c r="CB33" s="697"/>
      <c r="CD33" s="633" t="s">
        <v>306</v>
      </c>
      <c r="CE33" s="634"/>
      <c r="CF33" s="634"/>
      <c r="CG33" s="634"/>
      <c r="CH33" s="634"/>
      <c r="CI33" s="634"/>
      <c r="CJ33" s="634"/>
      <c r="CK33" s="634"/>
      <c r="CL33" s="634"/>
      <c r="CM33" s="634"/>
      <c r="CN33" s="634"/>
      <c r="CO33" s="634"/>
      <c r="CP33" s="634"/>
      <c r="CQ33" s="635"/>
      <c r="CR33" s="636">
        <v>2178544</v>
      </c>
      <c r="CS33" s="668"/>
      <c r="CT33" s="668"/>
      <c r="CU33" s="668"/>
      <c r="CV33" s="668"/>
      <c r="CW33" s="668"/>
      <c r="CX33" s="668"/>
      <c r="CY33" s="669"/>
      <c r="CZ33" s="641">
        <v>50.1</v>
      </c>
      <c r="DA33" s="666"/>
      <c r="DB33" s="666"/>
      <c r="DC33" s="670"/>
      <c r="DD33" s="645">
        <v>1644631</v>
      </c>
      <c r="DE33" s="668"/>
      <c r="DF33" s="668"/>
      <c r="DG33" s="668"/>
      <c r="DH33" s="668"/>
      <c r="DI33" s="668"/>
      <c r="DJ33" s="668"/>
      <c r="DK33" s="669"/>
      <c r="DL33" s="645">
        <v>1195688</v>
      </c>
      <c r="DM33" s="668"/>
      <c r="DN33" s="668"/>
      <c r="DO33" s="668"/>
      <c r="DP33" s="668"/>
      <c r="DQ33" s="668"/>
      <c r="DR33" s="668"/>
      <c r="DS33" s="668"/>
      <c r="DT33" s="668"/>
      <c r="DU33" s="668"/>
      <c r="DV33" s="669"/>
      <c r="DW33" s="641">
        <v>44.5</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7005</v>
      </c>
      <c r="S34" s="637"/>
      <c r="T34" s="637"/>
      <c r="U34" s="637"/>
      <c r="V34" s="637"/>
      <c r="W34" s="637"/>
      <c r="X34" s="637"/>
      <c r="Y34" s="638"/>
      <c r="Z34" s="639">
        <v>0.2</v>
      </c>
      <c r="AA34" s="639"/>
      <c r="AB34" s="639"/>
      <c r="AC34" s="639"/>
      <c r="AD34" s="640" t="s">
        <v>121</v>
      </c>
      <c r="AE34" s="640"/>
      <c r="AF34" s="640"/>
      <c r="AG34" s="640"/>
      <c r="AH34" s="640"/>
      <c r="AI34" s="640"/>
      <c r="AJ34" s="640"/>
      <c r="AK34" s="640"/>
      <c r="AL34" s="641" t="s">
        <v>121</v>
      </c>
      <c r="AM34" s="642"/>
      <c r="AN34" s="642"/>
      <c r="AO34" s="643"/>
      <c r="AP34" s="197"/>
      <c r="AQ34" s="198"/>
      <c r="AS34" s="195"/>
      <c r="AT34" s="195"/>
      <c r="AU34" s="195"/>
      <c r="AV34" s="195"/>
      <c r="AW34" s="195"/>
      <c r="AX34" s="195"/>
      <c r="AY34" s="195"/>
      <c r="AZ34" s="195"/>
      <c r="BA34" s="195"/>
      <c r="BB34" s="195"/>
      <c r="BC34" s="195"/>
      <c r="BD34" s="195"/>
      <c r="BE34" s="195"/>
      <c r="BF34" s="195"/>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D34" s="633" t="s">
        <v>308</v>
      </c>
      <c r="CE34" s="634"/>
      <c r="CF34" s="634"/>
      <c r="CG34" s="634"/>
      <c r="CH34" s="634"/>
      <c r="CI34" s="634"/>
      <c r="CJ34" s="634"/>
      <c r="CK34" s="634"/>
      <c r="CL34" s="634"/>
      <c r="CM34" s="634"/>
      <c r="CN34" s="634"/>
      <c r="CO34" s="634"/>
      <c r="CP34" s="634"/>
      <c r="CQ34" s="635"/>
      <c r="CR34" s="636">
        <v>845100</v>
      </c>
      <c r="CS34" s="637"/>
      <c r="CT34" s="637"/>
      <c r="CU34" s="637"/>
      <c r="CV34" s="637"/>
      <c r="CW34" s="637"/>
      <c r="CX34" s="637"/>
      <c r="CY34" s="638"/>
      <c r="CZ34" s="641">
        <v>19.399999999999999</v>
      </c>
      <c r="DA34" s="666"/>
      <c r="DB34" s="666"/>
      <c r="DC34" s="670"/>
      <c r="DD34" s="645">
        <v>652880</v>
      </c>
      <c r="DE34" s="637"/>
      <c r="DF34" s="637"/>
      <c r="DG34" s="637"/>
      <c r="DH34" s="637"/>
      <c r="DI34" s="637"/>
      <c r="DJ34" s="637"/>
      <c r="DK34" s="638"/>
      <c r="DL34" s="645">
        <v>584295</v>
      </c>
      <c r="DM34" s="637"/>
      <c r="DN34" s="637"/>
      <c r="DO34" s="637"/>
      <c r="DP34" s="637"/>
      <c r="DQ34" s="637"/>
      <c r="DR34" s="637"/>
      <c r="DS34" s="637"/>
      <c r="DT34" s="637"/>
      <c r="DU34" s="637"/>
      <c r="DV34" s="638"/>
      <c r="DW34" s="641">
        <v>21.7</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135376</v>
      </c>
      <c r="S35" s="637"/>
      <c r="T35" s="637"/>
      <c r="U35" s="637"/>
      <c r="V35" s="637"/>
      <c r="W35" s="637"/>
      <c r="X35" s="637"/>
      <c r="Y35" s="638"/>
      <c r="Z35" s="639">
        <v>3</v>
      </c>
      <c r="AA35" s="639"/>
      <c r="AB35" s="639"/>
      <c r="AC35" s="639"/>
      <c r="AD35" s="640" t="s">
        <v>121</v>
      </c>
      <c r="AE35" s="640"/>
      <c r="AF35" s="640"/>
      <c r="AG35" s="640"/>
      <c r="AH35" s="640"/>
      <c r="AI35" s="640"/>
      <c r="AJ35" s="640"/>
      <c r="AK35" s="640"/>
      <c r="AL35" s="641" t="s">
        <v>121</v>
      </c>
      <c r="AM35" s="642"/>
      <c r="AN35" s="642"/>
      <c r="AO35" s="643"/>
      <c r="AP35" s="199"/>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26809</v>
      </c>
      <c r="CS35" s="668"/>
      <c r="CT35" s="668"/>
      <c r="CU35" s="668"/>
      <c r="CV35" s="668"/>
      <c r="CW35" s="668"/>
      <c r="CX35" s="668"/>
      <c r="CY35" s="669"/>
      <c r="CZ35" s="641">
        <v>0.6</v>
      </c>
      <c r="DA35" s="666"/>
      <c r="DB35" s="666"/>
      <c r="DC35" s="670"/>
      <c r="DD35" s="645">
        <v>14798</v>
      </c>
      <c r="DE35" s="668"/>
      <c r="DF35" s="668"/>
      <c r="DG35" s="668"/>
      <c r="DH35" s="668"/>
      <c r="DI35" s="668"/>
      <c r="DJ35" s="668"/>
      <c r="DK35" s="669"/>
      <c r="DL35" s="645">
        <v>14525</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267022</v>
      </c>
      <c r="S36" s="637"/>
      <c r="T36" s="637"/>
      <c r="U36" s="637"/>
      <c r="V36" s="637"/>
      <c r="W36" s="637"/>
      <c r="X36" s="637"/>
      <c r="Y36" s="638"/>
      <c r="Z36" s="639">
        <v>5.8</v>
      </c>
      <c r="AA36" s="639"/>
      <c r="AB36" s="639"/>
      <c r="AC36" s="639"/>
      <c r="AD36" s="640" t="s">
        <v>121</v>
      </c>
      <c r="AE36" s="640"/>
      <c r="AF36" s="640"/>
      <c r="AG36" s="640"/>
      <c r="AH36" s="640"/>
      <c r="AI36" s="640"/>
      <c r="AJ36" s="640"/>
      <c r="AK36" s="640"/>
      <c r="AL36" s="641" t="s">
        <v>121</v>
      </c>
      <c r="AM36" s="642"/>
      <c r="AN36" s="642"/>
      <c r="AO36" s="643"/>
      <c r="AP36" s="199"/>
      <c r="AQ36" s="702" t="s">
        <v>314</v>
      </c>
      <c r="AR36" s="703"/>
      <c r="AS36" s="703"/>
      <c r="AT36" s="703"/>
      <c r="AU36" s="703"/>
      <c r="AV36" s="703"/>
      <c r="AW36" s="703"/>
      <c r="AX36" s="703"/>
      <c r="AY36" s="704"/>
      <c r="AZ36" s="625">
        <v>365066</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17373</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549317</v>
      </c>
      <c r="CS36" s="637"/>
      <c r="CT36" s="637"/>
      <c r="CU36" s="637"/>
      <c r="CV36" s="637"/>
      <c r="CW36" s="637"/>
      <c r="CX36" s="637"/>
      <c r="CY36" s="638"/>
      <c r="CZ36" s="641">
        <v>12.6</v>
      </c>
      <c r="DA36" s="666"/>
      <c r="DB36" s="666"/>
      <c r="DC36" s="670"/>
      <c r="DD36" s="645">
        <v>443068</v>
      </c>
      <c r="DE36" s="637"/>
      <c r="DF36" s="637"/>
      <c r="DG36" s="637"/>
      <c r="DH36" s="637"/>
      <c r="DI36" s="637"/>
      <c r="DJ36" s="637"/>
      <c r="DK36" s="638"/>
      <c r="DL36" s="645">
        <v>405736</v>
      </c>
      <c r="DM36" s="637"/>
      <c r="DN36" s="637"/>
      <c r="DO36" s="637"/>
      <c r="DP36" s="637"/>
      <c r="DQ36" s="637"/>
      <c r="DR36" s="637"/>
      <c r="DS36" s="637"/>
      <c r="DT36" s="637"/>
      <c r="DU36" s="637"/>
      <c r="DV36" s="638"/>
      <c r="DW36" s="641">
        <v>15.1</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227831</v>
      </c>
      <c r="S37" s="637"/>
      <c r="T37" s="637"/>
      <c r="U37" s="637"/>
      <c r="V37" s="637"/>
      <c r="W37" s="637"/>
      <c r="X37" s="637"/>
      <c r="Y37" s="638"/>
      <c r="Z37" s="639">
        <v>5</v>
      </c>
      <c r="AA37" s="639"/>
      <c r="AB37" s="639"/>
      <c r="AC37" s="639"/>
      <c r="AD37" s="640">
        <v>4714</v>
      </c>
      <c r="AE37" s="640"/>
      <c r="AF37" s="640"/>
      <c r="AG37" s="640"/>
      <c r="AH37" s="640"/>
      <c r="AI37" s="640"/>
      <c r="AJ37" s="640"/>
      <c r="AK37" s="640"/>
      <c r="AL37" s="641">
        <v>0.2</v>
      </c>
      <c r="AM37" s="642"/>
      <c r="AN37" s="642"/>
      <c r="AO37" s="643"/>
      <c r="AQ37" s="699" t="s">
        <v>318</v>
      </c>
      <c r="AR37" s="700"/>
      <c r="AS37" s="700"/>
      <c r="AT37" s="700"/>
      <c r="AU37" s="700"/>
      <c r="AV37" s="700"/>
      <c r="AW37" s="700"/>
      <c r="AX37" s="700"/>
      <c r="AY37" s="701"/>
      <c r="AZ37" s="636">
        <v>121300</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13683</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193233</v>
      </c>
      <c r="CS37" s="668"/>
      <c r="CT37" s="668"/>
      <c r="CU37" s="668"/>
      <c r="CV37" s="668"/>
      <c r="CW37" s="668"/>
      <c r="CX37" s="668"/>
      <c r="CY37" s="669"/>
      <c r="CZ37" s="641">
        <v>4.4000000000000004</v>
      </c>
      <c r="DA37" s="666"/>
      <c r="DB37" s="666"/>
      <c r="DC37" s="670"/>
      <c r="DD37" s="645">
        <v>181175</v>
      </c>
      <c r="DE37" s="668"/>
      <c r="DF37" s="668"/>
      <c r="DG37" s="668"/>
      <c r="DH37" s="668"/>
      <c r="DI37" s="668"/>
      <c r="DJ37" s="668"/>
      <c r="DK37" s="669"/>
      <c r="DL37" s="645">
        <v>181175</v>
      </c>
      <c r="DM37" s="668"/>
      <c r="DN37" s="668"/>
      <c r="DO37" s="668"/>
      <c r="DP37" s="668"/>
      <c r="DQ37" s="668"/>
      <c r="DR37" s="668"/>
      <c r="DS37" s="668"/>
      <c r="DT37" s="668"/>
      <c r="DU37" s="668"/>
      <c r="DV37" s="669"/>
      <c r="DW37" s="641">
        <v>6.7</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115100</v>
      </c>
      <c r="S38" s="637"/>
      <c r="T38" s="637"/>
      <c r="U38" s="637"/>
      <c r="V38" s="637"/>
      <c r="W38" s="637"/>
      <c r="X38" s="637"/>
      <c r="Y38" s="638"/>
      <c r="Z38" s="639">
        <v>2.5</v>
      </c>
      <c r="AA38" s="639"/>
      <c r="AB38" s="639"/>
      <c r="AC38" s="639"/>
      <c r="AD38" s="640" t="s">
        <v>121</v>
      </c>
      <c r="AE38" s="640"/>
      <c r="AF38" s="640"/>
      <c r="AG38" s="640"/>
      <c r="AH38" s="640"/>
      <c r="AI38" s="640"/>
      <c r="AJ38" s="640"/>
      <c r="AK38" s="640"/>
      <c r="AL38" s="641" t="s">
        <v>121</v>
      </c>
      <c r="AM38" s="642"/>
      <c r="AN38" s="642"/>
      <c r="AO38" s="643"/>
      <c r="AQ38" s="699" t="s">
        <v>322</v>
      </c>
      <c r="AR38" s="700"/>
      <c r="AS38" s="700"/>
      <c r="AT38" s="700"/>
      <c r="AU38" s="700"/>
      <c r="AV38" s="700"/>
      <c r="AW38" s="700"/>
      <c r="AX38" s="700"/>
      <c r="AY38" s="701"/>
      <c r="AZ38" s="636">
        <v>10759</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665</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233007</v>
      </c>
      <c r="CS38" s="637"/>
      <c r="CT38" s="637"/>
      <c r="CU38" s="637"/>
      <c r="CV38" s="637"/>
      <c r="CW38" s="637"/>
      <c r="CX38" s="637"/>
      <c r="CY38" s="638"/>
      <c r="CZ38" s="641">
        <v>5.4</v>
      </c>
      <c r="DA38" s="666"/>
      <c r="DB38" s="666"/>
      <c r="DC38" s="670"/>
      <c r="DD38" s="645">
        <v>195161</v>
      </c>
      <c r="DE38" s="637"/>
      <c r="DF38" s="637"/>
      <c r="DG38" s="637"/>
      <c r="DH38" s="637"/>
      <c r="DI38" s="637"/>
      <c r="DJ38" s="637"/>
      <c r="DK38" s="638"/>
      <c r="DL38" s="645">
        <v>191132</v>
      </c>
      <c r="DM38" s="637"/>
      <c r="DN38" s="637"/>
      <c r="DO38" s="637"/>
      <c r="DP38" s="637"/>
      <c r="DQ38" s="637"/>
      <c r="DR38" s="637"/>
      <c r="DS38" s="637"/>
      <c r="DT38" s="637"/>
      <c r="DU38" s="637"/>
      <c r="DV38" s="638"/>
      <c r="DW38" s="641">
        <v>7.1</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326</v>
      </c>
      <c r="AR39" s="700"/>
      <c r="AS39" s="700"/>
      <c r="AT39" s="700"/>
      <c r="AU39" s="700"/>
      <c r="AV39" s="700"/>
      <c r="AW39" s="700"/>
      <c r="AX39" s="700"/>
      <c r="AY39" s="701"/>
      <c r="AZ39" s="636" t="s">
        <v>121</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986</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326391</v>
      </c>
      <c r="CS39" s="668"/>
      <c r="CT39" s="668"/>
      <c r="CU39" s="668"/>
      <c r="CV39" s="668"/>
      <c r="CW39" s="668"/>
      <c r="CX39" s="668"/>
      <c r="CY39" s="669"/>
      <c r="CZ39" s="641">
        <v>7.5</v>
      </c>
      <c r="DA39" s="666"/>
      <c r="DB39" s="666"/>
      <c r="DC39" s="670"/>
      <c r="DD39" s="645">
        <v>326304</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v>13500</v>
      </c>
      <c r="S40" s="637"/>
      <c r="T40" s="637"/>
      <c r="U40" s="637"/>
      <c r="V40" s="637"/>
      <c r="W40" s="637"/>
      <c r="X40" s="637"/>
      <c r="Y40" s="638"/>
      <c r="Z40" s="639">
        <v>0.3</v>
      </c>
      <c r="AA40" s="639"/>
      <c r="AB40" s="639"/>
      <c r="AC40" s="639"/>
      <c r="AD40" s="640" t="s">
        <v>121</v>
      </c>
      <c r="AE40" s="640"/>
      <c r="AF40" s="640"/>
      <c r="AG40" s="640"/>
      <c r="AH40" s="640"/>
      <c r="AI40" s="640"/>
      <c r="AJ40" s="640"/>
      <c r="AK40" s="640"/>
      <c r="AL40" s="641" t="s">
        <v>121</v>
      </c>
      <c r="AM40" s="642"/>
      <c r="AN40" s="642"/>
      <c r="AO40" s="643"/>
      <c r="AQ40" s="699" t="s">
        <v>330</v>
      </c>
      <c r="AR40" s="700"/>
      <c r="AS40" s="700"/>
      <c r="AT40" s="700"/>
      <c r="AU40" s="700"/>
      <c r="AV40" s="700"/>
      <c r="AW40" s="700"/>
      <c r="AX40" s="700"/>
      <c r="AY40" s="701"/>
      <c r="AZ40" s="636" t="s">
        <v>121</v>
      </c>
      <c r="BA40" s="637"/>
      <c r="BB40" s="637"/>
      <c r="BC40" s="637"/>
      <c r="BD40" s="668"/>
      <c r="BE40" s="668"/>
      <c r="BF40" s="691"/>
      <c r="BG40" s="684" t="s">
        <v>331</v>
      </c>
      <c r="BH40" s="685"/>
      <c r="BI40" s="685"/>
      <c r="BJ40" s="685"/>
      <c r="BK40" s="685"/>
      <c r="BL40" s="200"/>
      <c r="BM40" s="634" t="s">
        <v>332</v>
      </c>
      <c r="BN40" s="634"/>
      <c r="BO40" s="634"/>
      <c r="BP40" s="634"/>
      <c r="BQ40" s="634"/>
      <c r="BR40" s="634"/>
      <c r="BS40" s="634"/>
      <c r="BT40" s="634"/>
      <c r="BU40" s="635"/>
      <c r="BV40" s="636">
        <v>95</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197920</v>
      </c>
      <c r="CS40" s="637"/>
      <c r="CT40" s="637"/>
      <c r="CU40" s="637"/>
      <c r="CV40" s="637"/>
      <c r="CW40" s="637"/>
      <c r="CX40" s="637"/>
      <c r="CY40" s="638"/>
      <c r="CZ40" s="641">
        <v>4.5</v>
      </c>
      <c r="DA40" s="666"/>
      <c r="DB40" s="666"/>
      <c r="DC40" s="670"/>
      <c r="DD40" s="645">
        <v>12420</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4585472</v>
      </c>
      <c r="S41" s="709"/>
      <c r="T41" s="709"/>
      <c r="U41" s="709"/>
      <c r="V41" s="709"/>
      <c r="W41" s="709"/>
      <c r="X41" s="709"/>
      <c r="Y41" s="713"/>
      <c r="Z41" s="714">
        <v>100</v>
      </c>
      <c r="AA41" s="714"/>
      <c r="AB41" s="714"/>
      <c r="AC41" s="714"/>
      <c r="AD41" s="715">
        <v>2674795</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37154</v>
      </c>
      <c r="BA41" s="637"/>
      <c r="BB41" s="637"/>
      <c r="BC41" s="637"/>
      <c r="BD41" s="668"/>
      <c r="BE41" s="668"/>
      <c r="BF41" s="691"/>
      <c r="BG41" s="684"/>
      <c r="BH41" s="685"/>
      <c r="BI41" s="685"/>
      <c r="BJ41" s="685"/>
      <c r="BK41" s="685"/>
      <c r="BL41" s="200"/>
      <c r="BM41" s="634" t="s">
        <v>336</v>
      </c>
      <c r="BN41" s="634"/>
      <c r="BO41" s="634"/>
      <c r="BP41" s="634"/>
      <c r="BQ41" s="634"/>
      <c r="BR41" s="634"/>
      <c r="BS41" s="634"/>
      <c r="BT41" s="634"/>
      <c r="BU41" s="635"/>
      <c r="BV41" s="636">
        <v>3</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195853</v>
      </c>
      <c r="BA42" s="709"/>
      <c r="BB42" s="709"/>
      <c r="BC42" s="709"/>
      <c r="BD42" s="695"/>
      <c r="BE42" s="695"/>
      <c r="BF42" s="697"/>
      <c r="BG42" s="686"/>
      <c r="BH42" s="687"/>
      <c r="BI42" s="687"/>
      <c r="BJ42" s="687"/>
      <c r="BK42" s="687"/>
      <c r="BL42" s="201"/>
      <c r="BM42" s="658" t="s">
        <v>339</v>
      </c>
      <c r="BN42" s="658"/>
      <c r="BO42" s="658"/>
      <c r="BP42" s="658"/>
      <c r="BQ42" s="658"/>
      <c r="BR42" s="658"/>
      <c r="BS42" s="658"/>
      <c r="BT42" s="658"/>
      <c r="BU42" s="659"/>
      <c r="BV42" s="708">
        <v>510</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316773</v>
      </c>
      <c r="CS42" s="668"/>
      <c r="CT42" s="668"/>
      <c r="CU42" s="668"/>
      <c r="CV42" s="668"/>
      <c r="CW42" s="668"/>
      <c r="CX42" s="668"/>
      <c r="CY42" s="669"/>
      <c r="CZ42" s="641">
        <v>7.3</v>
      </c>
      <c r="DA42" s="666"/>
      <c r="DB42" s="666"/>
      <c r="DC42" s="670"/>
      <c r="DD42" s="645">
        <v>227808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1" t="s">
        <v>341</v>
      </c>
      <c r="CD43" s="633" t="s">
        <v>342</v>
      </c>
      <c r="CE43" s="634"/>
      <c r="CF43" s="634"/>
      <c r="CG43" s="634"/>
      <c r="CH43" s="634"/>
      <c r="CI43" s="634"/>
      <c r="CJ43" s="634"/>
      <c r="CK43" s="634"/>
      <c r="CL43" s="634"/>
      <c r="CM43" s="634"/>
      <c r="CN43" s="634"/>
      <c r="CO43" s="634"/>
      <c r="CP43" s="634"/>
      <c r="CQ43" s="635"/>
      <c r="CR43" s="636">
        <v>29675</v>
      </c>
      <c r="CS43" s="668"/>
      <c r="CT43" s="668"/>
      <c r="CU43" s="668"/>
      <c r="CV43" s="668"/>
      <c r="CW43" s="668"/>
      <c r="CX43" s="668"/>
      <c r="CY43" s="669"/>
      <c r="CZ43" s="641">
        <v>0.7</v>
      </c>
      <c r="DA43" s="666"/>
      <c r="DB43" s="666"/>
      <c r="DC43" s="670"/>
      <c r="DD43" s="645">
        <v>29675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316773</v>
      </c>
      <c r="CS44" s="637"/>
      <c r="CT44" s="637"/>
      <c r="CU44" s="637"/>
      <c r="CV44" s="637"/>
      <c r="CW44" s="637"/>
      <c r="CX44" s="637"/>
      <c r="CY44" s="638"/>
      <c r="CZ44" s="641">
        <v>7.3</v>
      </c>
      <c r="DA44" s="642"/>
      <c r="DB44" s="642"/>
      <c r="DC44" s="648"/>
      <c r="DD44" s="645">
        <v>227808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1000</v>
      </c>
      <c r="CS45" s="668"/>
      <c r="CT45" s="668"/>
      <c r="CU45" s="668"/>
      <c r="CV45" s="668"/>
      <c r="CW45" s="668"/>
      <c r="CX45" s="668"/>
      <c r="CY45" s="669"/>
      <c r="CZ45" s="641">
        <v>0</v>
      </c>
      <c r="DA45" s="666"/>
      <c r="DB45" s="666"/>
      <c r="DC45" s="670"/>
      <c r="DD45" s="645">
        <v>404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2"/>
      <c r="CD46" s="674"/>
      <c r="CE46" s="675"/>
      <c r="CF46" s="633" t="s">
        <v>347</v>
      </c>
      <c r="CG46" s="634"/>
      <c r="CH46" s="634"/>
      <c r="CI46" s="634"/>
      <c r="CJ46" s="634"/>
      <c r="CK46" s="634"/>
      <c r="CL46" s="634"/>
      <c r="CM46" s="634"/>
      <c r="CN46" s="634"/>
      <c r="CO46" s="634"/>
      <c r="CP46" s="634"/>
      <c r="CQ46" s="635"/>
      <c r="CR46" s="636">
        <v>289140</v>
      </c>
      <c r="CS46" s="637"/>
      <c r="CT46" s="637"/>
      <c r="CU46" s="637"/>
      <c r="CV46" s="637"/>
      <c r="CW46" s="637"/>
      <c r="CX46" s="637"/>
      <c r="CY46" s="638"/>
      <c r="CZ46" s="641">
        <v>6.6</v>
      </c>
      <c r="DA46" s="642"/>
      <c r="DB46" s="642"/>
      <c r="DC46" s="648"/>
      <c r="DD46" s="645">
        <v>222771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2"/>
      <c r="CD47" s="674"/>
      <c r="CE47" s="675"/>
      <c r="CF47" s="633" t="s">
        <v>348</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2"/>
      <c r="CD48" s="676"/>
      <c r="CE48" s="677"/>
      <c r="CF48" s="633" t="s">
        <v>349</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2"/>
      <c r="CD49" s="657" t="s">
        <v>350</v>
      </c>
      <c r="CE49" s="658"/>
      <c r="CF49" s="658"/>
      <c r="CG49" s="658"/>
      <c r="CH49" s="658"/>
      <c r="CI49" s="658"/>
      <c r="CJ49" s="658"/>
      <c r="CK49" s="658"/>
      <c r="CL49" s="658"/>
      <c r="CM49" s="658"/>
      <c r="CN49" s="658"/>
      <c r="CO49" s="658"/>
      <c r="CP49" s="658"/>
      <c r="CQ49" s="659"/>
      <c r="CR49" s="708">
        <v>4350163</v>
      </c>
      <c r="CS49" s="695"/>
      <c r="CT49" s="695"/>
      <c r="CU49" s="695"/>
      <c r="CV49" s="695"/>
      <c r="CW49" s="695"/>
      <c r="CX49" s="695"/>
      <c r="CY49" s="724"/>
      <c r="CZ49" s="716">
        <v>100</v>
      </c>
      <c r="DA49" s="725"/>
      <c r="DB49" s="725"/>
      <c r="DC49" s="726"/>
      <c r="DD49" s="727">
        <v>3280034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072LdGSSJ7acxsgmCUJnNCestEp7o/RRqKBdw0iofSui0wfNiZsinhSBq+NBZsTz6vorB9lP6WvrcCrzW2LUIw==" saltValue="jGoy/Kt+j+J9hIiI/LXL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208" customWidth="1"/>
    <col min="131" max="131" width="1.6328125" style="208" customWidth="1"/>
    <col min="132" max="16384" width="9" style="208" hidden="1"/>
  </cols>
  <sheetData>
    <row r="1" spans="1:131" ht="11.25" customHeight="1" thickBot="1" x14ac:dyDescent="0.25">
      <c r="A1" s="204"/>
      <c r="B1" s="204"/>
      <c r="C1" s="204"/>
      <c r="D1" s="204"/>
      <c r="E1" s="204"/>
      <c r="F1" s="204"/>
      <c r="G1" s="204"/>
      <c r="H1" s="204"/>
      <c r="I1" s="204"/>
      <c r="J1" s="204"/>
      <c r="K1" s="204"/>
      <c r="L1" s="204"/>
      <c r="M1" s="204"/>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205"/>
      <c r="DD1" s="205"/>
      <c r="DE1" s="205"/>
      <c r="DF1" s="205"/>
      <c r="DG1" s="205"/>
      <c r="DH1" s="205"/>
      <c r="DI1" s="205"/>
      <c r="DJ1" s="205"/>
      <c r="DK1" s="205"/>
      <c r="DL1" s="205"/>
      <c r="DM1" s="205"/>
      <c r="DN1" s="205"/>
      <c r="DO1" s="205"/>
      <c r="DP1" s="205"/>
      <c r="DQ1" s="206"/>
      <c r="DR1" s="206"/>
      <c r="DS1" s="206"/>
      <c r="DT1" s="206"/>
      <c r="DU1" s="206"/>
      <c r="DV1" s="206"/>
      <c r="DW1" s="206"/>
      <c r="DX1" s="206"/>
      <c r="DY1" s="206"/>
      <c r="DZ1" s="206"/>
      <c r="EA1" s="207"/>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735" t="s">
        <v>352</v>
      </c>
      <c r="DK2" s="736"/>
      <c r="DL2" s="736"/>
      <c r="DM2" s="736"/>
      <c r="DN2" s="736"/>
      <c r="DO2" s="737"/>
      <c r="DP2" s="205"/>
      <c r="DQ2" s="735" t="s">
        <v>353</v>
      </c>
      <c r="DR2" s="736"/>
      <c r="DS2" s="736"/>
      <c r="DT2" s="736"/>
      <c r="DU2" s="736"/>
      <c r="DV2" s="736"/>
      <c r="DW2" s="736"/>
      <c r="DX2" s="736"/>
      <c r="DY2" s="736"/>
      <c r="DZ2" s="737"/>
      <c r="EA2" s="207"/>
    </row>
    <row r="3" spans="1:131" ht="11.25" customHeight="1" x14ac:dyDescent="0.2">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7"/>
    </row>
    <row r="4" spans="1:131" s="212"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09"/>
      <c r="BA4" s="209"/>
      <c r="BB4" s="209"/>
      <c r="BC4" s="209"/>
      <c r="BD4" s="209"/>
      <c r="BE4" s="210"/>
      <c r="BF4" s="210"/>
      <c r="BG4" s="210"/>
      <c r="BH4" s="210"/>
      <c r="BI4" s="210"/>
      <c r="BJ4" s="210"/>
      <c r="BK4" s="210"/>
      <c r="BL4" s="210"/>
      <c r="BM4" s="210"/>
      <c r="BN4" s="210"/>
      <c r="BO4" s="210"/>
      <c r="BP4" s="210"/>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1"/>
    </row>
    <row r="5" spans="1:131" s="212"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09"/>
      <c r="BA5" s="209"/>
      <c r="BB5" s="209"/>
      <c r="BC5" s="209"/>
      <c r="BD5" s="209"/>
      <c r="BE5" s="210"/>
      <c r="BF5" s="210"/>
      <c r="BG5" s="210"/>
      <c r="BH5" s="210"/>
      <c r="BI5" s="210"/>
      <c r="BJ5" s="210"/>
      <c r="BK5" s="210"/>
      <c r="BL5" s="210"/>
      <c r="BM5" s="210"/>
      <c r="BN5" s="210"/>
      <c r="BO5" s="210"/>
      <c r="BP5" s="210"/>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1"/>
    </row>
    <row r="6" spans="1:131" s="212"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09"/>
      <c r="BA6" s="209"/>
      <c r="BB6" s="209"/>
      <c r="BC6" s="209"/>
      <c r="BD6" s="209"/>
      <c r="BE6" s="210"/>
      <c r="BF6" s="210"/>
      <c r="BG6" s="210"/>
      <c r="BH6" s="210"/>
      <c r="BI6" s="210"/>
      <c r="BJ6" s="210"/>
      <c r="BK6" s="210"/>
      <c r="BL6" s="210"/>
      <c r="BM6" s="210"/>
      <c r="BN6" s="210"/>
      <c r="BO6" s="210"/>
      <c r="BP6" s="210"/>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1"/>
    </row>
    <row r="7" spans="1:131" s="212" customFormat="1" ht="26.25" customHeight="1" thickTop="1" x14ac:dyDescent="0.2">
      <c r="A7" s="213">
        <v>1</v>
      </c>
      <c r="B7" s="762" t="s">
        <v>373</v>
      </c>
      <c r="C7" s="763"/>
      <c r="D7" s="763"/>
      <c r="E7" s="763"/>
      <c r="F7" s="763"/>
      <c r="G7" s="763"/>
      <c r="H7" s="763"/>
      <c r="I7" s="763"/>
      <c r="J7" s="763"/>
      <c r="K7" s="763"/>
      <c r="L7" s="763"/>
      <c r="M7" s="763"/>
      <c r="N7" s="763"/>
      <c r="O7" s="763"/>
      <c r="P7" s="764"/>
      <c r="Q7" s="765">
        <v>4614</v>
      </c>
      <c r="R7" s="766"/>
      <c r="S7" s="766"/>
      <c r="T7" s="766"/>
      <c r="U7" s="766"/>
      <c r="V7" s="766">
        <v>4379</v>
      </c>
      <c r="W7" s="766"/>
      <c r="X7" s="766"/>
      <c r="Y7" s="766"/>
      <c r="Z7" s="766"/>
      <c r="AA7" s="766">
        <v>235</v>
      </c>
      <c r="AB7" s="766"/>
      <c r="AC7" s="766"/>
      <c r="AD7" s="766"/>
      <c r="AE7" s="767"/>
      <c r="AF7" s="768">
        <v>227</v>
      </c>
      <c r="AG7" s="769"/>
      <c r="AH7" s="769"/>
      <c r="AI7" s="769"/>
      <c r="AJ7" s="770"/>
      <c r="AK7" s="771">
        <v>135</v>
      </c>
      <c r="AL7" s="772"/>
      <c r="AM7" s="772"/>
      <c r="AN7" s="772"/>
      <c r="AO7" s="772"/>
      <c r="AP7" s="772">
        <v>4412</v>
      </c>
      <c r="AQ7" s="772"/>
      <c r="AR7" s="772"/>
      <c r="AS7" s="772"/>
      <c r="AT7" s="772"/>
      <c r="AU7" s="773"/>
      <c r="AV7" s="773"/>
      <c r="AW7" s="773"/>
      <c r="AX7" s="773"/>
      <c r="AY7" s="774"/>
      <c r="AZ7" s="209"/>
      <c r="BA7" s="209"/>
      <c r="BB7" s="209"/>
      <c r="BC7" s="209"/>
      <c r="BD7" s="209"/>
      <c r="BE7" s="210"/>
      <c r="BF7" s="210"/>
      <c r="BG7" s="210"/>
      <c r="BH7" s="210"/>
      <c r="BI7" s="210"/>
      <c r="BJ7" s="210"/>
      <c r="BK7" s="210"/>
      <c r="BL7" s="210"/>
      <c r="BM7" s="210"/>
      <c r="BN7" s="210"/>
      <c r="BO7" s="210"/>
      <c r="BP7" s="210"/>
      <c r="BQ7" s="213">
        <v>1</v>
      </c>
      <c r="BR7" s="214" t="s">
        <v>561</v>
      </c>
      <c r="BS7" s="759" t="s">
        <v>562</v>
      </c>
      <c r="BT7" s="760"/>
      <c r="BU7" s="760"/>
      <c r="BV7" s="760"/>
      <c r="BW7" s="760"/>
      <c r="BX7" s="760"/>
      <c r="BY7" s="760"/>
      <c r="BZ7" s="760"/>
      <c r="CA7" s="760"/>
      <c r="CB7" s="760"/>
      <c r="CC7" s="760"/>
      <c r="CD7" s="760"/>
      <c r="CE7" s="760"/>
      <c r="CF7" s="760"/>
      <c r="CG7" s="775"/>
      <c r="CH7" s="756">
        <v>0</v>
      </c>
      <c r="CI7" s="757"/>
      <c r="CJ7" s="757"/>
      <c r="CK7" s="757"/>
      <c r="CL7" s="758"/>
      <c r="CM7" s="756">
        <v>52</v>
      </c>
      <c r="CN7" s="757"/>
      <c r="CO7" s="757"/>
      <c r="CP7" s="757"/>
      <c r="CQ7" s="758"/>
      <c r="CR7" s="756">
        <v>5</v>
      </c>
      <c r="CS7" s="757"/>
      <c r="CT7" s="757"/>
      <c r="CU7" s="757"/>
      <c r="CV7" s="758"/>
      <c r="CW7" s="756" t="s">
        <v>560</v>
      </c>
      <c r="CX7" s="757"/>
      <c r="CY7" s="757"/>
      <c r="CZ7" s="757"/>
      <c r="DA7" s="758"/>
      <c r="DB7" s="756" t="s">
        <v>560</v>
      </c>
      <c r="DC7" s="757"/>
      <c r="DD7" s="757"/>
      <c r="DE7" s="757"/>
      <c r="DF7" s="758"/>
      <c r="DG7" s="756">
        <v>162</v>
      </c>
      <c r="DH7" s="757"/>
      <c r="DI7" s="757"/>
      <c r="DJ7" s="757"/>
      <c r="DK7" s="758"/>
      <c r="DL7" s="756" t="s">
        <v>485</v>
      </c>
      <c r="DM7" s="757"/>
      <c r="DN7" s="757"/>
      <c r="DO7" s="757"/>
      <c r="DP7" s="758"/>
      <c r="DQ7" s="756">
        <v>155</v>
      </c>
      <c r="DR7" s="757"/>
      <c r="DS7" s="757"/>
      <c r="DT7" s="757"/>
      <c r="DU7" s="758"/>
      <c r="DV7" s="759"/>
      <c r="DW7" s="760"/>
      <c r="DX7" s="760"/>
      <c r="DY7" s="760"/>
      <c r="DZ7" s="761"/>
      <c r="EA7" s="211"/>
    </row>
    <row r="8" spans="1:131" s="212" customFormat="1" ht="26.25" customHeight="1" x14ac:dyDescent="0.2">
      <c r="A8" s="215">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09"/>
      <c r="BA8" s="209"/>
      <c r="BB8" s="209"/>
      <c r="BC8" s="209"/>
      <c r="BD8" s="209"/>
      <c r="BE8" s="210"/>
      <c r="BF8" s="210"/>
      <c r="BG8" s="210"/>
      <c r="BH8" s="210"/>
      <c r="BI8" s="210"/>
      <c r="BJ8" s="210"/>
      <c r="BK8" s="210"/>
      <c r="BL8" s="210"/>
      <c r="BM8" s="210"/>
      <c r="BN8" s="210"/>
      <c r="BO8" s="210"/>
      <c r="BP8" s="210"/>
      <c r="BQ8" s="215">
        <v>2</v>
      </c>
      <c r="BR8" s="216"/>
      <c r="BS8" s="786" t="s">
        <v>563</v>
      </c>
      <c r="BT8" s="787"/>
      <c r="BU8" s="787"/>
      <c r="BV8" s="787"/>
      <c r="BW8" s="787"/>
      <c r="BX8" s="787"/>
      <c r="BY8" s="787"/>
      <c r="BZ8" s="787"/>
      <c r="CA8" s="787"/>
      <c r="CB8" s="787"/>
      <c r="CC8" s="787"/>
      <c r="CD8" s="787"/>
      <c r="CE8" s="787"/>
      <c r="CF8" s="787"/>
      <c r="CG8" s="788"/>
      <c r="CH8" s="789">
        <v>0</v>
      </c>
      <c r="CI8" s="790"/>
      <c r="CJ8" s="790"/>
      <c r="CK8" s="790"/>
      <c r="CL8" s="791"/>
      <c r="CM8" s="789">
        <v>522</v>
      </c>
      <c r="CN8" s="790"/>
      <c r="CO8" s="790"/>
      <c r="CP8" s="790"/>
      <c r="CQ8" s="791"/>
      <c r="CR8" s="789">
        <v>10</v>
      </c>
      <c r="CS8" s="790"/>
      <c r="CT8" s="790"/>
      <c r="CU8" s="790"/>
      <c r="CV8" s="791"/>
      <c r="CW8" s="789" t="s">
        <v>560</v>
      </c>
      <c r="CX8" s="790"/>
      <c r="CY8" s="790"/>
      <c r="CZ8" s="790"/>
      <c r="DA8" s="791"/>
      <c r="DB8" s="789" t="s">
        <v>560</v>
      </c>
      <c r="DC8" s="790"/>
      <c r="DD8" s="790"/>
      <c r="DE8" s="790"/>
      <c r="DF8" s="791"/>
      <c r="DG8" s="789" t="s">
        <v>560</v>
      </c>
      <c r="DH8" s="790"/>
      <c r="DI8" s="790"/>
      <c r="DJ8" s="790"/>
      <c r="DK8" s="791"/>
      <c r="DL8" s="789" t="s">
        <v>485</v>
      </c>
      <c r="DM8" s="790"/>
      <c r="DN8" s="790"/>
      <c r="DO8" s="790"/>
      <c r="DP8" s="791"/>
      <c r="DQ8" s="789" t="s">
        <v>485</v>
      </c>
      <c r="DR8" s="790"/>
      <c r="DS8" s="790"/>
      <c r="DT8" s="790"/>
      <c r="DU8" s="791"/>
      <c r="DV8" s="786"/>
      <c r="DW8" s="787"/>
      <c r="DX8" s="787"/>
      <c r="DY8" s="787"/>
      <c r="DZ8" s="792"/>
      <c r="EA8" s="211"/>
    </row>
    <row r="9" spans="1:131" s="212" customFormat="1" ht="26.25" customHeight="1" x14ac:dyDescent="0.2">
      <c r="A9" s="215">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09"/>
      <c r="BA9" s="209"/>
      <c r="BB9" s="209"/>
      <c r="BC9" s="209"/>
      <c r="BD9" s="209"/>
      <c r="BE9" s="210"/>
      <c r="BF9" s="210"/>
      <c r="BG9" s="210"/>
      <c r="BH9" s="210"/>
      <c r="BI9" s="210"/>
      <c r="BJ9" s="210"/>
      <c r="BK9" s="210"/>
      <c r="BL9" s="210"/>
      <c r="BM9" s="210"/>
      <c r="BN9" s="210"/>
      <c r="BO9" s="210"/>
      <c r="BP9" s="210"/>
      <c r="BQ9" s="215">
        <v>3</v>
      </c>
      <c r="BR9" s="216"/>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1"/>
    </row>
    <row r="10" spans="1:131" s="212" customFormat="1" ht="26.25" customHeight="1" x14ac:dyDescent="0.2">
      <c r="A10" s="215">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09"/>
      <c r="BA10" s="209"/>
      <c r="BB10" s="209"/>
      <c r="BC10" s="209"/>
      <c r="BD10" s="209"/>
      <c r="BE10" s="210"/>
      <c r="BF10" s="210"/>
      <c r="BG10" s="210"/>
      <c r="BH10" s="210"/>
      <c r="BI10" s="210"/>
      <c r="BJ10" s="210"/>
      <c r="BK10" s="210"/>
      <c r="BL10" s="210"/>
      <c r="BM10" s="210"/>
      <c r="BN10" s="210"/>
      <c r="BO10" s="210"/>
      <c r="BP10" s="210"/>
      <c r="BQ10" s="215">
        <v>4</v>
      </c>
      <c r="BR10" s="216"/>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1"/>
    </row>
    <row r="11" spans="1:131" s="212" customFormat="1" ht="26.25" customHeight="1" x14ac:dyDescent="0.2">
      <c r="A11" s="215">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09"/>
      <c r="BA11" s="209"/>
      <c r="BB11" s="209"/>
      <c r="BC11" s="209"/>
      <c r="BD11" s="209"/>
      <c r="BE11" s="210"/>
      <c r="BF11" s="210"/>
      <c r="BG11" s="210"/>
      <c r="BH11" s="210"/>
      <c r="BI11" s="210"/>
      <c r="BJ11" s="210"/>
      <c r="BK11" s="210"/>
      <c r="BL11" s="210"/>
      <c r="BM11" s="210"/>
      <c r="BN11" s="210"/>
      <c r="BO11" s="210"/>
      <c r="BP11" s="210"/>
      <c r="BQ11" s="215">
        <v>5</v>
      </c>
      <c r="BR11" s="216"/>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1"/>
    </row>
    <row r="12" spans="1:131" s="212" customFormat="1" ht="26.25" customHeight="1" x14ac:dyDescent="0.2">
      <c r="A12" s="215">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09"/>
      <c r="BA12" s="209"/>
      <c r="BB12" s="209"/>
      <c r="BC12" s="209"/>
      <c r="BD12" s="209"/>
      <c r="BE12" s="210"/>
      <c r="BF12" s="210"/>
      <c r="BG12" s="210"/>
      <c r="BH12" s="210"/>
      <c r="BI12" s="210"/>
      <c r="BJ12" s="210"/>
      <c r="BK12" s="210"/>
      <c r="BL12" s="210"/>
      <c r="BM12" s="210"/>
      <c r="BN12" s="210"/>
      <c r="BO12" s="210"/>
      <c r="BP12" s="210"/>
      <c r="BQ12" s="215">
        <v>6</v>
      </c>
      <c r="BR12" s="216"/>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1"/>
    </row>
    <row r="13" spans="1:131" s="212" customFormat="1" ht="26.25" customHeight="1" x14ac:dyDescent="0.2">
      <c r="A13" s="215">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09"/>
      <c r="BA13" s="209"/>
      <c r="BB13" s="209"/>
      <c r="BC13" s="209"/>
      <c r="BD13" s="209"/>
      <c r="BE13" s="210"/>
      <c r="BF13" s="210"/>
      <c r="BG13" s="210"/>
      <c r="BH13" s="210"/>
      <c r="BI13" s="210"/>
      <c r="BJ13" s="210"/>
      <c r="BK13" s="210"/>
      <c r="BL13" s="210"/>
      <c r="BM13" s="210"/>
      <c r="BN13" s="210"/>
      <c r="BO13" s="210"/>
      <c r="BP13" s="210"/>
      <c r="BQ13" s="215">
        <v>7</v>
      </c>
      <c r="BR13" s="216"/>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1"/>
    </row>
    <row r="14" spans="1:131" s="212" customFormat="1" ht="26.25" customHeight="1" x14ac:dyDescent="0.2">
      <c r="A14" s="215">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09"/>
      <c r="BA14" s="209"/>
      <c r="BB14" s="209"/>
      <c r="BC14" s="209"/>
      <c r="BD14" s="209"/>
      <c r="BE14" s="210"/>
      <c r="BF14" s="210"/>
      <c r="BG14" s="210"/>
      <c r="BH14" s="210"/>
      <c r="BI14" s="210"/>
      <c r="BJ14" s="210"/>
      <c r="BK14" s="210"/>
      <c r="BL14" s="210"/>
      <c r="BM14" s="210"/>
      <c r="BN14" s="210"/>
      <c r="BO14" s="210"/>
      <c r="BP14" s="210"/>
      <c r="BQ14" s="215">
        <v>8</v>
      </c>
      <c r="BR14" s="216"/>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1"/>
    </row>
    <row r="15" spans="1:131" s="212" customFormat="1" ht="26.25" customHeight="1" x14ac:dyDescent="0.2">
      <c r="A15" s="215">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09"/>
      <c r="BA15" s="209"/>
      <c r="BB15" s="209"/>
      <c r="BC15" s="209"/>
      <c r="BD15" s="209"/>
      <c r="BE15" s="210"/>
      <c r="BF15" s="210"/>
      <c r="BG15" s="210"/>
      <c r="BH15" s="210"/>
      <c r="BI15" s="210"/>
      <c r="BJ15" s="210"/>
      <c r="BK15" s="210"/>
      <c r="BL15" s="210"/>
      <c r="BM15" s="210"/>
      <c r="BN15" s="210"/>
      <c r="BO15" s="210"/>
      <c r="BP15" s="210"/>
      <c r="BQ15" s="215">
        <v>9</v>
      </c>
      <c r="BR15" s="216"/>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1"/>
    </row>
    <row r="16" spans="1:131" s="212" customFormat="1" ht="26.25" customHeight="1" x14ac:dyDescent="0.2">
      <c r="A16" s="215">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09"/>
      <c r="BA16" s="209"/>
      <c r="BB16" s="209"/>
      <c r="BC16" s="209"/>
      <c r="BD16" s="209"/>
      <c r="BE16" s="210"/>
      <c r="BF16" s="210"/>
      <c r="BG16" s="210"/>
      <c r="BH16" s="210"/>
      <c r="BI16" s="210"/>
      <c r="BJ16" s="210"/>
      <c r="BK16" s="210"/>
      <c r="BL16" s="210"/>
      <c r="BM16" s="210"/>
      <c r="BN16" s="210"/>
      <c r="BO16" s="210"/>
      <c r="BP16" s="210"/>
      <c r="BQ16" s="215">
        <v>10</v>
      </c>
      <c r="BR16" s="216"/>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1"/>
    </row>
    <row r="17" spans="1:131" s="212" customFormat="1" ht="26.25" customHeight="1" x14ac:dyDescent="0.2">
      <c r="A17" s="215">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09"/>
      <c r="BA17" s="209"/>
      <c r="BB17" s="209"/>
      <c r="BC17" s="209"/>
      <c r="BD17" s="209"/>
      <c r="BE17" s="210"/>
      <c r="BF17" s="210"/>
      <c r="BG17" s="210"/>
      <c r="BH17" s="210"/>
      <c r="BI17" s="210"/>
      <c r="BJ17" s="210"/>
      <c r="BK17" s="210"/>
      <c r="BL17" s="210"/>
      <c r="BM17" s="210"/>
      <c r="BN17" s="210"/>
      <c r="BO17" s="210"/>
      <c r="BP17" s="210"/>
      <c r="BQ17" s="215">
        <v>11</v>
      </c>
      <c r="BR17" s="216"/>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1"/>
    </row>
    <row r="18" spans="1:131" s="212" customFormat="1" ht="26.25" customHeight="1" x14ac:dyDescent="0.2">
      <c r="A18" s="215">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09"/>
      <c r="BA18" s="209"/>
      <c r="BB18" s="209"/>
      <c r="BC18" s="209"/>
      <c r="BD18" s="209"/>
      <c r="BE18" s="210"/>
      <c r="BF18" s="210"/>
      <c r="BG18" s="210"/>
      <c r="BH18" s="210"/>
      <c r="BI18" s="210"/>
      <c r="BJ18" s="210"/>
      <c r="BK18" s="210"/>
      <c r="BL18" s="210"/>
      <c r="BM18" s="210"/>
      <c r="BN18" s="210"/>
      <c r="BO18" s="210"/>
      <c r="BP18" s="210"/>
      <c r="BQ18" s="215">
        <v>12</v>
      </c>
      <c r="BR18" s="216"/>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1"/>
    </row>
    <row r="19" spans="1:131" s="212" customFormat="1" ht="26.25" customHeight="1" x14ac:dyDescent="0.2">
      <c r="A19" s="215">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09"/>
      <c r="BA19" s="209"/>
      <c r="BB19" s="209"/>
      <c r="BC19" s="209"/>
      <c r="BD19" s="209"/>
      <c r="BE19" s="210"/>
      <c r="BF19" s="210"/>
      <c r="BG19" s="210"/>
      <c r="BH19" s="210"/>
      <c r="BI19" s="210"/>
      <c r="BJ19" s="210"/>
      <c r="BK19" s="210"/>
      <c r="BL19" s="210"/>
      <c r="BM19" s="210"/>
      <c r="BN19" s="210"/>
      <c r="BO19" s="210"/>
      <c r="BP19" s="210"/>
      <c r="BQ19" s="215">
        <v>13</v>
      </c>
      <c r="BR19" s="216"/>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1"/>
    </row>
    <row r="20" spans="1:131" s="212" customFormat="1" ht="26.25" customHeight="1" x14ac:dyDescent="0.2">
      <c r="A20" s="215">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09"/>
      <c r="BA20" s="209"/>
      <c r="BB20" s="209"/>
      <c r="BC20" s="209"/>
      <c r="BD20" s="209"/>
      <c r="BE20" s="210"/>
      <c r="BF20" s="210"/>
      <c r="BG20" s="210"/>
      <c r="BH20" s="210"/>
      <c r="BI20" s="210"/>
      <c r="BJ20" s="210"/>
      <c r="BK20" s="210"/>
      <c r="BL20" s="210"/>
      <c r="BM20" s="210"/>
      <c r="BN20" s="210"/>
      <c r="BO20" s="210"/>
      <c r="BP20" s="210"/>
      <c r="BQ20" s="215">
        <v>14</v>
      </c>
      <c r="BR20" s="216"/>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1"/>
    </row>
    <row r="21" spans="1:131" s="212" customFormat="1" ht="26.25" customHeight="1" thickBot="1" x14ac:dyDescent="0.25">
      <c r="A21" s="215">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09"/>
      <c r="BA21" s="209"/>
      <c r="BB21" s="209"/>
      <c r="BC21" s="209"/>
      <c r="BD21" s="209"/>
      <c r="BE21" s="210"/>
      <c r="BF21" s="210"/>
      <c r="BG21" s="210"/>
      <c r="BH21" s="210"/>
      <c r="BI21" s="210"/>
      <c r="BJ21" s="210"/>
      <c r="BK21" s="210"/>
      <c r="BL21" s="210"/>
      <c r="BM21" s="210"/>
      <c r="BN21" s="210"/>
      <c r="BO21" s="210"/>
      <c r="BP21" s="210"/>
      <c r="BQ21" s="215">
        <v>15</v>
      </c>
      <c r="BR21" s="216"/>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1"/>
    </row>
    <row r="22" spans="1:131" s="212" customFormat="1" ht="26.25" customHeight="1" x14ac:dyDescent="0.2">
      <c r="A22" s="215">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0"/>
      <c r="BF22" s="210"/>
      <c r="BG22" s="210"/>
      <c r="BH22" s="210"/>
      <c r="BI22" s="210"/>
      <c r="BJ22" s="210"/>
      <c r="BK22" s="210"/>
      <c r="BL22" s="210"/>
      <c r="BM22" s="210"/>
      <c r="BN22" s="210"/>
      <c r="BO22" s="210"/>
      <c r="BP22" s="210"/>
      <c r="BQ22" s="215">
        <v>16</v>
      </c>
      <c r="BR22" s="216"/>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1"/>
    </row>
    <row r="23" spans="1:131" s="212" customFormat="1" ht="26.25" customHeight="1" thickBot="1" x14ac:dyDescent="0.25">
      <c r="A23" s="217" t="s">
        <v>375</v>
      </c>
      <c r="B23" s="802" t="s">
        <v>376</v>
      </c>
      <c r="C23" s="803"/>
      <c r="D23" s="803"/>
      <c r="E23" s="803"/>
      <c r="F23" s="803"/>
      <c r="G23" s="803"/>
      <c r="H23" s="803"/>
      <c r="I23" s="803"/>
      <c r="J23" s="803"/>
      <c r="K23" s="803"/>
      <c r="L23" s="803"/>
      <c r="M23" s="803"/>
      <c r="N23" s="803"/>
      <c r="O23" s="803"/>
      <c r="P23" s="804"/>
      <c r="Q23" s="805">
        <v>4585</v>
      </c>
      <c r="R23" s="806"/>
      <c r="S23" s="806"/>
      <c r="T23" s="806"/>
      <c r="U23" s="806"/>
      <c r="V23" s="806">
        <v>4350</v>
      </c>
      <c r="W23" s="806"/>
      <c r="X23" s="806"/>
      <c r="Y23" s="806"/>
      <c r="Z23" s="806"/>
      <c r="AA23" s="806">
        <v>235</v>
      </c>
      <c r="AB23" s="806"/>
      <c r="AC23" s="806"/>
      <c r="AD23" s="806"/>
      <c r="AE23" s="807"/>
      <c r="AF23" s="808">
        <v>227</v>
      </c>
      <c r="AG23" s="806"/>
      <c r="AH23" s="806"/>
      <c r="AI23" s="806"/>
      <c r="AJ23" s="809"/>
      <c r="AK23" s="810"/>
      <c r="AL23" s="811"/>
      <c r="AM23" s="811"/>
      <c r="AN23" s="811"/>
      <c r="AO23" s="811"/>
      <c r="AP23" s="806">
        <v>4412</v>
      </c>
      <c r="AQ23" s="806"/>
      <c r="AR23" s="806"/>
      <c r="AS23" s="806"/>
      <c r="AT23" s="806"/>
      <c r="AU23" s="822"/>
      <c r="AV23" s="822"/>
      <c r="AW23" s="822"/>
      <c r="AX23" s="822"/>
      <c r="AY23" s="823"/>
      <c r="AZ23" s="824" t="s">
        <v>121</v>
      </c>
      <c r="BA23" s="825"/>
      <c r="BB23" s="825"/>
      <c r="BC23" s="825"/>
      <c r="BD23" s="826"/>
      <c r="BE23" s="210"/>
      <c r="BF23" s="210"/>
      <c r="BG23" s="210"/>
      <c r="BH23" s="210"/>
      <c r="BI23" s="210"/>
      <c r="BJ23" s="210"/>
      <c r="BK23" s="210"/>
      <c r="BL23" s="210"/>
      <c r="BM23" s="210"/>
      <c r="BN23" s="210"/>
      <c r="BO23" s="210"/>
      <c r="BP23" s="210"/>
      <c r="BQ23" s="215">
        <v>17</v>
      </c>
      <c r="BR23" s="216"/>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1"/>
    </row>
    <row r="24" spans="1:131" s="212"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09"/>
      <c r="BA24" s="209"/>
      <c r="BB24" s="209"/>
      <c r="BC24" s="209"/>
      <c r="BD24" s="209"/>
      <c r="BE24" s="210"/>
      <c r="BF24" s="210"/>
      <c r="BG24" s="210"/>
      <c r="BH24" s="210"/>
      <c r="BI24" s="210"/>
      <c r="BJ24" s="210"/>
      <c r="BK24" s="210"/>
      <c r="BL24" s="210"/>
      <c r="BM24" s="210"/>
      <c r="BN24" s="210"/>
      <c r="BO24" s="210"/>
      <c r="BP24" s="210"/>
      <c r="BQ24" s="215">
        <v>18</v>
      </c>
      <c r="BR24" s="216"/>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1"/>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09"/>
      <c r="BK25" s="209"/>
      <c r="BL25" s="209"/>
      <c r="BM25" s="209"/>
      <c r="BN25" s="209"/>
      <c r="BO25" s="218"/>
      <c r="BP25" s="218"/>
      <c r="BQ25" s="215">
        <v>19</v>
      </c>
      <c r="BR25" s="216"/>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07"/>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09"/>
      <c r="BK26" s="209"/>
      <c r="BL26" s="209"/>
      <c r="BM26" s="209"/>
      <c r="BN26" s="209"/>
      <c r="BO26" s="218"/>
      <c r="BP26" s="218"/>
      <c r="BQ26" s="215">
        <v>20</v>
      </c>
      <c r="BR26" s="216"/>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07"/>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09"/>
      <c r="BK27" s="209"/>
      <c r="BL27" s="209"/>
      <c r="BM27" s="209"/>
      <c r="BN27" s="209"/>
      <c r="BO27" s="218"/>
      <c r="BP27" s="218"/>
      <c r="BQ27" s="215">
        <v>21</v>
      </c>
      <c r="BR27" s="216"/>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07"/>
    </row>
    <row r="28" spans="1:131" ht="26.25" customHeight="1" thickTop="1" x14ac:dyDescent="0.2">
      <c r="A28" s="219">
        <v>1</v>
      </c>
      <c r="B28" s="762" t="s">
        <v>387</v>
      </c>
      <c r="C28" s="763"/>
      <c r="D28" s="763"/>
      <c r="E28" s="763"/>
      <c r="F28" s="763"/>
      <c r="G28" s="763"/>
      <c r="H28" s="763"/>
      <c r="I28" s="763"/>
      <c r="J28" s="763"/>
      <c r="K28" s="763"/>
      <c r="L28" s="763"/>
      <c r="M28" s="763"/>
      <c r="N28" s="763"/>
      <c r="O28" s="763"/>
      <c r="P28" s="764"/>
      <c r="Q28" s="835">
        <v>697</v>
      </c>
      <c r="R28" s="836"/>
      <c r="S28" s="836"/>
      <c r="T28" s="836"/>
      <c r="U28" s="836"/>
      <c r="V28" s="836">
        <v>679</v>
      </c>
      <c r="W28" s="836"/>
      <c r="X28" s="836"/>
      <c r="Y28" s="836"/>
      <c r="Z28" s="836"/>
      <c r="AA28" s="836">
        <v>17</v>
      </c>
      <c r="AB28" s="836"/>
      <c r="AC28" s="836"/>
      <c r="AD28" s="836"/>
      <c r="AE28" s="837"/>
      <c r="AF28" s="838">
        <v>17</v>
      </c>
      <c r="AG28" s="836"/>
      <c r="AH28" s="836"/>
      <c r="AI28" s="836"/>
      <c r="AJ28" s="839"/>
      <c r="AK28" s="840">
        <v>41</v>
      </c>
      <c r="AL28" s="841"/>
      <c r="AM28" s="841"/>
      <c r="AN28" s="841"/>
      <c r="AO28" s="841"/>
      <c r="AP28" s="841" t="s">
        <v>554</v>
      </c>
      <c r="AQ28" s="841"/>
      <c r="AR28" s="841"/>
      <c r="AS28" s="841"/>
      <c r="AT28" s="841"/>
      <c r="AU28" s="841" t="s">
        <v>554</v>
      </c>
      <c r="AV28" s="841"/>
      <c r="AW28" s="841"/>
      <c r="AX28" s="841"/>
      <c r="AY28" s="841"/>
      <c r="AZ28" s="842" t="s">
        <v>485</v>
      </c>
      <c r="BA28" s="842"/>
      <c r="BB28" s="842"/>
      <c r="BC28" s="842"/>
      <c r="BD28" s="842"/>
      <c r="BE28" s="833"/>
      <c r="BF28" s="833"/>
      <c r="BG28" s="833"/>
      <c r="BH28" s="833"/>
      <c r="BI28" s="834"/>
      <c r="BJ28" s="209"/>
      <c r="BK28" s="209"/>
      <c r="BL28" s="209"/>
      <c r="BM28" s="209"/>
      <c r="BN28" s="209"/>
      <c r="BO28" s="218"/>
      <c r="BP28" s="218"/>
      <c r="BQ28" s="215">
        <v>22</v>
      </c>
      <c r="BR28" s="216"/>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07"/>
    </row>
    <row r="29" spans="1:131" ht="26.25" customHeight="1" x14ac:dyDescent="0.2">
      <c r="A29" s="219">
        <v>2</v>
      </c>
      <c r="B29" s="793" t="s">
        <v>388</v>
      </c>
      <c r="C29" s="794"/>
      <c r="D29" s="794"/>
      <c r="E29" s="794"/>
      <c r="F29" s="794"/>
      <c r="G29" s="794"/>
      <c r="H29" s="794"/>
      <c r="I29" s="794"/>
      <c r="J29" s="794"/>
      <c r="K29" s="794"/>
      <c r="L29" s="794"/>
      <c r="M29" s="794"/>
      <c r="N29" s="794"/>
      <c r="O29" s="794"/>
      <c r="P29" s="795"/>
      <c r="Q29" s="796">
        <v>542</v>
      </c>
      <c r="R29" s="797"/>
      <c r="S29" s="797"/>
      <c r="T29" s="797"/>
      <c r="U29" s="797"/>
      <c r="V29" s="797">
        <v>505</v>
      </c>
      <c r="W29" s="797"/>
      <c r="X29" s="797"/>
      <c r="Y29" s="797"/>
      <c r="Z29" s="797"/>
      <c r="AA29" s="797">
        <v>36</v>
      </c>
      <c r="AB29" s="797"/>
      <c r="AC29" s="797"/>
      <c r="AD29" s="797"/>
      <c r="AE29" s="798"/>
      <c r="AF29" s="799">
        <v>36</v>
      </c>
      <c r="AG29" s="800"/>
      <c r="AH29" s="800"/>
      <c r="AI29" s="800"/>
      <c r="AJ29" s="801"/>
      <c r="AK29" s="847">
        <v>84</v>
      </c>
      <c r="AL29" s="843"/>
      <c r="AM29" s="843"/>
      <c r="AN29" s="843"/>
      <c r="AO29" s="843"/>
      <c r="AP29" s="843" t="s">
        <v>554</v>
      </c>
      <c r="AQ29" s="843"/>
      <c r="AR29" s="843"/>
      <c r="AS29" s="843"/>
      <c r="AT29" s="843"/>
      <c r="AU29" s="843" t="s">
        <v>554</v>
      </c>
      <c r="AV29" s="843"/>
      <c r="AW29" s="843"/>
      <c r="AX29" s="843"/>
      <c r="AY29" s="843"/>
      <c r="AZ29" s="844" t="s">
        <v>485</v>
      </c>
      <c r="BA29" s="844"/>
      <c r="BB29" s="844"/>
      <c r="BC29" s="844"/>
      <c r="BD29" s="844"/>
      <c r="BE29" s="845"/>
      <c r="BF29" s="845"/>
      <c r="BG29" s="845"/>
      <c r="BH29" s="845"/>
      <c r="BI29" s="846"/>
      <c r="BJ29" s="209"/>
      <c r="BK29" s="209"/>
      <c r="BL29" s="209"/>
      <c r="BM29" s="209"/>
      <c r="BN29" s="209"/>
      <c r="BO29" s="218"/>
      <c r="BP29" s="218"/>
      <c r="BQ29" s="215">
        <v>23</v>
      </c>
      <c r="BR29" s="216"/>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07"/>
    </row>
    <row r="30" spans="1:131" ht="26.25" customHeight="1" x14ac:dyDescent="0.2">
      <c r="A30" s="219">
        <v>3</v>
      </c>
      <c r="B30" s="793" t="s">
        <v>389</v>
      </c>
      <c r="C30" s="794"/>
      <c r="D30" s="794"/>
      <c r="E30" s="794"/>
      <c r="F30" s="794"/>
      <c r="G30" s="794"/>
      <c r="H30" s="794"/>
      <c r="I30" s="794"/>
      <c r="J30" s="794"/>
      <c r="K30" s="794"/>
      <c r="L30" s="794"/>
      <c r="M30" s="794"/>
      <c r="N30" s="794"/>
      <c r="O30" s="794"/>
      <c r="P30" s="795"/>
      <c r="Q30" s="796">
        <v>112</v>
      </c>
      <c r="R30" s="797"/>
      <c r="S30" s="797"/>
      <c r="T30" s="797"/>
      <c r="U30" s="797"/>
      <c r="V30" s="797">
        <v>111</v>
      </c>
      <c r="W30" s="797"/>
      <c r="X30" s="797"/>
      <c r="Y30" s="797"/>
      <c r="Z30" s="797"/>
      <c r="AA30" s="797">
        <v>1</v>
      </c>
      <c r="AB30" s="797"/>
      <c r="AC30" s="797"/>
      <c r="AD30" s="797"/>
      <c r="AE30" s="798"/>
      <c r="AF30" s="799">
        <v>1</v>
      </c>
      <c r="AG30" s="800"/>
      <c r="AH30" s="800"/>
      <c r="AI30" s="800"/>
      <c r="AJ30" s="801"/>
      <c r="AK30" s="847">
        <v>28</v>
      </c>
      <c r="AL30" s="843"/>
      <c r="AM30" s="843"/>
      <c r="AN30" s="843"/>
      <c r="AO30" s="843"/>
      <c r="AP30" s="843" t="s">
        <v>554</v>
      </c>
      <c r="AQ30" s="843"/>
      <c r="AR30" s="843"/>
      <c r="AS30" s="843"/>
      <c r="AT30" s="843"/>
      <c r="AU30" s="843" t="s">
        <v>554</v>
      </c>
      <c r="AV30" s="843"/>
      <c r="AW30" s="843"/>
      <c r="AX30" s="843"/>
      <c r="AY30" s="843"/>
      <c r="AZ30" s="844" t="s">
        <v>485</v>
      </c>
      <c r="BA30" s="844"/>
      <c r="BB30" s="844"/>
      <c r="BC30" s="844"/>
      <c r="BD30" s="844"/>
      <c r="BE30" s="845"/>
      <c r="BF30" s="845"/>
      <c r="BG30" s="845"/>
      <c r="BH30" s="845"/>
      <c r="BI30" s="846"/>
      <c r="BJ30" s="209"/>
      <c r="BK30" s="209"/>
      <c r="BL30" s="209"/>
      <c r="BM30" s="209"/>
      <c r="BN30" s="209"/>
      <c r="BO30" s="218"/>
      <c r="BP30" s="218"/>
      <c r="BQ30" s="215">
        <v>24</v>
      </c>
      <c r="BR30" s="216"/>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07"/>
    </row>
    <row r="31" spans="1:131" ht="26.25" customHeight="1" x14ac:dyDescent="0.2">
      <c r="A31" s="219">
        <v>4</v>
      </c>
      <c r="B31" s="793" t="s">
        <v>390</v>
      </c>
      <c r="C31" s="794"/>
      <c r="D31" s="794"/>
      <c r="E31" s="794"/>
      <c r="F31" s="794"/>
      <c r="G31" s="794"/>
      <c r="H31" s="794"/>
      <c r="I31" s="794"/>
      <c r="J31" s="794"/>
      <c r="K31" s="794"/>
      <c r="L31" s="794"/>
      <c r="M31" s="794"/>
      <c r="N31" s="794"/>
      <c r="O31" s="794"/>
      <c r="P31" s="795"/>
      <c r="Q31" s="796">
        <v>107</v>
      </c>
      <c r="R31" s="797"/>
      <c r="S31" s="797"/>
      <c r="T31" s="797"/>
      <c r="U31" s="797"/>
      <c r="V31" s="797">
        <v>107</v>
      </c>
      <c r="W31" s="797"/>
      <c r="X31" s="797"/>
      <c r="Y31" s="797"/>
      <c r="Z31" s="797"/>
      <c r="AA31" s="797">
        <v>0</v>
      </c>
      <c r="AB31" s="797"/>
      <c r="AC31" s="797"/>
      <c r="AD31" s="797"/>
      <c r="AE31" s="798"/>
      <c r="AF31" s="799">
        <v>11</v>
      </c>
      <c r="AG31" s="800"/>
      <c r="AH31" s="800"/>
      <c r="AI31" s="800"/>
      <c r="AJ31" s="801"/>
      <c r="AK31" s="847">
        <v>11</v>
      </c>
      <c r="AL31" s="843"/>
      <c r="AM31" s="843"/>
      <c r="AN31" s="843"/>
      <c r="AO31" s="843"/>
      <c r="AP31" s="843">
        <v>38</v>
      </c>
      <c r="AQ31" s="843"/>
      <c r="AR31" s="843"/>
      <c r="AS31" s="843"/>
      <c r="AT31" s="843"/>
      <c r="AU31" s="843">
        <v>4</v>
      </c>
      <c r="AV31" s="843"/>
      <c r="AW31" s="843"/>
      <c r="AX31" s="843"/>
      <c r="AY31" s="843"/>
      <c r="AZ31" s="844" t="s">
        <v>554</v>
      </c>
      <c r="BA31" s="844"/>
      <c r="BB31" s="844"/>
      <c r="BC31" s="844"/>
      <c r="BD31" s="844"/>
      <c r="BE31" s="845" t="s">
        <v>391</v>
      </c>
      <c r="BF31" s="845"/>
      <c r="BG31" s="845"/>
      <c r="BH31" s="845"/>
      <c r="BI31" s="846"/>
      <c r="BJ31" s="209"/>
      <c r="BK31" s="209"/>
      <c r="BL31" s="209"/>
      <c r="BM31" s="209"/>
      <c r="BN31" s="209"/>
      <c r="BO31" s="218"/>
      <c r="BP31" s="218"/>
      <c r="BQ31" s="215">
        <v>25</v>
      </c>
      <c r="BR31" s="216"/>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07"/>
    </row>
    <row r="32" spans="1:131" ht="26.25" customHeight="1" x14ac:dyDescent="0.2">
      <c r="A32" s="219">
        <v>5</v>
      </c>
      <c r="B32" s="793" t="s">
        <v>392</v>
      </c>
      <c r="C32" s="794"/>
      <c r="D32" s="794"/>
      <c r="E32" s="794"/>
      <c r="F32" s="794"/>
      <c r="G32" s="794"/>
      <c r="H32" s="794"/>
      <c r="I32" s="794"/>
      <c r="J32" s="794"/>
      <c r="K32" s="794"/>
      <c r="L32" s="794"/>
      <c r="M32" s="794"/>
      <c r="N32" s="794"/>
      <c r="O32" s="794"/>
      <c r="P32" s="795"/>
      <c r="Q32" s="796">
        <v>215</v>
      </c>
      <c r="R32" s="797"/>
      <c r="S32" s="797"/>
      <c r="T32" s="797"/>
      <c r="U32" s="797"/>
      <c r="V32" s="797">
        <v>223</v>
      </c>
      <c r="W32" s="797"/>
      <c r="X32" s="797"/>
      <c r="Y32" s="797"/>
      <c r="Z32" s="797"/>
      <c r="AA32" s="797">
        <v>-8</v>
      </c>
      <c r="AB32" s="797"/>
      <c r="AC32" s="797"/>
      <c r="AD32" s="797"/>
      <c r="AE32" s="798"/>
      <c r="AF32" s="799">
        <v>38</v>
      </c>
      <c r="AG32" s="800"/>
      <c r="AH32" s="800"/>
      <c r="AI32" s="800"/>
      <c r="AJ32" s="801"/>
      <c r="AK32" s="847">
        <v>121</v>
      </c>
      <c r="AL32" s="843"/>
      <c r="AM32" s="843"/>
      <c r="AN32" s="843"/>
      <c r="AO32" s="843"/>
      <c r="AP32" s="843">
        <v>1044</v>
      </c>
      <c r="AQ32" s="843"/>
      <c r="AR32" s="843"/>
      <c r="AS32" s="843"/>
      <c r="AT32" s="843"/>
      <c r="AU32" s="843">
        <v>688</v>
      </c>
      <c r="AV32" s="843"/>
      <c r="AW32" s="843"/>
      <c r="AX32" s="843"/>
      <c r="AY32" s="843"/>
      <c r="AZ32" s="844" t="s">
        <v>554</v>
      </c>
      <c r="BA32" s="844"/>
      <c r="BB32" s="844"/>
      <c r="BC32" s="844"/>
      <c r="BD32" s="844"/>
      <c r="BE32" s="845" t="s">
        <v>391</v>
      </c>
      <c r="BF32" s="845"/>
      <c r="BG32" s="845"/>
      <c r="BH32" s="845"/>
      <c r="BI32" s="846"/>
      <c r="BJ32" s="209"/>
      <c r="BK32" s="209"/>
      <c r="BL32" s="209"/>
      <c r="BM32" s="209"/>
      <c r="BN32" s="209"/>
      <c r="BO32" s="218"/>
      <c r="BP32" s="218"/>
      <c r="BQ32" s="215">
        <v>26</v>
      </c>
      <c r="BR32" s="216"/>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07"/>
    </row>
    <row r="33" spans="1:131" ht="26.25" customHeight="1" x14ac:dyDescent="0.2">
      <c r="A33" s="219">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09"/>
      <c r="BK33" s="209"/>
      <c r="BL33" s="209"/>
      <c r="BM33" s="209"/>
      <c r="BN33" s="209"/>
      <c r="BO33" s="218"/>
      <c r="BP33" s="218"/>
      <c r="BQ33" s="215">
        <v>27</v>
      </c>
      <c r="BR33" s="216"/>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07"/>
    </row>
    <row r="34" spans="1:131" ht="26.25" customHeight="1" x14ac:dyDescent="0.2">
      <c r="A34" s="219">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09"/>
      <c r="BK34" s="209"/>
      <c r="BL34" s="209"/>
      <c r="BM34" s="209"/>
      <c r="BN34" s="209"/>
      <c r="BO34" s="218"/>
      <c r="BP34" s="218"/>
      <c r="BQ34" s="215">
        <v>28</v>
      </c>
      <c r="BR34" s="216"/>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07"/>
    </row>
    <row r="35" spans="1:131" ht="26.25" customHeight="1" x14ac:dyDescent="0.2">
      <c r="A35" s="219">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09"/>
      <c r="BK35" s="209"/>
      <c r="BL35" s="209"/>
      <c r="BM35" s="209"/>
      <c r="BN35" s="209"/>
      <c r="BO35" s="218"/>
      <c r="BP35" s="218"/>
      <c r="BQ35" s="215">
        <v>29</v>
      </c>
      <c r="BR35" s="216"/>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07"/>
    </row>
    <row r="36" spans="1:131" ht="26.25" customHeight="1" x14ac:dyDescent="0.2">
      <c r="A36" s="219">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09"/>
      <c r="BK36" s="209"/>
      <c r="BL36" s="209"/>
      <c r="BM36" s="209"/>
      <c r="BN36" s="209"/>
      <c r="BO36" s="218"/>
      <c r="BP36" s="218"/>
      <c r="BQ36" s="215">
        <v>30</v>
      </c>
      <c r="BR36" s="216"/>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07"/>
    </row>
    <row r="37" spans="1:131" ht="26.25" customHeight="1" x14ac:dyDescent="0.2">
      <c r="A37" s="219">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09"/>
      <c r="BK37" s="209"/>
      <c r="BL37" s="209"/>
      <c r="BM37" s="209"/>
      <c r="BN37" s="209"/>
      <c r="BO37" s="218"/>
      <c r="BP37" s="218"/>
      <c r="BQ37" s="215">
        <v>31</v>
      </c>
      <c r="BR37" s="216"/>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07"/>
    </row>
    <row r="38" spans="1:131" ht="26.25" customHeight="1" x14ac:dyDescent="0.2">
      <c r="A38" s="219">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09"/>
      <c r="BK38" s="209"/>
      <c r="BL38" s="209"/>
      <c r="BM38" s="209"/>
      <c r="BN38" s="209"/>
      <c r="BO38" s="218"/>
      <c r="BP38" s="218"/>
      <c r="BQ38" s="215">
        <v>32</v>
      </c>
      <c r="BR38" s="216"/>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07"/>
    </row>
    <row r="39" spans="1:131" ht="26.25" customHeight="1" x14ac:dyDescent="0.2">
      <c r="A39" s="219">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09"/>
      <c r="BK39" s="209"/>
      <c r="BL39" s="209"/>
      <c r="BM39" s="209"/>
      <c r="BN39" s="209"/>
      <c r="BO39" s="218"/>
      <c r="BP39" s="218"/>
      <c r="BQ39" s="215">
        <v>33</v>
      </c>
      <c r="BR39" s="216"/>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07"/>
    </row>
    <row r="40" spans="1:131" ht="26.25" customHeight="1" x14ac:dyDescent="0.2">
      <c r="A40" s="215">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09"/>
      <c r="BK40" s="209"/>
      <c r="BL40" s="209"/>
      <c r="BM40" s="209"/>
      <c r="BN40" s="209"/>
      <c r="BO40" s="218"/>
      <c r="BP40" s="218"/>
      <c r="BQ40" s="215">
        <v>34</v>
      </c>
      <c r="BR40" s="216"/>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07"/>
    </row>
    <row r="41" spans="1:131" ht="26.25" customHeight="1" x14ac:dyDescent="0.2">
      <c r="A41" s="215">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09"/>
      <c r="BK41" s="209"/>
      <c r="BL41" s="209"/>
      <c r="BM41" s="209"/>
      <c r="BN41" s="209"/>
      <c r="BO41" s="218"/>
      <c r="BP41" s="218"/>
      <c r="BQ41" s="215">
        <v>35</v>
      </c>
      <c r="BR41" s="216"/>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07"/>
    </row>
    <row r="42" spans="1:131" ht="26.25" customHeight="1" x14ac:dyDescent="0.2">
      <c r="A42" s="215">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09"/>
      <c r="BK42" s="209"/>
      <c r="BL42" s="209"/>
      <c r="BM42" s="209"/>
      <c r="BN42" s="209"/>
      <c r="BO42" s="218"/>
      <c r="BP42" s="218"/>
      <c r="BQ42" s="215">
        <v>36</v>
      </c>
      <c r="BR42" s="216"/>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07"/>
    </row>
    <row r="43" spans="1:131" ht="26.25" customHeight="1" x14ac:dyDescent="0.2">
      <c r="A43" s="215">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09"/>
      <c r="BK43" s="209"/>
      <c r="BL43" s="209"/>
      <c r="BM43" s="209"/>
      <c r="BN43" s="209"/>
      <c r="BO43" s="218"/>
      <c r="BP43" s="218"/>
      <c r="BQ43" s="215">
        <v>37</v>
      </c>
      <c r="BR43" s="216"/>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07"/>
    </row>
    <row r="44" spans="1:131" ht="26.25" customHeight="1" x14ac:dyDescent="0.2">
      <c r="A44" s="215">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09"/>
      <c r="BK44" s="209"/>
      <c r="BL44" s="209"/>
      <c r="BM44" s="209"/>
      <c r="BN44" s="209"/>
      <c r="BO44" s="218"/>
      <c r="BP44" s="218"/>
      <c r="BQ44" s="215">
        <v>38</v>
      </c>
      <c r="BR44" s="216"/>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07"/>
    </row>
    <row r="45" spans="1:131" ht="26.25" customHeight="1" x14ac:dyDescent="0.2">
      <c r="A45" s="215">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09"/>
      <c r="BK45" s="209"/>
      <c r="BL45" s="209"/>
      <c r="BM45" s="209"/>
      <c r="BN45" s="209"/>
      <c r="BO45" s="218"/>
      <c r="BP45" s="218"/>
      <c r="BQ45" s="215">
        <v>39</v>
      </c>
      <c r="BR45" s="216"/>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07"/>
    </row>
    <row r="46" spans="1:131" ht="26.25" customHeight="1" x14ac:dyDescent="0.2">
      <c r="A46" s="215">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09"/>
      <c r="BK46" s="209"/>
      <c r="BL46" s="209"/>
      <c r="BM46" s="209"/>
      <c r="BN46" s="209"/>
      <c r="BO46" s="218"/>
      <c r="BP46" s="218"/>
      <c r="BQ46" s="215">
        <v>40</v>
      </c>
      <c r="BR46" s="216"/>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07"/>
    </row>
    <row r="47" spans="1:131" ht="26.25" customHeight="1" x14ac:dyDescent="0.2">
      <c r="A47" s="215">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09"/>
      <c r="BK47" s="209"/>
      <c r="BL47" s="209"/>
      <c r="BM47" s="209"/>
      <c r="BN47" s="209"/>
      <c r="BO47" s="218"/>
      <c r="BP47" s="218"/>
      <c r="BQ47" s="215">
        <v>41</v>
      </c>
      <c r="BR47" s="216"/>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07"/>
    </row>
    <row r="48" spans="1:131" ht="26.25" customHeight="1" x14ac:dyDescent="0.2">
      <c r="A48" s="215">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09"/>
      <c r="BK48" s="209"/>
      <c r="BL48" s="209"/>
      <c r="BM48" s="209"/>
      <c r="BN48" s="209"/>
      <c r="BO48" s="218"/>
      <c r="BP48" s="218"/>
      <c r="BQ48" s="215">
        <v>42</v>
      </c>
      <c r="BR48" s="216"/>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07"/>
    </row>
    <row r="49" spans="1:131" ht="26.25" customHeight="1" x14ac:dyDescent="0.2">
      <c r="A49" s="215">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09"/>
      <c r="BK49" s="209"/>
      <c r="BL49" s="209"/>
      <c r="BM49" s="209"/>
      <c r="BN49" s="209"/>
      <c r="BO49" s="218"/>
      <c r="BP49" s="218"/>
      <c r="BQ49" s="215">
        <v>43</v>
      </c>
      <c r="BR49" s="216"/>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07"/>
    </row>
    <row r="50" spans="1:131" ht="26.25" customHeight="1" x14ac:dyDescent="0.2">
      <c r="A50" s="215">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09"/>
      <c r="BK50" s="209"/>
      <c r="BL50" s="209"/>
      <c r="BM50" s="209"/>
      <c r="BN50" s="209"/>
      <c r="BO50" s="218"/>
      <c r="BP50" s="218"/>
      <c r="BQ50" s="215">
        <v>44</v>
      </c>
      <c r="BR50" s="216"/>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07"/>
    </row>
    <row r="51" spans="1:131" ht="26.25" customHeight="1" x14ac:dyDescent="0.2">
      <c r="A51" s="215">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09"/>
      <c r="BK51" s="209"/>
      <c r="BL51" s="209"/>
      <c r="BM51" s="209"/>
      <c r="BN51" s="209"/>
      <c r="BO51" s="218"/>
      <c r="BP51" s="218"/>
      <c r="BQ51" s="215">
        <v>45</v>
      </c>
      <c r="BR51" s="216"/>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07"/>
    </row>
    <row r="52" spans="1:131" ht="26.25" customHeight="1" x14ac:dyDescent="0.2">
      <c r="A52" s="215">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09"/>
      <c r="BK52" s="209"/>
      <c r="BL52" s="209"/>
      <c r="BM52" s="209"/>
      <c r="BN52" s="209"/>
      <c r="BO52" s="218"/>
      <c r="BP52" s="218"/>
      <c r="BQ52" s="215">
        <v>46</v>
      </c>
      <c r="BR52" s="216"/>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07"/>
    </row>
    <row r="53" spans="1:131" ht="26.25" customHeight="1" x14ac:dyDescent="0.2">
      <c r="A53" s="215">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09"/>
      <c r="BK53" s="209"/>
      <c r="BL53" s="209"/>
      <c r="BM53" s="209"/>
      <c r="BN53" s="209"/>
      <c r="BO53" s="218"/>
      <c r="BP53" s="218"/>
      <c r="BQ53" s="215">
        <v>47</v>
      </c>
      <c r="BR53" s="216"/>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07"/>
    </row>
    <row r="54" spans="1:131" ht="26.25" customHeight="1" x14ac:dyDescent="0.2">
      <c r="A54" s="215">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09"/>
      <c r="BK54" s="209"/>
      <c r="BL54" s="209"/>
      <c r="BM54" s="209"/>
      <c r="BN54" s="209"/>
      <c r="BO54" s="218"/>
      <c r="BP54" s="218"/>
      <c r="BQ54" s="215">
        <v>48</v>
      </c>
      <c r="BR54" s="216"/>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07"/>
    </row>
    <row r="55" spans="1:131" ht="26.25" customHeight="1" x14ac:dyDescent="0.2">
      <c r="A55" s="215">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09"/>
      <c r="BK55" s="209"/>
      <c r="BL55" s="209"/>
      <c r="BM55" s="209"/>
      <c r="BN55" s="209"/>
      <c r="BO55" s="218"/>
      <c r="BP55" s="218"/>
      <c r="BQ55" s="215">
        <v>49</v>
      </c>
      <c r="BR55" s="216"/>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07"/>
    </row>
    <row r="56" spans="1:131" ht="26.25" customHeight="1" x14ac:dyDescent="0.2">
      <c r="A56" s="215">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09"/>
      <c r="BK56" s="209"/>
      <c r="BL56" s="209"/>
      <c r="BM56" s="209"/>
      <c r="BN56" s="209"/>
      <c r="BO56" s="218"/>
      <c r="BP56" s="218"/>
      <c r="BQ56" s="215">
        <v>50</v>
      </c>
      <c r="BR56" s="216"/>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07"/>
    </row>
    <row r="57" spans="1:131" ht="26.25" customHeight="1" x14ac:dyDescent="0.2">
      <c r="A57" s="215">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09"/>
      <c r="BK57" s="209"/>
      <c r="BL57" s="209"/>
      <c r="BM57" s="209"/>
      <c r="BN57" s="209"/>
      <c r="BO57" s="218"/>
      <c r="BP57" s="218"/>
      <c r="BQ57" s="215">
        <v>51</v>
      </c>
      <c r="BR57" s="216"/>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07"/>
    </row>
    <row r="58" spans="1:131" ht="26.25" customHeight="1" x14ac:dyDescent="0.2">
      <c r="A58" s="215">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09"/>
      <c r="BK58" s="209"/>
      <c r="BL58" s="209"/>
      <c r="BM58" s="209"/>
      <c r="BN58" s="209"/>
      <c r="BO58" s="218"/>
      <c r="BP58" s="218"/>
      <c r="BQ58" s="215">
        <v>52</v>
      </c>
      <c r="BR58" s="216"/>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07"/>
    </row>
    <row r="59" spans="1:131" ht="26.25" customHeight="1" x14ac:dyDescent="0.2">
      <c r="A59" s="215">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09"/>
      <c r="BK59" s="209"/>
      <c r="BL59" s="209"/>
      <c r="BM59" s="209"/>
      <c r="BN59" s="209"/>
      <c r="BO59" s="218"/>
      <c r="BP59" s="218"/>
      <c r="BQ59" s="215">
        <v>53</v>
      </c>
      <c r="BR59" s="216"/>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07"/>
    </row>
    <row r="60" spans="1:131" ht="26.25" customHeight="1" x14ac:dyDescent="0.2">
      <c r="A60" s="215">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09"/>
      <c r="BK60" s="209"/>
      <c r="BL60" s="209"/>
      <c r="BM60" s="209"/>
      <c r="BN60" s="209"/>
      <c r="BO60" s="218"/>
      <c r="BP60" s="218"/>
      <c r="BQ60" s="215">
        <v>54</v>
      </c>
      <c r="BR60" s="216"/>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07"/>
    </row>
    <row r="61" spans="1:131" ht="26.25" customHeight="1" thickBot="1" x14ac:dyDescent="0.25">
      <c r="A61" s="215">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09"/>
      <c r="BK61" s="209"/>
      <c r="BL61" s="209"/>
      <c r="BM61" s="209"/>
      <c r="BN61" s="209"/>
      <c r="BO61" s="218"/>
      <c r="BP61" s="218"/>
      <c r="BQ61" s="215">
        <v>55</v>
      </c>
      <c r="BR61" s="216"/>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07"/>
    </row>
    <row r="62" spans="1:131" ht="26.25" customHeight="1" x14ac:dyDescent="0.2">
      <c r="A62" s="215">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18"/>
      <c r="BP62" s="218"/>
      <c r="BQ62" s="215">
        <v>56</v>
      </c>
      <c r="BR62" s="216"/>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07"/>
    </row>
    <row r="63" spans="1:131" ht="26.25" customHeight="1" thickBot="1" x14ac:dyDescent="0.25">
      <c r="A63" s="217" t="s">
        <v>375</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104</v>
      </c>
      <c r="AG63" s="857"/>
      <c r="AH63" s="857"/>
      <c r="AI63" s="857"/>
      <c r="AJ63" s="858"/>
      <c r="AK63" s="859"/>
      <c r="AL63" s="854"/>
      <c r="AM63" s="854"/>
      <c r="AN63" s="854"/>
      <c r="AO63" s="854"/>
      <c r="AP63" s="857">
        <v>1082</v>
      </c>
      <c r="AQ63" s="857"/>
      <c r="AR63" s="857"/>
      <c r="AS63" s="857"/>
      <c r="AT63" s="857"/>
      <c r="AU63" s="857">
        <v>692</v>
      </c>
      <c r="AV63" s="857"/>
      <c r="AW63" s="857"/>
      <c r="AX63" s="857"/>
      <c r="AY63" s="857"/>
      <c r="AZ63" s="861"/>
      <c r="BA63" s="861"/>
      <c r="BB63" s="861"/>
      <c r="BC63" s="861"/>
      <c r="BD63" s="861"/>
      <c r="BE63" s="862"/>
      <c r="BF63" s="862"/>
      <c r="BG63" s="862"/>
      <c r="BH63" s="862"/>
      <c r="BI63" s="863"/>
      <c r="BJ63" s="864" t="s">
        <v>121</v>
      </c>
      <c r="BK63" s="865"/>
      <c r="BL63" s="865"/>
      <c r="BM63" s="865"/>
      <c r="BN63" s="866"/>
      <c r="BO63" s="218"/>
      <c r="BP63" s="218"/>
      <c r="BQ63" s="215">
        <v>57</v>
      </c>
      <c r="BR63" s="216"/>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07"/>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07"/>
    </row>
    <row r="65" spans="1:131" ht="26.25" customHeight="1" thickBot="1" x14ac:dyDescent="0.25">
      <c r="A65" s="209" t="s">
        <v>395</v>
      </c>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8"/>
      <c r="BF65" s="218"/>
      <c r="BG65" s="218"/>
      <c r="BH65" s="218"/>
      <c r="BI65" s="218"/>
      <c r="BJ65" s="218"/>
      <c r="BK65" s="218"/>
      <c r="BL65" s="218"/>
      <c r="BM65" s="218"/>
      <c r="BN65" s="218"/>
      <c r="BO65" s="218"/>
      <c r="BP65" s="218"/>
      <c r="BQ65" s="215">
        <v>59</v>
      </c>
      <c r="BR65" s="216"/>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07"/>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397</v>
      </c>
      <c r="AV66" s="747"/>
      <c r="AW66" s="747"/>
      <c r="AX66" s="747"/>
      <c r="AY66" s="748"/>
      <c r="AZ66" s="746" t="s">
        <v>363</v>
      </c>
      <c r="BA66" s="747"/>
      <c r="BB66" s="747"/>
      <c r="BC66" s="747"/>
      <c r="BD66" s="753"/>
      <c r="BE66" s="218"/>
      <c r="BF66" s="218"/>
      <c r="BG66" s="218"/>
      <c r="BH66" s="218"/>
      <c r="BI66" s="218"/>
      <c r="BJ66" s="218"/>
      <c r="BK66" s="218"/>
      <c r="BL66" s="218"/>
      <c r="BM66" s="218"/>
      <c r="BN66" s="218"/>
      <c r="BO66" s="218"/>
      <c r="BP66" s="218"/>
      <c r="BQ66" s="215">
        <v>60</v>
      </c>
      <c r="BR66" s="220"/>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07"/>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18"/>
      <c r="BF67" s="218"/>
      <c r="BG67" s="218"/>
      <c r="BH67" s="218"/>
      <c r="BI67" s="218"/>
      <c r="BJ67" s="218"/>
      <c r="BK67" s="218"/>
      <c r="BL67" s="218"/>
      <c r="BM67" s="218"/>
      <c r="BN67" s="218"/>
      <c r="BO67" s="218"/>
      <c r="BP67" s="218"/>
      <c r="BQ67" s="215">
        <v>61</v>
      </c>
      <c r="BR67" s="220"/>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07"/>
    </row>
    <row r="68" spans="1:131" ht="26.25" customHeight="1" thickTop="1" x14ac:dyDescent="0.2">
      <c r="A68" s="213">
        <v>1</v>
      </c>
      <c r="B68" s="882" t="s">
        <v>542</v>
      </c>
      <c r="C68" s="883"/>
      <c r="D68" s="883"/>
      <c r="E68" s="883"/>
      <c r="F68" s="883"/>
      <c r="G68" s="883"/>
      <c r="H68" s="883"/>
      <c r="I68" s="883"/>
      <c r="J68" s="883"/>
      <c r="K68" s="883"/>
      <c r="L68" s="883"/>
      <c r="M68" s="883"/>
      <c r="N68" s="883"/>
      <c r="O68" s="883"/>
      <c r="P68" s="884"/>
      <c r="Q68" s="885">
        <v>492</v>
      </c>
      <c r="R68" s="879"/>
      <c r="S68" s="879"/>
      <c r="T68" s="879"/>
      <c r="U68" s="879"/>
      <c r="V68" s="879">
        <v>461</v>
      </c>
      <c r="W68" s="879"/>
      <c r="X68" s="879"/>
      <c r="Y68" s="879"/>
      <c r="Z68" s="879"/>
      <c r="AA68" s="879">
        <v>31</v>
      </c>
      <c r="AB68" s="879"/>
      <c r="AC68" s="879"/>
      <c r="AD68" s="879"/>
      <c r="AE68" s="879"/>
      <c r="AF68" s="879">
        <v>31</v>
      </c>
      <c r="AG68" s="879"/>
      <c r="AH68" s="879"/>
      <c r="AI68" s="879"/>
      <c r="AJ68" s="879"/>
      <c r="AK68" s="879" t="s">
        <v>560</v>
      </c>
      <c r="AL68" s="879"/>
      <c r="AM68" s="879"/>
      <c r="AN68" s="879"/>
      <c r="AO68" s="879"/>
      <c r="AP68" s="879">
        <v>12</v>
      </c>
      <c r="AQ68" s="879"/>
      <c r="AR68" s="879"/>
      <c r="AS68" s="879"/>
      <c r="AT68" s="879"/>
      <c r="AU68" s="879">
        <v>6</v>
      </c>
      <c r="AV68" s="879"/>
      <c r="AW68" s="879"/>
      <c r="AX68" s="879"/>
      <c r="AY68" s="879"/>
      <c r="AZ68" s="880"/>
      <c r="BA68" s="880"/>
      <c r="BB68" s="880"/>
      <c r="BC68" s="880"/>
      <c r="BD68" s="881"/>
      <c r="BE68" s="218"/>
      <c r="BF68" s="218"/>
      <c r="BG68" s="218"/>
      <c r="BH68" s="218"/>
      <c r="BI68" s="218"/>
      <c r="BJ68" s="218"/>
      <c r="BK68" s="218"/>
      <c r="BL68" s="218"/>
      <c r="BM68" s="218"/>
      <c r="BN68" s="218"/>
      <c r="BO68" s="218"/>
      <c r="BP68" s="218"/>
      <c r="BQ68" s="215">
        <v>62</v>
      </c>
      <c r="BR68" s="220"/>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07"/>
    </row>
    <row r="69" spans="1:131" ht="26.25" customHeight="1" x14ac:dyDescent="0.2">
      <c r="A69" s="215">
        <v>2</v>
      </c>
      <c r="B69" s="886" t="s">
        <v>543</v>
      </c>
      <c r="C69" s="887"/>
      <c r="D69" s="887"/>
      <c r="E69" s="887"/>
      <c r="F69" s="887"/>
      <c r="G69" s="887"/>
      <c r="H69" s="887"/>
      <c r="I69" s="887"/>
      <c r="J69" s="887"/>
      <c r="K69" s="887"/>
      <c r="L69" s="887"/>
      <c r="M69" s="887"/>
      <c r="N69" s="887"/>
      <c r="O69" s="887"/>
      <c r="P69" s="888"/>
      <c r="Q69" s="889">
        <v>60</v>
      </c>
      <c r="R69" s="843"/>
      <c r="S69" s="843"/>
      <c r="T69" s="843"/>
      <c r="U69" s="843"/>
      <c r="V69" s="843">
        <v>60</v>
      </c>
      <c r="W69" s="843"/>
      <c r="X69" s="843"/>
      <c r="Y69" s="843"/>
      <c r="Z69" s="843"/>
      <c r="AA69" s="843" t="s">
        <v>560</v>
      </c>
      <c r="AB69" s="843"/>
      <c r="AC69" s="843"/>
      <c r="AD69" s="843"/>
      <c r="AE69" s="843"/>
      <c r="AF69" s="843" t="s">
        <v>560</v>
      </c>
      <c r="AG69" s="843"/>
      <c r="AH69" s="843"/>
      <c r="AI69" s="843"/>
      <c r="AJ69" s="843"/>
      <c r="AK69" s="843" t="s">
        <v>560</v>
      </c>
      <c r="AL69" s="843"/>
      <c r="AM69" s="843"/>
      <c r="AN69" s="843"/>
      <c r="AO69" s="843"/>
      <c r="AP69" s="843" t="s">
        <v>560</v>
      </c>
      <c r="AQ69" s="843"/>
      <c r="AR69" s="843"/>
      <c r="AS69" s="843"/>
      <c r="AT69" s="843"/>
      <c r="AU69" s="843" t="s">
        <v>560</v>
      </c>
      <c r="AV69" s="843"/>
      <c r="AW69" s="843"/>
      <c r="AX69" s="843"/>
      <c r="AY69" s="843"/>
      <c r="AZ69" s="845"/>
      <c r="BA69" s="845"/>
      <c r="BB69" s="845"/>
      <c r="BC69" s="845"/>
      <c r="BD69" s="846"/>
      <c r="BE69" s="218"/>
      <c r="BF69" s="218"/>
      <c r="BG69" s="218"/>
      <c r="BH69" s="218"/>
      <c r="BI69" s="218"/>
      <c r="BJ69" s="218"/>
      <c r="BK69" s="218"/>
      <c r="BL69" s="218"/>
      <c r="BM69" s="218"/>
      <c r="BN69" s="218"/>
      <c r="BO69" s="218"/>
      <c r="BP69" s="218"/>
      <c r="BQ69" s="215">
        <v>63</v>
      </c>
      <c r="BR69" s="220"/>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07"/>
    </row>
    <row r="70" spans="1:131" ht="26.25" customHeight="1" x14ac:dyDescent="0.2">
      <c r="A70" s="215">
        <v>3</v>
      </c>
      <c r="B70" s="886" t="s">
        <v>544</v>
      </c>
      <c r="C70" s="887"/>
      <c r="D70" s="887"/>
      <c r="E70" s="887"/>
      <c r="F70" s="887"/>
      <c r="G70" s="887"/>
      <c r="H70" s="887"/>
      <c r="I70" s="887"/>
      <c r="J70" s="887"/>
      <c r="K70" s="887"/>
      <c r="L70" s="887"/>
      <c r="M70" s="887"/>
      <c r="N70" s="887"/>
      <c r="O70" s="887"/>
      <c r="P70" s="888"/>
      <c r="Q70" s="889">
        <v>2539</v>
      </c>
      <c r="R70" s="843"/>
      <c r="S70" s="843"/>
      <c r="T70" s="843"/>
      <c r="U70" s="843"/>
      <c r="V70" s="843">
        <v>2511</v>
      </c>
      <c r="W70" s="843"/>
      <c r="X70" s="843"/>
      <c r="Y70" s="843"/>
      <c r="Z70" s="843"/>
      <c r="AA70" s="843">
        <v>28</v>
      </c>
      <c r="AB70" s="843"/>
      <c r="AC70" s="843"/>
      <c r="AD70" s="843"/>
      <c r="AE70" s="843"/>
      <c r="AF70" s="843">
        <v>28</v>
      </c>
      <c r="AG70" s="843"/>
      <c r="AH70" s="843"/>
      <c r="AI70" s="843"/>
      <c r="AJ70" s="843"/>
      <c r="AK70" s="843">
        <v>40</v>
      </c>
      <c r="AL70" s="843"/>
      <c r="AM70" s="843"/>
      <c r="AN70" s="843"/>
      <c r="AO70" s="843"/>
      <c r="AP70" s="843">
        <v>45</v>
      </c>
      <c r="AQ70" s="843"/>
      <c r="AR70" s="843"/>
      <c r="AS70" s="843"/>
      <c r="AT70" s="843"/>
      <c r="AU70" s="843">
        <v>11</v>
      </c>
      <c r="AV70" s="843"/>
      <c r="AW70" s="843"/>
      <c r="AX70" s="843"/>
      <c r="AY70" s="843"/>
      <c r="AZ70" s="845"/>
      <c r="BA70" s="845"/>
      <c r="BB70" s="845"/>
      <c r="BC70" s="845"/>
      <c r="BD70" s="846"/>
      <c r="BE70" s="218"/>
      <c r="BF70" s="218"/>
      <c r="BG70" s="218"/>
      <c r="BH70" s="218"/>
      <c r="BI70" s="218"/>
      <c r="BJ70" s="218"/>
      <c r="BK70" s="218"/>
      <c r="BL70" s="218"/>
      <c r="BM70" s="218"/>
      <c r="BN70" s="218"/>
      <c r="BO70" s="218"/>
      <c r="BP70" s="218"/>
      <c r="BQ70" s="215">
        <v>64</v>
      </c>
      <c r="BR70" s="220"/>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07"/>
    </row>
    <row r="71" spans="1:131" ht="26.25" customHeight="1" x14ac:dyDescent="0.2">
      <c r="A71" s="215">
        <v>4</v>
      </c>
      <c r="B71" s="886" t="s">
        <v>545</v>
      </c>
      <c r="C71" s="887"/>
      <c r="D71" s="887"/>
      <c r="E71" s="887"/>
      <c r="F71" s="887"/>
      <c r="G71" s="887"/>
      <c r="H71" s="887"/>
      <c r="I71" s="887"/>
      <c r="J71" s="887"/>
      <c r="K71" s="887"/>
      <c r="L71" s="887"/>
      <c r="M71" s="887"/>
      <c r="N71" s="887"/>
      <c r="O71" s="887"/>
      <c r="P71" s="888"/>
      <c r="Q71" s="889">
        <v>416</v>
      </c>
      <c r="R71" s="843"/>
      <c r="S71" s="843"/>
      <c r="T71" s="843"/>
      <c r="U71" s="843"/>
      <c r="V71" s="843">
        <v>411</v>
      </c>
      <c r="W71" s="843"/>
      <c r="X71" s="843"/>
      <c r="Y71" s="843"/>
      <c r="Z71" s="843"/>
      <c r="AA71" s="843">
        <v>5</v>
      </c>
      <c r="AB71" s="843"/>
      <c r="AC71" s="843"/>
      <c r="AD71" s="843"/>
      <c r="AE71" s="843"/>
      <c r="AF71" s="843">
        <v>5</v>
      </c>
      <c r="AG71" s="843"/>
      <c r="AH71" s="843"/>
      <c r="AI71" s="843"/>
      <c r="AJ71" s="843"/>
      <c r="AK71" s="843">
        <v>305</v>
      </c>
      <c r="AL71" s="843"/>
      <c r="AM71" s="843"/>
      <c r="AN71" s="843"/>
      <c r="AO71" s="843"/>
      <c r="AP71" s="843" t="s">
        <v>560</v>
      </c>
      <c r="AQ71" s="843"/>
      <c r="AR71" s="843"/>
      <c r="AS71" s="843"/>
      <c r="AT71" s="843"/>
      <c r="AU71" s="843" t="s">
        <v>560</v>
      </c>
      <c r="AV71" s="843"/>
      <c r="AW71" s="843"/>
      <c r="AX71" s="843"/>
      <c r="AY71" s="843"/>
      <c r="AZ71" s="845"/>
      <c r="BA71" s="845"/>
      <c r="BB71" s="845"/>
      <c r="BC71" s="845"/>
      <c r="BD71" s="846"/>
      <c r="BE71" s="218"/>
      <c r="BF71" s="218"/>
      <c r="BG71" s="218"/>
      <c r="BH71" s="218"/>
      <c r="BI71" s="218"/>
      <c r="BJ71" s="218"/>
      <c r="BK71" s="218"/>
      <c r="BL71" s="218"/>
      <c r="BM71" s="218"/>
      <c r="BN71" s="218"/>
      <c r="BO71" s="218"/>
      <c r="BP71" s="218"/>
      <c r="BQ71" s="215">
        <v>65</v>
      </c>
      <c r="BR71" s="220"/>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07"/>
    </row>
    <row r="72" spans="1:131" ht="26.25" customHeight="1" x14ac:dyDescent="0.2">
      <c r="A72" s="215">
        <v>5</v>
      </c>
      <c r="B72" s="886" t="s">
        <v>546</v>
      </c>
      <c r="C72" s="887"/>
      <c r="D72" s="887"/>
      <c r="E72" s="887"/>
      <c r="F72" s="887"/>
      <c r="G72" s="887"/>
      <c r="H72" s="887"/>
      <c r="I72" s="887"/>
      <c r="J72" s="887"/>
      <c r="K72" s="887"/>
      <c r="L72" s="887"/>
      <c r="M72" s="887"/>
      <c r="N72" s="887"/>
      <c r="O72" s="887"/>
      <c r="P72" s="888"/>
      <c r="Q72" s="889">
        <v>793</v>
      </c>
      <c r="R72" s="843"/>
      <c r="S72" s="843"/>
      <c r="T72" s="843"/>
      <c r="U72" s="843"/>
      <c r="V72" s="843">
        <v>785</v>
      </c>
      <c r="W72" s="843"/>
      <c r="X72" s="843"/>
      <c r="Y72" s="843"/>
      <c r="Z72" s="843"/>
      <c r="AA72" s="843">
        <v>8</v>
      </c>
      <c r="AB72" s="843"/>
      <c r="AC72" s="843"/>
      <c r="AD72" s="843"/>
      <c r="AE72" s="843"/>
      <c r="AF72" s="843">
        <v>8</v>
      </c>
      <c r="AG72" s="843"/>
      <c r="AH72" s="843"/>
      <c r="AI72" s="843"/>
      <c r="AJ72" s="843"/>
      <c r="AK72" s="843">
        <v>6</v>
      </c>
      <c r="AL72" s="843"/>
      <c r="AM72" s="843"/>
      <c r="AN72" s="843"/>
      <c r="AO72" s="843"/>
      <c r="AP72" s="843" t="s">
        <v>560</v>
      </c>
      <c r="AQ72" s="843"/>
      <c r="AR72" s="843"/>
      <c r="AS72" s="843"/>
      <c r="AT72" s="843"/>
      <c r="AU72" s="843" t="s">
        <v>560</v>
      </c>
      <c r="AV72" s="843"/>
      <c r="AW72" s="843"/>
      <c r="AX72" s="843"/>
      <c r="AY72" s="843"/>
      <c r="AZ72" s="845"/>
      <c r="BA72" s="845"/>
      <c r="BB72" s="845"/>
      <c r="BC72" s="845"/>
      <c r="BD72" s="846"/>
      <c r="BE72" s="218"/>
      <c r="BF72" s="218"/>
      <c r="BG72" s="218"/>
      <c r="BH72" s="218"/>
      <c r="BI72" s="218"/>
      <c r="BJ72" s="218"/>
      <c r="BK72" s="218"/>
      <c r="BL72" s="218"/>
      <c r="BM72" s="218"/>
      <c r="BN72" s="218"/>
      <c r="BO72" s="218"/>
      <c r="BP72" s="218"/>
      <c r="BQ72" s="215">
        <v>66</v>
      </c>
      <c r="BR72" s="220"/>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07"/>
    </row>
    <row r="73" spans="1:131" ht="26.25" customHeight="1" x14ac:dyDescent="0.2">
      <c r="A73" s="215">
        <v>6</v>
      </c>
      <c r="B73" s="886" t="s">
        <v>547</v>
      </c>
      <c r="C73" s="887"/>
      <c r="D73" s="887"/>
      <c r="E73" s="887"/>
      <c r="F73" s="887"/>
      <c r="G73" s="887"/>
      <c r="H73" s="887"/>
      <c r="I73" s="887"/>
      <c r="J73" s="887"/>
      <c r="K73" s="887"/>
      <c r="L73" s="887"/>
      <c r="M73" s="887"/>
      <c r="N73" s="887"/>
      <c r="O73" s="887"/>
      <c r="P73" s="888"/>
      <c r="Q73" s="889">
        <v>201</v>
      </c>
      <c r="R73" s="843"/>
      <c r="S73" s="843"/>
      <c r="T73" s="843"/>
      <c r="U73" s="843"/>
      <c r="V73" s="843">
        <v>197</v>
      </c>
      <c r="W73" s="843"/>
      <c r="X73" s="843"/>
      <c r="Y73" s="843"/>
      <c r="Z73" s="843"/>
      <c r="AA73" s="843">
        <v>4</v>
      </c>
      <c r="AB73" s="843"/>
      <c r="AC73" s="843"/>
      <c r="AD73" s="843"/>
      <c r="AE73" s="843"/>
      <c r="AF73" s="843">
        <v>4</v>
      </c>
      <c r="AG73" s="843"/>
      <c r="AH73" s="843"/>
      <c r="AI73" s="843"/>
      <c r="AJ73" s="843"/>
      <c r="AK73" s="843" t="s">
        <v>560</v>
      </c>
      <c r="AL73" s="843"/>
      <c r="AM73" s="843"/>
      <c r="AN73" s="843"/>
      <c r="AO73" s="843"/>
      <c r="AP73" s="843" t="s">
        <v>560</v>
      </c>
      <c r="AQ73" s="843"/>
      <c r="AR73" s="843"/>
      <c r="AS73" s="843"/>
      <c r="AT73" s="843"/>
      <c r="AU73" s="843" t="s">
        <v>560</v>
      </c>
      <c r="AV73" s="843"/>
      <c r="AW73" s="843"/>
      <c r="AX73" s="843"/>
      <c r="AY73" s="843"/>
      <c r="AZ73" s="845"/>
      <c r="BA73" s="845"/>
      <c r="BB73" s="845"/>
      <c r="BC73" s="845"/>
      <c r="BD73" s="846"/>
      <c r="BE73" s="218"/>
      <c r="BF73" s="218"/>
      <c r="BG73" s="218"/>
      <c r="BH73" s="218"/>
      <c r="BI73" s="218"/>
      <c r="BJ73" s="218"/>
      <c r="BK73" s="218"/>
      <c r="BL73" s="218"/>
      <c r="BM73" s="218"/>
      <c r="BN73" s="218"/>
      <c r="BO73" s="218"/>
      <c r="BP73" s="218"/>
      <c r="BQ73" s="215">
        <v>67</v>
      </c>
      <c r="BR73" s="220"/>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07"/>
    </row>
    <row r="74" spans="1:131" ht="26.25" customHeight="1" x14ac:dyDescent="0.2">
      <c r="A74" s="215">
        <v>7</v>
      </c>
      <c r="B74" s="886" t="s">
        <v>548</v>
      </c>
      <c r="C74" s="887"/>
      <c r="D74" s="887"/>
      <c r="E74" s="887"/>
      <c r="F74" s="887"/>
      <c r="G74" s="887"/>
      <c r="H74" s="887"/>
      <c r="I74" s="887"/>
      <c r="J74" s="887"/>
      <c r="K74" s="887"/>
      <c r="L74" s="887"/>
      <c r="M74" s="887"/>
      <c r="N74" s="887"/>
      <c r="O74" s="887"/>
      <c r="P74" s="888"/>
      <c r="Q74" s="889">
        <v>26</v>
      </c>
      <c r="R74" s="843"/>
      <c r="S74" s="843"/>
      <c r="T74" s="843"/>
      <c r="U74" s="843"/>
      <c r="V74" s="843">
        <v>26</v>
      </c>
      <c r="W74" s="843"/>
      <c r="X74" s="843"/>
      <c r="Y74" s="843"/>
      <c r="Z74" s="843"/>
      <c r="AA74" s="843">
        <v>0</v>
      </c>
      <c r="AB74" s="843"/>
      <c r="AC74" s="843"/>
      <c r="AD74" s="843"/>
      <c r="AE74" s="843"/>
      <c r="AF74" s="843">
        <v>0</v>
      </c>
      <c r="AG74" s="843"/>
      <c r="AH74" s="843"/>
      <c r="AI74" s="843"/>
      <c r="AJ74" s="843"/>
      <c r="AK74" s="843">
        <v>11</v>
      </c>
      <c r="AL74" s="843"/>
      <c r="AM74" s="843"/>
      <c r="AN74" s="843"/>
      <c r="AO74" s="843"/>
      <c r="AP74" s="843" t="s">
        <v>560</v>
      </c>
      <c r="AQ74" s="843"/>
      <c r="AR74" s="843"/>
      <c r="AS74" s="843"/>
      <c r="AT74" s="843"/>
      <c r="AU74" s="843" t="s">
        <v>560</v>
      </c>
      <c r="AV74" s="843"/>
      <c r="AW74" s="843"/>
      <c r="AX74" s="843"/>
      <c r="AY74" s="843"/>
      <c r="AZ74" s="845"/>
      <c r="BA74" s="845"/>
      <c r="BB74" s="845"/>
      <c r="BC74" s="845"/>
      <c r="BD74" s="846"/>
      <c r="BE74" s="218"/>
      <c r="BF74" s="218"/>
      <c r="BG74" s="218"/>
      <c r="BH74" s="218"/>
      <c r="BI74" s="218"/>
      <c r="BJ74" s="218"/>
      <c r="BK74" s="218"/>
      <c r="BL74" s="218"/>
      <c r="BM74" s="218"/>
      <c r="BN74" s="218"/>
      <c r="BO74" s="218"/>
      <c r="BP74" s="218"/>
      <c r="BQ74" s="215">
        <v>68</v>
      </c>
      <c r="BR74" s="220"/>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07"/>
    </row>
    <row r="75" spans="1:131" ht="26.25" customHeight="1" x14ac:dyDescent="0.2">
      <c r="A75" s="215">
        <v>8</v>
      </c>
      <c r="B75" s="886" t="s">
        <v>549</v>
      </c>
      <c r="C75" s="887"/>
      <c r="D75" s="887"/>
      <c r="E75" s="887"/>
      <c r="F75" s="887"/>
      <c r="G75" s="887"/>
      <c r="H75" s="887"/>
      <c r="I75" s="887"/>
      <c r="J75" s="887"/>
      <c r="K75" s="887"/>
      <c r="L75" s="887"/>
      <c r="M75" s="887"/>
      <c r="N75" s="887"/>
      <c r="O75" s="887"/>
      <c r="P75" s="888"/>
      <c r="Q75" s="890">
        <v>23</v>
      </c>
      <c r="R75" s="891"/>
      <c r="S75" s="891"/>
      <c r="T75" s="891"/>
      <c r="U75" s="847"/>
      <c r="V75" s="892">
        <v>13</v>
      </c>
      <c r="W75" s="891"/>
      <c r="X75" s="891"/>
      <c r="Y75" s="891"/>
      <c r="Z75" s="847"/>
      <c r="AA75" s="892">
        <v>10</v>
      </c>
      <c r="AB75" s="891"/>
      <c r="AC75" s="891"/>
      <c r="AD75" s="891"/>
      <c r="AE75" s="847"/>
      <c r="AF75" s="892">
        <v>10</v>
      </c>
      <c r="AG75" s="891"/>
      <c r="AH75" s="891"/>
      <c r="AI75" s="891"/>
      <c r="AJ75" s="847"/>
      <c r="AK75" s="892" t="s">
        <v>560</v>
      </c>
      <c r="AL75" s="891"/>
      <c r="AM75" s="891"/>
      <c r="AN75" s="891"/>
      <c r="AO75" s="847"/>
      <c r="AP75" s="892" t="s">
        <v>560</v>
      </c>
      <c r="AQ75" s="891"/>
      <c r="AR75" s="891"/>
      <c r="AS75" s="891"/>
      <c r="AT75" s="847"/>
      <c r="AU75" s="892" t="s">
        <v>560</v>
      </c>
      <c r="AV75" s="891"/>
      <c r="AW75" s="891"/>
      <c r="AX75" s="891"/>
      <c r="AY75" s="847"/>
      <c r="AZ75" s="845"/>
      <c r="BA75" s="845"/>
      <c r="BB75" s="845"/>
      <c r="BC75" s="845"/>
      <c r="BD75" s="846"/>
      <c r="BE75" s="218"/>
      <c r="BF75" s="218"/>
      <c r="BG75" s="218"/>
      <c r="BH75" s="218"/>
      <c r="BI75" s="218"/>
      <c r="BJ75" s="218"/>
      <c r="BK75" s="218"/>
      <c r="BL75" s="218"/>
      <c r="BM75" s="218"/>
      <c r="BN75" s="218"/>
      <c r="BO75" s="218"/>
      <c r="BP75" s="218"/>
      <c r="BQ75" s="215">
        <v>69</v>
      </c>
      <c r="BR75" s="220"/>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07"/>
    </row>
    <row r="76" spans="1:131" ht="26.25" customHeight="1" x14ac:dyDescent="0.2">
      <c r="A76" s="215">
        <v>9</v>
      </c>
      <c r="B76" s="886" t="s">
        <v>550</v>
      </c>
      <c r="C76" s="887"/>
      <c r="D76" s="887"/>
      <c r="E76" s="887"/>
      <c r="F76" s="887"/>
      <c r="G76" s="887"/>
      <c r="H76" s="887"/>
      <c r="I76" s="887"/>
      <c r="J76" s="887"/>
      <c r="K76" s="887"/>
      <c r="L76" s="887"/>
      <c r="M76" s="887"/>
      <c r="N76" s="887"/>
      <c r="O76" s="887"/>
      <c r="P76" s="888"/>
      <c r="Q76" s="890">
        <v>24</v>
      </c>
      <c r="R76" s="891"/>
      <c r="S76" s="891"/>
      <c r="T76" s="891"/>
      <c r="U76" s="847"/>
      <c r="V76" s="892">
        <v>24</v>
      </c>
      <c r="W76" s="891"/>
      <c r="X76" s="891"/>
      <c r="Y76" s="891"/>
      <c r="Z76" s="847"/>
      <c r="AA76" s="892">
        <v>0</v>
      </c>
      <c r="AB76" s="891"/>
      <c r="AC76" s="891"/>
      <c r="AD76" s="891"/>
      <c r="AE76" s="847"/>
      <c r="AF76" s="892">
        <v>0</v>
      </c>
      <c r="AG76" s="891"/>
      <c r="AH76" s="891"/>
      <c r="AI76" s="891"/>
      <c r="AJ76" s="847"/>
      <c r="AK76" s="892">
        <v>4</v>
      </c>
      <c r="AL76" s="891"/>
      <c r="AM76" s="891"/>
      <c r="AN76" s="891"/>
      <c r="AO76" s="847"/>
      <c r="AP76" s="892" t="s">
        <v>560</v>
      </c>
      <c r="AQ76" s="891"/>
      <c r="AR76" s="891"/>
      <c r="AS76" s="891"/>
      <c r="AT76" s="847"/>
      <c r="AU76" s="892" t="s">
        <v>560</v>
      </c>
      <c r="AV76" s="891"/>
      <c r="AW76" s="891"/>
      <c r="AX76" s="891"/>
      <c r="AY76" s="847"/>
      <c r="AZ76" s="845"/>
      <c r="BA76" s="845"/>
      <c r="BB76" s="845"/>
      <c r="BC76" s="845"/>
      <c r="BD76" s="846"/>
      <c r="BE76" s="218"/>
      <c r="BF76" s="218"/>
      <c r="BG76" s="218"/>
      <c r="BH76" s="218"/>
      <c r="BI76" s="218"/>
      <c r="BJ76" s="218"/>
      <c r="BK76" s="218"/>
      <c r="BL76" s="218"/>
      <c r="BM76" s="218"/>
      <c r="BN76" s="218"/>
      <c r="BO76" s="218"/>
      <c r="BP76" s="218"/>
      <c r="BQ76" s="215">
        <v>70</v>
      </c>
      <c r="BR76" s="220"/>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07"/>
    </row>
    <row r="77" spans="1:131" ht="26.25" customHeight="1" x14ac:dyDescent="0.2">
      <c r="A77" s="215">
        <v>10</v>
      </c>
      <c r="B77" s="886" t="s">
        <v>551</v>
      </c>
      <c r="C77" s="887"/>
      <c r="D77" s="887"/>
      <c r="E77" s="887"/>
      <c r="F77" s="887"/>
      <c r="G77" s="887"/>
      <c r="H77" s="887"/>
      <c r="I77" s="887"/>
      <c r="J77" s="887"/>
      <c r="K77" s="887"/>
      <c r="L77" s="887"/>
      <c r="M77" s="887"/>
      <c r="N77" s="887"/>
      <c r="O77" s="887"/>
      <c r="P77" s="888"/>
      <c r="Q77" s="890">
        <v>422</v>
      </c>
      <c r="R77" s="891"/>
      <c r="S77" s="891"/>
      <c r="T77" s="891"/>
      <c r="U77" s="847"/>
      <c r="V77" s="892">
        <v>422</v>
      </c>
      <c r="W77" s="891"/>
      <c r="X77" s="891"/>
      <c r="Y77" s="891"/>
      <c r="Z77" s="847"/>
      <c r="AA77" s="892" t="s">
        <v>560</v>
      </c>
      <c r="AB77" s="891"/>
      <c r="AC77" s="891"/>
      <c r="AD77" s="891"/>
      <c r="AE77" s="847"/>
      <c r="AF77" s="892" t="s">
        <v>560</v>
      </c>
      <c r="AG77" s="891"/>
      <c r="AH77" s="891"/>
      <c r="AI77" s="891"/>
      <c r="AJ77" s="847"/>
      <c r="AK77" s="892">
        <v>16</v>
      </c>
      <c r="AL77" s="891"/>
      <c r="AM77" s="891"/>
      <c r="AN77" s="891"/>
      <c r="AO77" s="847"/>
      <c r="AP77" s="892" t="s">
        <v>560</v>
      </c>
      <c r="AQ77" s="891"/>
      <c r="AR77" s="891"/>
      <c r="AS77" s="891"/>
      <c r="AT77" s="847"/>
      <c r="AU77" s="892" t="s">
        <v>560</v>
      </c>
      <c r="AV77" s="891"/>
      <c r="AW77" s="891"/>
      <c r="AX77" s="891"/>
      <c r="AY77" s="847"/>
      <c r="AZ77" s="845"/>
      <c r="BA77" s="845"/>
      <c r="BB77" s="845"/>
      <c r="BC77" s="845"/>
      <c r="BD77" s="846"/>
      <c r="BE77" s="218"/>
      <c r="BF77" s="218"/>
      <c r="BG77" s="218"/>
      <c r="BH77" s="218"/>
      <c r="BI77" s="218"/>
      <c r="BJ77" s="218"/>
      <c r="BK77" s="218"/>
      <c r="BL77" s="218"/>
      <c r="BM77" s="218"/>
      <c r="BN77" s="218"/>
      <c r="BO77" s="218"/>
      <c r="BP77" s="218"/>
      <c r="BQ77" s="215">
        <v>71</v>
      </c>
      <c r="BR77" s="220"/>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07"/>
    </row>
    <row r="78" spans="1:131" ht="26.25" customHeight="1" x14ac:dyDescent="0.2">
      <c r="A78" s="215">
        <v>11</v>
      </c>
      <c r="B78" s="886" t="s">
        <v>552</v>
      </c>
      <c r="C78" s="887"/>
      <c r="D78" s="887"/>
      <c r="E78" s="887"/>
      <c r="F78" s="887"/>
      <c r="G78" s="887"/>
      <c r="H78" s="887"/>
      <c r="I78" s="887"/>
      <c r="J78" s="887"/>
      <c r="K78" s="887"/>
      <c r="L78" s="887"/>
      <c r="M78" s="887"/>
      <c r="N78" s="887"/>
      <c r="O78" s="887"/>
      <c r="P78" s="888"/>
      <c r="Q78" s="889">
        <v>73</v>
      </c>
      <c r="R78" s="843"/>
      <c r="S78" s="843"/>
      <c r="T78" s="843"/>
      <c r="U78" s="843"/>
      <c r="V78" s="843">
        <v>67</v>
      </c>
      <c r="W78" s="843"/>
      <c r="X78" s="843"/>
      <c r="Y78" s="843"/>
      <c r="Z78" s="843"/>
      <c r="AA78" s="843">
        <v>6</v>
      </c>
      <c r="AB78" s="843"/>
      <c r="AC78" s="843"/>
      <c r="AD78" s="843"/>
      <c r="AE78" s="843"/>
      <c r="AF78" s="843">
        <v>6</v>
      </c>
      <c r="AG78" s="843"/>
      <c r="AH78" s="843"/>
      <c r="AI78" s="843"/>
      <c r="AJ78" s="843"/>
      <c r="AK78" s="843">
        <v>0</v>
      </c>
      <c r="AL78" s="843"/>
      <c r="AM78" s="843"/>
      <c r="AN78" s="843"/>
      <c r="AO78" s="843"/>
      <c r="AP78" s="843" t="s">
        <v>560</v>
      </c>
      <c r="AQ78" s="843"/>
      <c r="AR78" s="843"/>
      <c r="AS78" s="843"/>
      <c r="AT78" s="843"/>
      <c r="AU78" s="843" t="s">
        <v>560</v>
      </c>
      <c r="AV78" s="843"/>
      <c r="AW78" s="843"/>
      <c r="AX78" s="843"/>
      <c r="AY78" s="843"/>
      <c r="AZ78" s="845"/>
      <c r="BA78" s="845"/>
      <c r="BB78" s="845"/>
      <c r="BC78" s="845"/>
      <c r="BD78" s="846"/>
      <c r="BE78" s="218"/>
      <c r="BF78" s="218"/>
      <c r="BG78" s="218"/>
      <c r="BH78" s="218"/>
      <c r="BI78" s="218"/>
      <c r="BJ78" s="207"/>
      <c r="BK78" s="207"/>
      <c r="BL78" s="207"/>
      <c r="BM78" s="207"/>
      <c r="BN78" s="207"/>
      <c r="BO78" s="218"/>
      <c r="BP78" s="218"/>
      <c r="BQ78" s="215">
        <v>72</v>
      </c>
      <c r="BR78" s="220"/>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07"/>
    </row>
    <row r="79" spans="1:131" ht="26.25" customHeight="1" x14ac:dyDescent="0.2">
      <c r="A79" s="215">
        <v>12</v>
      </c>
      <c r="B79" s="886" t="s">
        <v>553</v>
      </c>
      <c r="C79" s="887"/>
      <c r="D79" s="887"/>
      <c r="E79" s="887"/>
      <c r="F79" s="887"/>
      <c r="G79" s="887"/>
      <c r="H79" s="887"/>
      <c r="I79" s="887"/>
      <c r="J79" s="887"/>
      <c r="K79" s="887"/>
      <c r="L79" s="887"/>
      <c r="M79" s="887"/>
      <c r="N79" s="887"/>
      <c r="O79" s="887"/>
      <c r="P79" s="888"/>
      <c r="Q79" s="889">
        <v>259767</v>
      </c>
      <c r="R79" s="843"/>
      <c r="S79" s="843"/>
      <c r="T79" s="843"/>
      <c r="U79" s="843"/>
      <c r="V79" s="843">
        <v>257517</v>
      </c>
      <c r="W79" s="843"/>
      <c r="X79" s="843"/>
      <c r="Y79" s="843"/>
      <c r="Z79" s="843"/>
      <c r="AA79" s="843">
        <v>2250</v>
      </c>
      <c r="AB79" s="843"/>
      <c r="AC79" s="843"/>
      <c r="AD79" s="843"/>
      <c r="AE79" s="843"/>
      <c r="AF79" s="843">
        <v>2250</v>
      </c>
      <c r="AG79" s="843"/>
      <c r="AH79" s="843"/>
      <c r="AI79" s="843"/>
      <c r="AJ79" s="843"/>
      <c r="AK79" s="843" t="s">
        <v>560</v>
      </c>
      <c r="AL79" s="843"/>
      <c r="AM79" s="843"/>
      <c r="AN79" s="843"/>
      <c r="AO79" s="843"/>
      <c r="AP79" s="843" t="s">
        <v>560</v>
      </c>
      <c r="AQ79" s="843"/>
      <c r="AR79" s="843"/>
      <c r="AS79" s="843"/>
      <c r="AT79" s="843"/>
      <c r="AU79" s="843" t="s">
        <v>560</v>
      </c>
      <c r="AV79" s="843"/>
      <c r="AW79" s="843"/>
      <c r="AX79" s="843"/>
      <c r="AY79" s="843"/>
      <c r="AZ79" s="845"/>
      <c r="BA79" s="845"/>
      <c r="BB79" s="845"/>
      <c r="BC79" s="845"/>
      <c r="BD79" s="846"/>
      <c r="BE79" s="218"/>
      <c r="BF79" s="218"/>
      <c r="BG79" s="218"/>
      <c r="BH79" s="218"/>
      <c r="BI79" s="218"/>
      <c r="BJ79" s="207"/>
      <c r="BK79" s="207"/>
      <c r="BL79" s="207"/>
      <c r="BM79" s="207"/>
      <c r="BN79" s="207"/>
      <c r="BO79" s="218"/>
      <c r="BP79" s="218"/>
      <c r="BQ79" s="215">
        <v>73</v>
      </c>
      <c r="BR79" s="220"/>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07"/>
    </row>
    <row r="80" spans="1:131" ht="26.25" customHeight="1" x14ac:dyDescent="0.2">
      <c r="A80" s="215">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18"/>
      <c r="BF80" s="218"/>
      <c r="BG80" s="218"/>
      <c r="BH80" s="218"/>
      <c r="BI80" s="218"/>
      <c r="BJ80" s="218"/>
      <c r="BK80" s="218"/>
      <c r="BL80" s="218"/>
      <c r="BM80" s="218"/>
      <c r="BN80" s="218"/>
      <c r="BO80" s="218"/>
      <c r="BP80" s="218"/>
      <c r="BQ80" s="215">
        <v>74</v>
      </c>
      <c r="BR80" s="220"/>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07"/>
    </row>
    <row r="81" spans="1:131" ht="26.25" customHeight="1" x14ac:dyDescent="0.2">
      <c r="A81" s="215">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18"/>
      <c r="BF81" s="218"/>
      <c r="BG81" s="218"/>
      <c r="BH81" s="218"/>
      <c r="BI81" s="218"/>
      <c r="BJ81" s="218"/>
      <c r="BK81" s="218"/>
      <c r="BL81" s="218"/>
      <c r="BM81" s="218"/>
      <c r="BN81" s="218"/>
      <c r="BO81" s="218"/>
      <c r="BP81" s="218"/>
      <c r="BQ81" s="215">
        <v>75</v>
      </c>
      <c r="BR81" s="220"/>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07"/>
    </row>
    <row r="82" spans="1:131" ht="26.25" customHeight="1" x14ac:dyDescent="0.2">
      <c r="A82" s="215">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18"/>
      <c r="BF82" s="218"/>
      <c r="BG82" s="218"/>
      <c r="BH82" s="218"/>
      <c r="BI82" s="218"/>
      <c r="BJ82" s="218"/>
      <c r="BK82" s="218"/>
      <c r="BL82" s="218"/>
      <c r="BM82" s="218"/>
      <c r="BN82" s="218"/>
      <c r="BO82" s="218"/>
      <c r="BP82" s="218"/>
      <c r="BQ82" s="215">
        <v>76</v>
      </c>
      <c r="BR82" s="220"/>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07"/>
    </row>
    <row r="83" spans="1:131" ht="26.25" customHeight="1" x14ac:dyDescent="0.2">
      <c r="A83" s="215">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18"/>
      <c r="BF83" s="218"/>
      <c r="BG83" s="218"/>
      <c r="BH83" s="218"/>
      <c r="BI83" s="218"/>
      <c r="BJ83" s="218"/>
      <c r="BK83" s="218"/>
      <c r="BL83" s="218"/>
      <c r="BM83" s="218"/>
      <c r="BN83" s="218"/>
      <c r="BO83" s="218"/>
      <c r="BP83" s="218"/>
      <c r="BQ83" s="215">
        <v>77</v>
      </c>
      <c r="BR83" s="220"/>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07"/>
    </row>
    <row r="84" spans="1:131" ht="26.25" customHeight="1" x14ac:dyDescent="0.2">
      <c r="A84" s="215">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18"/>
      <c r="BF84" s="218"/>
      <c r="BG84" s="218"/>
      <c r="BH84" s="218"/>
      <c r="BI84" s="218"/>
      <c r="BJ84" s="218"/>
      <c r="BK84" s="218"/>
      <c r="BL84" s="218"/>
      <c r="BM84" s="218"/>
      <c r="BN84" s="218"/>
      <c r="BO84" s="218"/>
      <c r="BP84" s="218"/>
      <c r="BQ84" s="215">
        <v>78</v>
      </c>
      <c r="BR84" s="220"/>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07"/>
    </row>
    <row r="85" spans="1:131" ht="26.25" customHeight="1" x14ac:dyDescent="0.2">
      <c r="A85" s="215">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18"/>
      <c r="BF85" s="218"/>
      <c r="BG85" s="218"/>
      <c r="BH85" s="218"/>
      <c r="BI85" s="218"/>
      <c r="BJ85" s="218"/>
      <c r="BK85" s="218"/>
      <c r="BL85" s="218"/>
      <c r="BM85" s="218"/>
      <c r="BN85" s="218"/>
      <c r="BO85" s="218"/>
      <c r="BP85" s="218"/>
      <c r="BQ85" s="215">
        <v>79</v>
      </c>
      <c r="BR85" s="220"/>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07"/>
    </row>
    <row r="86" spans="1:131" ht="26.25" customHeight="1" x14ac:dyDescent="0.2">
      <c r="A86" s="215">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18"/>
      <c r="BF86" s="218"/>
      <c r="BG86" s="218"/>
      <c r="BH86" s="218"/>
      <c r="BI86" s="218"/>
      <c r="BJ86" s="218"/>
      <c r="BK86" s="218"/>
      <c r="BL86" s="218"/>
      <c r="BM86" s="218"/>
      <c r="BN86" s="218"/>
      <c r="BO86" s="218"/>
      <c r="BP86" s="218"/>
      <c r="BQ86" s="215">
        <v>80</v>
      </c>
      <c r="BR86" s="220"/>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07"/>
    </row>
    <row r="87" spans="1:131" ht="26.25" customHeight="1" x14ac:dyDescent="0.2">
      <c r="A87" s="221">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18"/>
      <c r="BF87" s="218"/>
      <c r="BG87" s="218"/>
      <c r="BH87" s="218"/>
      <c r="BI87" s="218"/>
      <c r="BJ87" s="218"/>
      <c r="BK87" s="218"/>
      <c r="BL87" s="218"/>
      <c r="BM87" s="218"/>
      <c r="BN87" s="218"/>
      <c r="BO87" s="218"/>
      <c r="BP87" s="218"/>
      <c r="BQ87" s="215">
        <v>81</v>
      </c>
      <c r="BR87" s="220"/>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07"/>
    </row>
    <row r="88" spans="1:131" ht="26.25" customHeight="1" thickBot="1" x14ac:dyDescent="0.25">
      <c r="A88" s="217" t="s">
        <v>375</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2342</v>
      </c>
      <c r="AG88" s="857"/>
      <c r="AH88" s="857"/>
      <c r="AI88" s="857"/>
      <c r="AJ88" s="857"/>
      <c r="AK88" s="854"/>
      <c r="AL88" s="854"/>
      <c r="AM88" s="854"/>
      <c r="AN88" s="854"/>
      <c r="AO88" s="854"/>
      <c r="AP88" s="857">
        <v>57</v>
      </c>
      <c r="AQ88" s="857"/>
      <c r="AR88" s="857"/>
      <c r="AS88" s="857"/>
      <c r="AT88" s="857"/>
      <c r="AU88" s="857">
        <v>17</v>
      </c>
      <c r="AV88" s="857"/>
      <c r="AW88" s="857"/>
      <c r="AX88" s="857"/>
      <c r="AY88" s="857"/>
      <c r="AZ88" s="862"/>
      <c r="BA88" s="862"/>
      <c r="BB88" s="862"/>
      <c r="BC88" s="862"/>
      <c r="BD88" s="863"/>
      <c r="BE88" s="218"/>
      <c r="BF88" s="218"/>
      <c r="BG88" s="218"/>
      <c r="BH88" s="218"/>
      <c r="BI88" s="218"/>
      <c r="BJ88" s="218"/>
      <c r="BK88" s="218"/>
      <c r="BL88" s="218"/>
      <c r="BM88" s="218"/>
      <c r="BN88" s="218"/>
      <c r="BO88" s="218"/>
      <c r="BP88" s="218"/>
      <c r="BQ88" s="215">
        <v>82</v>
      </c>
      <c r="BR88" s="220"/>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07"/>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07"/>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07"/>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07"/>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07"/>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07"/>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07"/>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07"/>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07"/>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07"/>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07"/>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07"/>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07"/>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07"/>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375</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15</v>
      </c>
      <c r="CS102" s="865"/>
      <c r="CT102" s="865"/>
      <c r="CU102" s="865"/>
      <c r="CV102" s="904"/>
      <c r="CW102" s="903" t="s">
        <v>564</v>
      </c>
      <c r="CX102" s="865"/>
      <c r="CY102" s="865"/>
      <c r="CZ102" s="865"/>
      <c r="DA102" s="904"/>
      <c r="DB102" s="903" t="s">
        <v>564</v>
      </c>
      <c r="DC102" s="865"/>
      <c r="DD102" s="865"/>
      <c r="DE102" s="865"/>
      <c r="DF102" s="904"/>
      <c r="DG102" s="903">
        <v>162</v>
      </c>
      <c r="DH102" s="865"/>
      <c r="DI102" s="865"/>
      <c r="DJ102" s="865"/>
      <c r="DK102" s="904"/>
      <c r="DL102" s="903" t="s">
        <v>564</v>
      </c>
      <c r="DM102" s="865"/>
      <c r="DN102" s="865"/>
      <c r="DO102" s="865"/>
      <c r="DP102" s="904"/>
      <c r="DQ102" s="903">
        <v>155</v>
      </c>
      <c r="DR102" s="865"/>
      <c r="DS102" s="865"/>
      <c r="DT102" s="865"/>
      <c r="DU102" s="904"/>
      <c r="DV102" s="802"/>
      <c r="DW102" s="803"/>
      <c r="DX102" s="803"/>
      <c r="DY102" s="803"/>
      <c r="DZ102" s="927"/>
      <c r="EA102" s="207"/>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07"/>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07"/>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row>
    <row r="107" spans="1:131" s="207" customFormat="1" ht="26.25" customHeight="1" thickBot="1" x14ac:dyDescent="0.25">
      <c r="A107" s="226" t="s">
        <v>402</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403</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207"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07"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293</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293</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293</v>
      </c>
      <c r="DR109" s="906"/>
      <c r="DS109" s="906"/>
      <c r="DT109" s="906"/>
      <c r="DU109" s="907"/>
      <c r="DV109" s="905" t="s">
        <v>409</v>
      </c>
      <c r="DW109" s="906"/>
      <c r="DX109" s="906"/>
      <c r="DY109" s="906"/>
      <c r="DZ109" s="908"/>
    </row>
    <row r="110" spans="1:131" s="207"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521531</v>
      </c>
      <c r="AB110" s="913"/>
      <c r="AC110" s="913"/>
      <c r="AD110" s="913"/>
      <c r="AE110" s="914"/>
      <c r="AF110" s="915">
        <v>484357</v>
      </c>
      <c r="AG110" s="913"/>
      <c r="AH110" s="913"/>
      <c r="AI110" s="913"/>
      <c r="AJ110" s="914"/>
      <c r="AK110" s="915">
        <v>471525</v>
      </c>
      <c r="AL110" s="913"/>
      <c r="AM110" s="913"/>
      <c r="AN110" s="913"/>
      <c r="AO110" s="914"/>
      <c r="AP110" s="916">
        <v>21</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5072653</v>
      </c>
      <c r="BR110" s="944"/>
      <c r="BS110" s="944"/>
      <c r="BT110" s="944"/>
      <c r="BU110" s="944"/>
      <c r="BV110" s="944">
        <v>4746479</v>
      </c>
      <c r="BW110" s="944"/>
      <c r="BX110" s="944"/>
      <c r="BY110" s="944"/>
      <c r="BZ110" s="944"/>
      <c r="CA110" s="944">
        <v>4412472</v>
      </c>
      <c r="CB110" s="944"/>
      <c r="CC110" s="944"/>
      <c r="CD110" s="944"/>
      <c r="CE110" s="944"/>
      <c r="CF110" s="957">
        <v>196.3</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07"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07"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564520</v>
      </c>
      <c r="BR112" s="939"/>
      <c r="BS112" s="939"/>
      <c r="BT112" s="939"/>
      <c r="BU112" s="939"/>
      <c r="BV112" s="939">
        <v>584016</v>
      </c>
      <c r="BW112" s="939"/>
      <c r="BX112" s="939"/>
      <c r="BY112" s="939"/>
      <c r="BZ112" s="939"/>
      <c r="CA112" s="939">
        <v>692271</v>
      </c>
      <c r="CB112" s="939"/>
      <c r="CC112" s="939"/>
      <c r="CD112" s="939"/>
      <c r="CE112" s="939"/>
      <c r="CF112" s="933">
        <v>30.8</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07"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32714</v>
      </c>
      <c r="AB113" s="951"/>
      <c r="AC113" s="951"/>
      <c r="AD113" s="951"/>
      <c r="AE113" s="952"/>
      <c r="AF113" s="953">
        <v>34115</v>
      </c>
      <c r="AG113" s="951"/>
      <c r="AH113" s="951"/>
      <c r="AI113" s="951"/>
      <c r="AJ113" s="952"/>
      <c r="AK113" s="953">
        <v>36634</v>
      </c>
      <c r="AL113" s="951"/>
      <c r="AM113" s="951"/>
      <c r="AN113" s="951"/>
      <c r="AO113" s="952"/>
      <c r="AP113" s="954">
        <v>1.6</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10174</v>
      </c>
      <c r="BR113" s="939"/>
      <c r="BS113" s="939"/>
      <c r="BT113" s="939"/>
      <c r="BU113" s="939"/>
      <c r="BV113" s="939">
        <v>9248</v>
      </c>
      <c r="BW113" s="939"/>
      <c r="BX113" s="939"/>
      <c r="BY113" s="939"/>
      <c r="BZ113" s="939"/>
      <c r="CA113" s="939">
        <v>16896</v>
      </c>
      <c r="CB113" s="939"/>
      <c r="CC113" s="939"/>
      <c r="CD113" s="939"/>
      <c r="CE113" s="939"/>
      <c r="CF113" s="933">
        <v>0.8</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07"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469</v>
      </c>
      <c r="AB114" s="972"/>
      <c r="AC114" s="972"/>
      <c r="AD114" s="972"/>
      <c r="AE114" s="973"/>
      <c r="AF114" s="974">
        <v>1521</v>
      </c>
      <c r="AG114" s="972"/>
      <c r="AH114" s="972"/>
      <c r="AI114" s="972"/>
      <c r="AJ114" s="973"/>
      <c r="AK114" s="974">
        <v>1572</v>
      </c>
      <c r="AL114" s="972"/>
      <c r="AM114" s="972"/>
      <c r="AN114" s="972"/>
      <c r="AO114" s="973"/>
      <c r="AP114" s="975">
        <v>0.1</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525247</v>
      </c>
      <c r="BR114" s="939"/>
      <c r="BS114" s="939"/>
      <c r="BT114" s="939"/>
      <c r="BU114" s="939"/>
      <c r="BV114" s="939">
        <v>518433</v>
      </c>
      <c r="BW114" s="939"/>
      <c r="BX114" s="939"/>
      <c r="BY114" s="939"/>
      <c r="BZ114" s="939"/>
      <c r="CA114" s="939">
        <v>491254</v>
      </c>
      <c r="CB114" s="939"/>
      <c r="CC114" s="939"/>
      <c r="CD114" s="939"/>
      <c r="CE114" s="939"/>
      <c r="CF114" s="933">
        <v>21.9</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07"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v>148288</v>
      </c>
      <c r="BR115" s="939"/>
      <c r="BS115" s="939"/>
      <c r="BT115" s="939"/>
      <c r="BU115" s="939"/>
      <c r="BV115" s="939">
        <v>166937</v>
      </c>
      <c r="BW115" s="939"/>
      <c r="BX115" s="939"/>
      <c r="BY115" s="939"/>
      <c r="BZ115" s="939"/>
      <c r="CA115" s="939">
        <v>154696</v>
      </c>
      <c r="CB115" s="939"/>
      <c r="CC115" s="939"/>
      <c r="CD115" s="939"/>
      <c r="CE115" s="939"/>
      <c r="CF115" s="933">
        <v>6.9</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07"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07"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554714</v>
      </c>
      <c r="AB117" s="992"/>
      <c r="AC117" s="992"/>
      <c r="AD117" s="992"/>
      <c r="AE117" s="993"/>
      <c r="AF117" s="994">
        <v>519993</v>
      </c>
      <c r="AG117" s="992"/>
      <c r="AH117" s="992"/>
      <c r="AI117" s="992"/>
      <c r="AJ117" s="993"/>
      <c r="AK117" s="994">
        <v>509731</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07"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293</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07"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28" t="s">
        <v>176</v>
      </c>
      <c r="BA119" s="228"/>
      <c r="BB119" s="228"/>
      <c r="BC119" s="228"/>
      <c r="BD119" s="228"/>
      <c r="BE119" s="228"/>
      <c r="BF119" s="228"/>
      <c r="BG119" s="228"/>
      <c r="BH119" s="228"/>
      <c r="BI119" s="228"/>
      <c r="BJ119" s="228"/>
      <c r="BK119" s="228"/>
      <c r="BL119" s="228"/>
      <c r="BM119" s="228"/>
      <c r="BN119" s="228"/>
      <c r="BO119" s="990" t="s">
        <v>439</v>
      </c>
      <c r="BP119" s="1018"/>
      <c r="BQ119" s="1012">
        <v>6320882</v>
      </c>
      <c r="BR119" s="1013"/>
      <c r="BS119" s="1013"/>
      <c r="BT119" s="1013"/>
      <c r="BU119" s="1013"/>
      <c r="BV119" s="1013">
        <v>6025113</v>
      </c>
      <c r="BW119" s="1013"/>
      <c r="BX119" s="1013"/>
      <c r="BY119" s="1013"/>
      <c r="BZ119" s="1013"/>
      <c r="CA119" s="1013">
        <v>5767589</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07"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2373736</v>
      </c>
      <c r="BR120" s="944"/>
      <c r="BS120" s="944"/>
      <c r="BT120" s="944"/>
      <c r="BU120" s="944"/>
      <c r="BV120" s="944">
        <v>2073274</v>
      </c>
      <c r="BW120" s="944"/>
      <c r="BX120" s="944"/>
      <c r="BY120" s="944"/>
      <c r="BZ120" s="944"/>
      <c r="CA120" s="944">
        <v>2179513</v>
      </c>
      <c r="CB120" s="944"/>
      <c r="CC120" s="944"/>
      <c r="CD120" s="944"/>
      <c r="CE120" s="944"/>
      <c r="CF120" s="957">
        <v>97</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688122</v>
      </c>
      <c r="DR120" s="944"/>
      <c r="DS120" s="944"/>
      <c r="DT120" s="944"/>
      <c r="DU120" s="944"/>
      <c r="DV120" s="945">
        <v>30.6</v>
      </c>
      <c r="DW120" s="945"/>
      <c r="DX120" s="945"/>
      <c r="DY120" s="945"/>
      <c r="DZ120" s="946"/>
    </row>
    <row r="121" spans="1:130" s="207"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588570</v>
      </c>
      <c r="BR121" s="939"/>
      <c r="BS121" s="939"/>
      <c r="BT121" s="939"/>
      <c r="BU121" s="939"/>
      <c r="BV121" s="939">
        <v>557308</v>
      </c>
      <c r="BW121" s="939"/>
      <c r="BX121" s="939"/>
      <c r="BY121" s="939"/>
      <c r="BZ121" s="939"/>
      <c r="CA121" s="939">
        <v>539423</v>
      </c>
      <c r="CB121" s="939"/>
      <c r="CC121" s="939"/>
      <c r="CD121" s="939"/>
      <c r="CE121" s="939"/>
      <c r="CF121" s="933">
        <v>24</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v>4149</v>
      </c>
      <c r="DR121" s="939"/>
      <c r="DS121" s="939"/>
      <c r="DT121" s="939"/>
      <c r="DU121" s="939"/>
      <c r="DV121" s="940">
        <v>0.2</v>
      </c>
      <c r="DW121" s="940"/>
      <c r="DX121" s="940"/>
      <c r="DY121" s="940"/>
      <c r="DZ121" s="941"/>
    </row>
    <row r="122" spans="1:130" s="207"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3304483</v>
      </c>
      <c r="BR122" s="1013"/>
      <c r="BS122" s="1013"/>
      <c r="BT122" s="1013"/>
      <c r="BU122" s="1013"/>
      <c r="BV122" s="1013">
        <v>3083740</v>
      </c>
      <c r="BW122" s="1013"/>
      <c r="BX122" s="1013"/>
      <c r="BY122" s="1013"/>
      <c r="BZ122" s="1013"/>
      <c r="CA122" s="1013">
        <v>2879111</v>
      </c>
      <c r="CB122" s="1013"/>
      <c r="CC122" s="1013"/>
      <c r="CD122" s="1013"/>
      <c r="CE122" s="1013"/>
      <c r="CF122" s="1030">
        <v>128.1</v>
      </c>
      <c r="CG122" s="1031"/>
      <c r="CH122" s="1031"/>
      <c r="CI122" s="1031"/>
      <c r="CJ122" s="1031"/>
      <c r="CK122" s="1022"/>
      <c r="CL122" s="1023"/>
      <c r="CM122" s="1023"/>
      <c r="CN122" s="1023"/>
      <c r="CO122" s="1024"/>
      <c r="CP122" s="1032" t="s">
        <v>388</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07"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28" t="s">
        <v>176</v>
      </c>
      <c r="BA123" s="228"/>
      <c r="BB123" s="228"/>
      <c r="BC123" s="228"/>
      <c r="BD123" s="228"/>
      <c r="BE123" s="228"/>
      <c r="BF123" s="228"/>
      <c r="BG123" s="228"/>
      <c r="BH123" s="228"/>
      <c r="BI123" s="228"/>
      <c r="BJ123" s="228"/>
      <c r="BK123" s="228"/>
      <c r="BL123" s="228"/>
      <c r="BM123" s="228"/>
      <c r="BN123" s="228"/>
      <c r="BO123" s="990" t="s">
        <v>447</v>
      </c>
      <c r="BP123" s="1018"/>
      <c r="BQ123" s="1076">
        <v>6266789</v>
      </c>
      <c r="BR123" s="1077"/>
      <c r="BS123" s="1077"/>
      <c r="BT123" s="1077"/>
      <c r="BU123" s="1077"/>
      <c r="BV123" s="1077">
        <v>5714322</v>
      </c>
      <c r="BW123" s="1077"/>
      <c r="BX123" s="1077"/>
      <c r="BY123" s="1077"/>
      <c r="BZ123" s="1077"/>
      <c r="CA123" s="1077">
        <v>5598047</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07"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2.5</v>
      </c>
      <c r="BR124" s="1040"/>
      <c r="BS124" s="1040"/>
      <c r="BT124" s="1040"/>
      <c r="BU124" s="1040"/>
      <c r="BV124" s="1040">
        <v>13.7</v>
      </c>
      <c r="BW124" s="1040"/>
      <c r="BX124" s="1040"/>
      <c r="BY124" s="1040"/>
      <c r="BZ124" s="1040"/>
      <c r="CA124" s="1040">
        <v>7.5</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v>564520</v>
      </c>
      <c r="DH124" s="999"/>
      <c r="DI124" s="999"/>
      <c r="DJ124" s="999"/>
      <c r="DK124" s="1000"/>
      <c r="DL124" s="998">
        <v>584016</v>
      </c>
      <c r="DM124" s="999"/>
      <c r="DN124" s="999"/>
      <c r="DO124" s="999"/>
      <c r="DP124" s="1000"/>
      <c r="DQ124" s="998" t="s">
        <v>121</v>
      </c>
      <c r="DR124" s="999"/>
      <c r="DS124" s="999"/>
      <c r="DT124" s="999"/>
      <c r="DU124" s="1000"/>
      <c r="DV124" s="1001" t="s">
        <v>121</v>
      </c>
      <c r="DW124" s="1002"/>
      <c r="DX124" s="1002"/>
      <c r="DY124" s="1002"/>
      <c r="DZ124" s="1003"/>
    </row>
    <row r="125" spans="1:130" s="207"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09"/>
      <c r="BR125" s="209"/>
      <c r="BS125" s="209"/>
      <c r="BT125" s="209"/>
      <c r="BU125" s="209"/>
      <c r="BV125" s="209"/>
      <c r="BW125" s="209"/>
      <c r="BX125" s="209"/>
      <c r="BY125" s="209"/>
      <c r="BZ125" s="209"/>
      <c r="CA125" s="209"/>
      <c r="CB125" s="209"/>
      <c r="CC125" s="209"/>
      <c r="CD125" s="209"/>
      <c r="CE125" s="209"/>
      <c r="CF125" s="209"/>
      <c r="CG125" s="209"/>
      <c r="CH125" s="209"/>
      <c r="CI125" s="209"/>
      <c r="CJ125" s="231"/>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07"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09"/>
      <c r="AV126" s="209"/>
      <c r="AW126" s="209"/>
      <c r="AX126" s="209"/>
      <c r="AY126" s="209"/>
      <c r="AZ126" s="209"/>
      <c r="BA126" s="209"/>
      <c r="BB126" s="209"/>
      <c r="BC126" s="209"/>
      <c r="BD126" s="209"/>
      <c r="BE126" s="209"/>
      <c r="BF126" s="209"/>
      <c r="BG126" s="209"/>
      <c r="BH126" s="209"/>
      <c r="BI126" s="209"/>
      <c r="BJ126" s="209"/>
      <c r="BK126" s="209"/>
      <c r="BL126" s="209"/>
      <c r="BM126" s="209"/>
      <c r="BN126" s="209"/>
      <c r="BO126" s="209"/>
      <c r="BP126" s="209"/>
      <c r="BQ126" s="209"/>
      <c r="BR126" s="209"/>
      <c r="BS126" s="209"/>
      <c r="BT126" s="209"/>
      <c r="BU126" s="209"/>
      <c r="BV126" s="209"/>
      <c r="BW126" s="209"/>
      <c r="BX126" s="209"/>
      <c r="BY126" s="209"/>
      <c r="BZ126" s="209"/>
      <c r="CA126" s="209"/>
      <c r="CB126" s="209"/>
      <c r="CC126" s="209"/>
      <c r="CD126" s="232"/>
      <c r="CE126" s="232"/>
      <c r="CF126" s="232"/>
      <c r="CG126" s="209"/>
      <c r="CH126" s="209"/>
      <c r="CI126" s="209"/>
      <c r="CJ126" s="231"/>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v>148288</v>
      </c>
      <c r="DH126" s="939"/>
      <c r="DI126" s="939"/>
      <c r="DJ126" s="939"/>
      <c r="DK126" s="939"/>
      <c r="DL126" s="939">
        <v>166937</v>
      </c>
      <c r="DM126" s="939"/>
      <c r="DN126" s="939"/>
      <c r="DO126" s="939"/>
      <c r="DP126" s="939"/>
      <c r="DQ126" s="939">
        <v>154696</v>
      </c>
      <c r="DR126" s="939"/>
      <c r="DS126" s="939"/>
      <c r="DT126" s="939"/>
      <c r="DU126" s="939"/>
      <c r="DV126" s="940">
        <v>6.9</v>
      </c>
      <c r="DW126" s="940"/>
      <c r="DX126" s="940"/>
      <c r="DY126" s="940"/>
      <c r="DZ126" s="941"/>
    </row>
    <row r="127" spans="1:130" s="207"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09"/>
      <c r="AV127" s="209"/>
      <c r="AW127" s="209"/>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09"/>
      <c r="CB127" s="209"/>
      <c r="CC127" s="209"/>
      <c r="CD127" s="232"/>
      <c r="CE127" s="232"/>
      <c r="CF127" s="232"/>
      <c r="CG127" s="209"/>
      <c r="CH127" s="209"/>
      <c r="CI127" s="209"/>
      <c r="CJ127" s="231"/>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07"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28883</v>
      </c>
      <c r="AB128" s="1059"/>
      <c r="AC128" s="1059"/>
      <c r="AD128" s="1059"/>
      <c r="AE128" s="1060"/>
      <c r="AF128" s="1061">
        <v>30354</v>
      </c>
      <c r="AG128" s="1059"/>
      <c r="AH128" s="1059"/>
      <c r="AI128" s="1059"/>
      <c r="AJ128" s="1060"/>
      <c r="AK128" s="1061">
        <v>42853</v>
      </c>
      <c r="AL128" s="1059"/>
      <c r="AM128" s="1059"/>
      <c r="AN128" s="1059"/>
      <c r="AO128" s="1060"/>
      <c r="AP128" s="1062"/>
      <c r="AQ128" s="1063"/>
      <c r="AR128" s="1063"/>
      <c r="AS128" s="1063"/>
      <c r="AT128" s="1064"/>
      <c r="AU128" s="209"/>
      <c r="AV128" s="209"/>
      <c r="AW128" s="209"/>
      <c r="AX128" s="909" t="s">
        <v>461</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2"/>
      <c r="CB128" s="232"/>
      <c r="CC128" s="232"/>
      <c r="CD128" s="232"/>
      <c r="CE128" s="232"/>
      <c r="CF128" s="232"/>
      <c r="CG128" s="209"/>
      <c r="CH128" s="209"/>
      <c r="CI128" s="209"/>
      <c r="CJ128" s="231"/>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07"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2496487</v>
      </c>
      <c r="AB129" s="972"/>
      <c r="AC129" s="972"/>
      <c r="AD129" s="972"/>
      <c r="AE129" s="973"/>
      <c r="AF129" s="974">
        <v>2551350</v>
      </c>
      <c r="AG129" s="972"/>
      <c r="AH129" s="972"/>
      <c r="AI129" s="972"/>
      <c r="AJ129" s="973"/>
      <c r="AK129" s="974">
        <v>2531478</v>
      </c>
      <c r="AL129" s="972"/>
      <c r="AM129" s="972"/>
      <c r="AN129" s="972"/>
      <c r="AO129" s="973"/>
      <c r="AP129" s="1086"/>
      <c r="AQ129" s="1087"/>
      <c r="AR129" s="1087"/>
      <c r="AS129" s="1087"/>
      <c r="AT129" s="1088"/>
      <c r="AU129" s="210"/>
      <c r="AV129" s="210"/>
      <c r="AW129" s="210"/>
      <c r="AX129" s="1078" t="s">
        <v>464</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0"/>
      <c r="DQ129" s="210"/>
      <c r="DR129" s="210"/>
      <c r="DS129" s="210"/>
      <c r="DT129" s="210"/>
      <c r="DU129" s="210"/>
      <c r="DV129" s="210"/>
      <c r="DW129" s="210"/>
      <c r="DX129" s="210"/>
      <c r="DY129" s="210"/>
      <c r="DZ129" s="210"/>
    </row>
    <row r="130" spans="1:131" s="207"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333287</v>
      </c>
      <c r="AB130" s="972"/>
      <c r="AC130" s="972"/>
      <c r="AD130" s="972"/>
      <c r="AE130" s="973"/>
      <c r="AF130" s="974">
        <v>291676</v>
      </c>
      <c r="AG130" s="972"/>
      <c r="AH130" s="972"/>
      <c r="AI130" s="972"/>
      <c r="AJ130" s="973"/>
      <c r="AK130" s="974">
        <v>284188</v>
      </c>
      <c r="AL130" s="972"/>
      <c r="AM130" s="972"/>
      <c r="AN130" s="972"/>
      <c r="AO130" s="973"/>
      <c r="AP130" s="1086"/>
      <c r="AQ130" s="1087"/>
      <c r="AR130" s="1087"/>
      <c r="AS130" s="1087"/>
      <c r="AT130" s="1088"/>
      <c r="AU130" s="210"/>
      <c r="AV130" s="210"/>
      <c r="AW130" s="210"/>
      <c r="AX130" s="1078" t="s">
        <v>467</v>
      </c>
      <c r="AY130" s="936"/>
      <c r="AZ130" s="936"/>
      <c r="BA130" s="936"/>
      <c r="BB130" s="936"/>
      <c r="BC130" s="936"/>
      <c r="BD130" s="936"/>
      <c r="BE130" s="937"/>
      <c r="BF130" s="1114">
        <v>8.5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0"/>
      <c r="DQ130" s="210"/>
      <c r="DR130" s="210"/>
      <c r="DS130" s="210"/>
      <c r="DT130" s="210"/>
      <c r="DU130" s="210"/>
      <c r="DV130" s="210"/>
      <c r="DW130" s="210"/>
      <c r="DX130" s="210"/>
      <c r="DY130" s="210"/>
      <c r="DZ130" s="210"/>
    </row>
    <row r="131" spans="1:131" s="207"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2163200</v>
      </c>
      <c r="AB131" s="999"/>
      <c r="AC131" s="999"/>
      <c r="AD131" s="999"/>
      <c r="AE131" s="1000"/>
      <c r="AF131" s="998">
        <v>2259674</v>
      </c>
      <c r="AG131" s="999"/>
      <c r="AH131" s="999"/>
      <c r="AI131" s="999"/>
      <c r="AJ131" s="1000"/>
      <c r="AK131" s="998">
        <v>2247290</v>
      </c>
      <c r="AL131" s="999"/>
      <c r="AM131" s="999"/>
      <c r="AN131" s="999"/>
      <c r="AO131" s="1000"/>
      <c r="AP131" s="1123"/>
      <c r="AQ131" s="1124"/>
      <c r="AR131" s="1124"/>
      <c r="AS131" s="1124"/>
      <c r="AT131" s="1125"/>
      <c r="AU131" s="210"/>
      <c r="AV131" s="210"/>
      <c r="AW131" s="210"/>
      <c r="AX131" s="1096" t="s">
        <v>469</v>
      </c>
      <c r="AY131" s="739"/>
      <c r="AZ131" s="739"/>
      <c r="BA131" s="739"/>
      <c r="BB131" s="739"/>
      <c r="BC131" s="739"/>
      <c r="BD131" s="739"/>
      <c r="BE131" s="1049"/>
      <c r="BF131" s="1097">
        <v>7.5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0"/>
      <c r="DQ131" s="210"/>
      <c r="DR131" s="210"/>
      <c r="DS131" s="210"/>
      <c r="DT131" s="210"/>
      <c r="DU131" s="210"/>
      <c r="DV131" s="210"/>
      <c r="DW131" s="210"/>
      <c r="DX131" s="210"/>
      <c r="DY131" s="210"/>
      <c r="DZ131" s="210"/>
    </row>
    <row r="132" spans="1:131" s="207"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8.9008875740000004</v>
      </c>
      <c r="AB132" s="1110"/>
      <c r="AC132" s="1110"/>
      <c r="AD132" s="1110"/>
      <c r="AE132" s="1111"/>
      <c r="AF132" s="1112">
        <v>8.7606884889999996</v>
      </c>
      <c r="AG132" s="1110"/>
      <c r="AH132" s="1110"/>
      <c r="AI132" s="1110"/>
      <c r="AJ132" s="1111"/>
      <c r="AK132" s="1112">
        <v>8.129346902</v>
      </c>
      <c r="AL132" s="1110"/>
      <c r="AM132" s="1110"/>
      <c r="AN132" s="1110"/>
      <c r="AO132" s="1111"/>
      <c r="AP132" s="1014"/>
      <c r="AQ132" s="1015"/>
      <c r="AR132" s="1015"/>
      <c r="AS132" s="1015"/>
      <c r="AT132" s="1113"/>
      <c r="AU132" s="234"/>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0"/>
      <c r="DQ132" s="210"/>
      <c r="DR132" s="210"/>
      <c r="DS132" s="210"/>
      <c r="DT132" s="210"/>
      <c r="DU132" s="210"/>
      <c r="DV132" s="210"/>
      <c r="DW132" s="210"/>
      <c r="DX132" s="210"/>
      <c r="DY132" s="210"/>
      <c r="DZ132" s="210"/>
    </row>
    <row r="133" spans="1:131" s="207"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6.6</v>
      </c>
      <c r="AB133" s="1093"/>
      <c r="AC133" s="1093"/>
      <c r="AD133" s="1093"/>
      <c r="AE133" s="1094"/>
      <c r="AF133" s="1092">
        <v>7.7</v>
      </c>
      <c r="AG133" s="1093"/>
      <c r="AH133" s="1093"/>
      <c r="AI133" s="1093"/>
      <c r="AJ133" s="1094"/>
      <c r="AK133" s="1092">
        <v>8.5</v>
      </c>
      <c r="AL133" s="1093"/>
      <c r="AM133" s="1093"/>
      <c r="AN133" s="1093"/>
      <c r="AO133" s="1094"/>
      <c r="AP133" s="1041"/>
      <c r="AQ133" s="1042"/>
      <c r="AR133" s="1042"/>
      <c r="AS133" s="1042"/>
      <c r="AT133" s="1095"/>
      <c r="AU133" s="210"/>
      <c r="AV133" s="210"/>
      <c r="AW133" s="210"/>
      <c r="AX133" s="210"/>
      <c r="AY133" s="210"/>
      <c r="AZ133" s="210"/>
      <c r="BA133" s="210"/>
      <c r="BB133" s="210"/>
      <c r="BC133" s="210"/>
      <c r="BD133" s="210"/>
      <c r="BE133" s="210"/>
      <c r="BF133" s="210"/>
      <c r="BG133" s="210"/>
      <c r="BH133" s="210"/>
      <c r="BI133" s="210"/>
      <c r="BJ133" s="210"/>
      <c r="BK133" s="210"/>
      <c r="BL133" s="210"/>
      <c r="BM133" s="210"/>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0"/>
      <c r="DQ133" s="210"/>
      <c r="DR133" s="210"/>
      <c r="DS133" s="210"/>
      <c r="DT133" s="210"/>
      <c r="DU133" s="210"/>
      <c r="DV133" s="210"/>
      <c r="DW133" s="210"/>
      <c r="DX133" s="210"/>
      <c r="DY133" s="210"/>
      <c r="DZ133" s="210"/>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0"/>
      <c r="AV134" s="210"/>
      <c r="AW134" s="210"/>
      <c r="AX134" s="210"/>
      <c r="AY134" s="210"/>
      <c r="AZ134" s="210"/>
      <c r="BA134" s="210"/>
      <c r="BB134" s="210"/>
      <c r="BC134" s="210"/>
      <c r="BD134" s="210"/>
      <c r="BE134" s="210"/>
      <c r="BF134" s="210"/>
      <c r="BG134" s="210"/>
      <c r="BH134" s="210"/>
      <c r="BI134" s="210"/>
      <c r="BJ134" s="210"/>
      <c r="BK134" s="210"/>
      <c r="BL134" s="210"/>
      <c r="BM134" s="210"/>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0"/>
      <c r="DQ134" s="210"/>
      <c r="DR134" s="210"/>
      <c r="DS134" s="210"/>
      <c r="DT134" s="210"/>
      <c r="DU134" s="210"/>
      <c r="DV134" s="210"/>
      <c r="DW134" s="210"/>
      <c r="DX134" s="210"/>
      <c r="DY134" s="210"/>
      <c r="DZ134" s="210"/>
      <c r="EA134" s="207"/>
    </row>
    <row r="135" spans="1:131" ht="1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vB1vcGvXzqeAL6EG5K0nNPKVXMu91LyNDUShdOD/XygenFSyIUbzWPKpt/PRWdLFOwXLxohxjXP3S7KiAUl+FA==" saltValue="gcsBKxGdPt2MEaZ7+SShz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37" customWidth="1"/>
    <col min="121" max="121" width="0" style="236" hidden="1" customWidth="1"/>
    <col min="122" max="16384" width="9" style="236" hidden="1"/>
  </cols>
  <sheetData>
    <row r="1" spans="1:120" ht="13"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36"/>
    </row>
    <row r="17" spans="119:120" ht="13" x14ac:dyDescent="0.2">
      <c r="DP17" s="236"/>
    </row>
    <row r="18" spans="119:120" ht="13" x14ac:dyDescent="0.2"/>
    <row r="19" spans="119:120" ht="13" x14ac:dyDescent="0.2"/>
    <row r="20" spans="119:120" ht="13" x14ac:dyDescent="0.2">
      <c r="DO20" s="236"/>
      <c r="DP20" s="236"/>
    </row>
    <row r="21" spans="119:120" ht="13" x14ac:dyDescent="0.2">
      <c r="DP21" s="236"/>
    </row>
    <row r="22" spans="119:120" ht="13" x14ac:dyDescent="0.2"/>
    <row r="23" spans="119:120" ht="13" x14ac:dyDescent="0.2">
      <c r="DO23" s="236"/>
      <c r="DP23" s="236"/>
    </row>
    <row r="24" spans="119:120" ht="13" x14ac:dyDescent="0.2">
      <c r="DP24" s="236"/>
    </row>
    <row r="25" spans="119:120" ht="13" x14ac:dyDescent="0.2">
      <c r="DP25" s="236"/>
    </row>
    <row r="26" spans="119:120" ht="13" x14ac:dyDescent="0.2">
      <c r="DO26" s="236"/>
      <c r="DP26" s="236"/>
    </row>
    <row r="27" spans="119:120" ht="13" x14ac:dyDescent="0.2"/>
    <row r="28" spans="119:120" ht="13" x14ac:dyDescent="0.2">
      <c r="DO28" s="236"/>
      <c r="DP28" s="236"/>
    </row>
    <row r="29" spans="119:120" ht="13" x14ac:dyDescent="0.2">
      <c r="DP29" s="236"/>
    </row>
    <row r="30" spans="119:120" ht="13" x14ac:dyDescent="0.2"/>
    <row r="31" spans="119:120" ht="13" x14ac:dyDescent="0.2">
      <c r="DO31" s="236"/>
      <c r="DP31" s="236"/>
    </row>
    <row r="32" spans="119:120" ht="13" x14ac:dyDescent="0.2"/>
    <row r="33" spans="98:120" ht="13" x14ac:dyDescent="0.2">
      <c r="DO33" s="236"/>
      <c r="DP33" s="236"/>
    </row>
    <row r="34" spans="98:120" ht="13" x14ac:dyDescent="0.2">
      <c r="DM34" s="236"/>
    </row>
    <row r="35" spans="98:120" ht="13" x14ac:dyDescent="0.2">
      <c r="CT35" s="236"/>
      <c r="CU35" s="236"/>
      <c r="CV35" s="236"/>
      <c r="CY35" s="236"/>
      <c r="CZ35" s="236"/>
      <c r="DA35" s="236"/>
      <c r="DD35" s="236"/>
      <c r="DE35" s="236"/>
      <c r="DF35" s="236"/>
      <c r="DI35" s="236"/>
      <c r="DJ35" s="236"/>
      <c r="DK35" s="236"/>
      <c r="DM35" s="236"/>
      <c r="DN35" s="236"/>
      <c r="DO35" s="236"/>
      <c r="DP35" s="236"/>
    </row>
    <row r="36" spans="98:120" ht="13" x14ac:dyDescent="0.2"/>
    <row r="37" spans="98:120" ht="13" x14ac:dyDescent="0.2">
      <c r="CW37" s="236"/>
      <c r="DB37" s="236"/>
      <c r="DG37" s="236"/>
      <c r="DL37" s="236"/>
      <c r="DP37" s="236"/>
    </row>
    <row r="38" spans="98:120" ht="13"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36"/>
      <c r="DO49" s="236"/>
      <c r="DP49" s="236"/>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36"/>
      <c r="CS63" s="236"/>
      <c r="CX63" s="236"/>
      <c r="DC63" s="236"/>
      <c r="DH63" s="236"/>
    </row>
    <row r="64" spans="22:120" ht="13" x14ac:dyDescent="0.2">
      <c r="V64" s="236"/>
    </row>
    <row r="65" spans="15:120" ht="13"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 x14ac:dyDescent="0.2">
      <c r="Q66" s="236"/>
      <c r="S66" s="236"/>
      <c r="U66" s="236"/>
      <c r="DM66" s="236"/>
    </row>
    <row r="67" spans="15:120" ht="13"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 x14ac:dyDescent="0.2"/>
    <row r="69" spans="15:120" ht="13" x14ac:dyDescent="0.2"/>
    <row r="70" spans="15:120" ht="13" x14ac:dyDescent="0.2"/>
    <row r="71" spans="15:120" ht="13" x14ac:dyDescent="0.2"/>
    <row r="72" spans="15:120" ht="13" x14ac:dyDescent="0.2">
      <c r="DP72" s="236"/>
    </row>
    <row r="73" spans="15:120" ht="13" x14ac:dyDescent="0.2">
      <c r="DP73" s="236"/>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36"/>
      <c r="CX96" s="236"/>
      <c r="DC96" s="236"/>
      <c r="DH96" s="236"/>
    </row>
    <row r="97" spans="24:120" ht="13" x14ac:dyDescent="0.2">
      <c r="CS97" s="236"/>
      <c r="CX97" s="236"/>
      <c r="DC97" s="236"/>
      <c r="DH97" s="236"/>
      <c r="DP97" s="237" t="s">
        <v>473</v>
      </c>
    </row>
    <row r="98" spans="24:120" ht="13" hidden="1" x14ac:dyDescent="0.2">
      <c r="CS98" s="236"/>
      <c r="CX98" s="236"/>
      <c r="DC98" s="236"/>
      <c r="DH98" s="236"/>
    </row>
    <row r="99" spans="24:120" ht="13"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 hidden="1" x14ac:dyDescent="0.2">
      <c r="CT103" s="236"/>
      <c r="CV103" s="236"/>
      <c r="CW103" s="236"/>
      <c r="CY103" s="236"/>
      <c r="DA103" s="236"/>
      <c r="DB103" s="236"/>
      <c r="DD103" s="236"/>
      <c r="DF103" s="236"/>
      <c r="DG103" s="236"/>
      <c r="DI103" s="236"/>
      <c r="DK103" s="236"/>
      <c r="DL103" s="236"/>
      <c r="DM103" s="236"/>
      <c r="DN103" s="236"/>
      <c r="DO103" s="236"/>
      <c r="DP103" s="236"/>
    </row>
    <row r="104" spans="24:120" ht="13"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Hw8vNcODMbMyoh/uUP9lvXZ8k7XRkUYWWTxt66xVm7G1V0WuHQYvRuTmbIUu4tdExrMC4tr+wWHiphsGmHLEWw==" saltValue="WulrysmrsZ9dnl+Sgkcvn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37" customWidth="1"/>
    <col min="117" max="16384" width="9" style="236" hidden="1"/>
  </cols>
  <sheetData>
    <row r="1" spans="2:116" ht="13"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 x14ac:dyDescent="0.2"/>
    <row r="3" spans="2:116" ht="13" x14ac:dyDescent="0.2"/>
    <row r="4" spans="2:116" ht="13"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 x14ac:dyDescent="0.2"/>
    <row r="20" spans="9:116" ht="13" x14ac:dyDescent="0.2"/>
    <row r="21" spans="9:116" ht="13" x14ac:dyDescent="0.2">
      <c r="DL21" s="236"/>
    </row>
    <row r="22" spans="9:116" ht="13" x14ac:dyDescent="0.2">
      <c r="DI22" s="236"/>
      <c r="DJ22" s="236"/>
      <c r="DK22" s="236"/>
      <c r="DL22" s="236"/>
    </row>
    <row r="23" spans="9:116" ht="13" x14ac:dyDescent="0.2">
      <c r="CY23" s="236"/>
      <c r="CZ23" s="236"/>
      <c r="DA23" s="236"/>
      <c r="DB23" s="236"/>
      <c r="DC23" s="236"/>
      <c r="DD23" s="236"/>
      <c r="DE23" s="236"/>
      <c r="DF23" s="236"/>
      <c r="DG23" s="236"/>
      <c r="DH23" s="236"/>
      <c r="DI23" s="236"/>
      <c r="DJ23" s="236"/>
      <c r="DK23" s="236"/>
      <c r="DL23" s="236"/>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36"/>
      <c r="DA35" s="236"/>
      <c r="DB35" s="236"/>
      <c r="DC35" s="236"/>
      <c r="DD35" s="236"/>
      <c r="DE35" s="236"/>
      <c r="DF35" s="236"/>
      <c r="DG35" s="236"/>
      <c r="DH35" s="236"/>
      <c r="DI35" s="236"/>
      <c r="DJ35" s="236"/>
      <c r="DK35" s="236"/>
      <c r="DL35" s="236"/>
    </row>
    <row r="36" spans="15:116" ht="13" x14ac:dyDescent="0.2"/>
    <row r="37" spans="15:116" ht="13" x14ac:dyDescent="0.2">
      <c r="DL37" s="236"/>
    </row>
    <row r="38" spans="15:116" ht="13" x14ac:dyDescent="0.2">
      <c r="DI38" s="236"/>
      <c r="DJ38" s="236"/>
      <c r="DK38" s="236"/>
      <c r="DL38" s="236"/>
    </row>
    <row r="39" spans="15:116" ht="13" x14ac:dyDescent="0.2"/>
    <row r="40" spans="15:116" ht="13" x14ac:dyDescent="0.2"/>
    <row r="41" spans="15:116" ht="13" x14ac:dyDescent="0.2"/>
    <row r="42" spans="15:116" ht="13" x14ac:dyDescent="0.2"/>
    <row r="43" spans="15:116" ht="13"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 x14ac:dyDescent="0.2">
      <c r="DL44" s="236"/>
    </row>
    <row r="45" spans="15:116" ht="13" x14ac:dyDescent="0.2"/>
    <row r="46" spans="15:116" ht="13" x14ac:dyDescent="0.2">
      <c r="DA46" s="236"/>
      <c r="DB46" s="236"/>
      <c r="DC46" s="236"/>
      <c r="DD46" s="236"/>
      <c r="DE46" s="236"/>
      <c r="DF46" s="236"/>
      <c r="DG46" s="236"/>
      <c r="DH46" s="236"/>
      <c r="DI46" s="236"/>
      <c r="DJ46" s="236"/>
      <c r="DK46" s="236"/>
      <c r="DL46" s="236"/>
    </row>
    <row r="47" spans="15:116" ht="13" x14ac:dyDescent="0.2"/>
    <row r="48" spans="15:116" ht="13" x14ac:dyDescent="0.2"/>
    <row r="49" spans="104:116" ht="13" x14ac:dyDescent="0.2"/>
    <row r="50" spans="104:116" ht="13" x14ac:dyDescent="0.2">
      <c r="CZ50" s="236"/>
      <c r="DA50" s="236"/>
      <c r="DB50" s="236"/>
      <c r="DC50" s="236"/>
      <c r="DD50" s="236"/>
      <c r="DE50" s="236"/>
      <c r="DF50" s="236"/>
      <c r="DG50" s="236"/>
      <c r="DH50" s="236"/>
      <c r="DI50" s="236"/>
      <c r="DJ50" s="236"/>
      <c r="DK50" s="236"/>
      <c r="DL50" s="236"/>
    </row>
    <row r="51" spans="104:116" ht="13" x14ac:dyDescent="0.2"/>
    <row r="52" spans="104:116" ht="13" x14ac:dyDescent="0.2"/>
    <row r="53" spans="104:116" ht="13" x14ac:dyDescent="0.2">
      <c r="DL53" s="236"/>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36"/>
      <c r="DD67" s="236"/>
      <c r="DE67" s="236"/>
      <c r="DF67" s="236"/>
      <c r="DG67" s="236"/>
      <c r="DH67" s="236"/>
      <c r="DI67" s="236"/>
      <c r="DJ67" s="236"/>
      <c r="DK67" s="236"/>
      <c r="DL67" s="236"/>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YtMCyqkpF4JbStBAIyQroy1Bg3hztMz4/sYoBIKNVhaEb2M7ZT8GvBO0rllusaRG8mMaaq5PesqFLmOeOrt0w==" saltValue="IFAAPTfKsqmhKIiq+Nis6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53125" style="238" customWidth="1"/>
    <col min="37" max="44" width="17" style="238" customWidth="1"/>
    <col min="45" max="45" width="6.08984375" style="244" customWidth="1"/>
    <col min="46" max="46" width="3" style="242" customWidth="1"/>
    <col min="47" max="47" width="19.08984375" style="238" hidden="1" customWidth="1"/>
    <col min="48" max="52" width="12.6328125" style="238" hidden="1" customWidth="1"/>
    <col min="53" max="16384" width="8.6328125" style="238" hidden="1"/>
  </cols>
  <sheetData>
    <row r="1" spans="1:46" ht="13" x14ac:dyDescent="0.2">
      <c r="AS1" s="238"/>
      <c r="AT1" s="238"/>
    </row>
    <row r="2" spans="1:46" ht="13" x14ac:dyDescent="0.2">
      <c r="AS2" s="238"/>
      <c r="AT2" s="238"/>
    </row>
    <row r="3" spans="1:46" ht="13" x14ac:dyDescent="0.2">
      <c r="AS3" s="238"/>
      <c r="AT3" s="238"/>
    </row>
    <row r="4" spans="1:46" ht="13" x14ac:dyDescent="0.2">
      <c r="AS4" s="238"/>
      <c r="AT4" s="238"/>
    </row>
    <row r="5" spans="1:46" ht="16.5" x14ac:dyDescent="0.2">
      <c r="A5" s="239" t="s">
        <v>474</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 x14ac:dyDescent="0.2">
      <c r="A6" s="242"/>
      <c r="AK6" s="243" t="s">
        <v>475</v>
      </c>
      <c r="AL6" s="243"/>
      <c r="AM6" s="243"/>
      <c r="AN6" s="243"/>
    </row>
    <row r="7" spans="1:46" ht="13.5" customHeight="1" x14ac:dyDescent="0.2">
      <c r="A7" s="242"/>
      <c r="AK7" s="245"/>
      <c r="AL7" s="246"/>
      <c r="AM7" s="246"/>
      <c r="AN7" s="247"/>
      <c r="AO7" s="1127" t="s">
        <v>476</v>
      </c>
      <c r="AP7" s="248"/>
      <c r="AQ7" s="249" t="s">
        <v>477</v>
      </c>
      <c r="AR7" s="250"/>
    </row>
    <row r="8" spans="1:46" ht="13" x14ac:dyDescent="0.2">
      <c r="A8" s="242"/>
      <c r="AK8" s="251"/>
      <c r="AL8" s="252"/>
      <c r="AM8" s="252"/>
      <c r="AN8" s="253"/>
      <c r="AO8" s="1128"/>
      <c r="AP8" s="254" t="s">
        <v>478</v>
      </c>
      <c r="AQ8" s="255" t="s">
        <v>479</v>
      </c>
      <c r="AR8" s="256" t="s">
        <v>480</v>
      </c>
    </row>
    <row r="9" spans="1:46" ht="13" x14ac:dyDescent="0.2">
      <c r="A9" s="242"/>
      <c r="AK9" s="1129" t="s">
        <v>481</v>
      </c>
      <c r="AL9" s="1130"/>
      <c r="AM9" s="1130"/>
      <c r="AN9" s="1131"/>
      <c r="AO9" s="257">
        <v>848856</v>
      </c>
      <c r="AP9" s="257">
        <v>149053</v>
      </c>
      <c r="AQ9" s="258">
        <v>156369</v>
      </c>
      <c r="AR9" s="259">
        <v>-4.7</v>
      </c>
    </row>
    <row r="10" spans="1:46" ht="13.5" customHeight="1" x14ac:dyDescent="0.2">
      <c r="A10" s="242"/>
      <c r="AK10" s="1129" t="s">
        <v>482</v>
      </c>
      <c r="AL10" s="1130"/>
      <c r="AM10" s="1130"/>
      <c r="AN10" s="1131"/>
      <c r="AO10" s="260">
        <v>143350</v>
      </c>
      <c r="AP10" s="260">
        <v>25171</v>
      </c>
      <c r="AQ10" s="261">
        <v>21449</v>
      </c>
      <c r="AR10" s="262">
        <v>17.399999999999999</v>
      </c>
    </row>
    <row r="11" spans="1:46" ht="13.5" customHeight="1" x14ac:dyDescent="0.2">
      <c r="A11" s="242"/>
      <c r="AK11" s="1129" t="s">
        <v>483</v>
      </c>
      <c r="AL11" s="1130"/>
      <c r="AM11" s="1130"/>
      <c r="AN11" s="1131"/>
      <c r="AO11" s="260">
        <v>28747</v>
      </c>
      <c r="AP11" s="260">
        <v>5048</v>
      </c>
      <c r="AQ11" s="261">
        <v>1663</v>
      </c>
      <c r="AR11" s="262">
        <v>203.5</v>
      </c>
    </row>
    <row r="12" spans="1:46" ht="13.5" customHeight="1" x14ac:dyDescent="0.2">
      <c r="A12" s="242"/>
      <c r="AK12" s="1129" t="s">
        <v>484</v>
      </c>
      <c r="AL12" s="1130"/>
      <c r="AM12" s="1130"/>
      <c r="AN12" s="1131"/>
      <c r="AO12" s="260" t="s">
        <v>485</v>
      </c>
      <c r="AP12" s="260" t="s">
        <v>485</v>
      </c>
      <c r="AQ12" s="261">
        <v>34</v>
      </c>
      <c r="AR12" s="262" t="s">
        <v>485</v>
      </c>
    </row>
    <row r="13" spans="1:46" ht="13.5" customHeight="1" x14ac:dyDescent="0.2">
      <c r="A13" s="242"/>
      <c r="AK13" s="1129" t="s">
        <v>486</v>
      </c>
      <c r="AL13" s="1130"/>
      <c r="AM13" s="1130"/>
      <c r="AN13" s="1131"/>
      <c r="AO13" s="260">
        <v>22970</v>
      </c>
      <c r="AP13" s="260">
        <v>4033</v>
      </c>
      <c r="AQ13" s="261">
        <v>5566</v>
      </c>
      <c r="AR13" s="262">
        <v>-27.5</v>
      </c>
    </row>
    <row r="14" spans="1:46" ht="13.5" customHeight="1" x14ac:dyDescent="0.2">
      <c r="A14" s="242"/>
      <c r="AK14" s="1129" t="s">
        <v>487</v>
      </c>
      <c r="AL14" s="1130"/>
      <c r="AM14" s="1130"/>
      <c r="AN14" s="1131"/>
      <c r="AO14" s="260">
        <v>29675</v>
      </c>
      <c r="AP14" s="260">
        <v>5211</v>
      </c>
      <c r="AQ14" s="261">
        <v>3589</v>
      </c>
      <c r="AR14" s="262">
        <v>45.2</v>
      </c>
    </row>
    <row r="15" spans="1:46" ht="13.5" customHeight="1" x14ac:dyDescent="0.2">
      <c r="A15" s="242"/>
      <c r="AK15" s="1132" t="s">
        <v>488</v>
      </c>
      <c r="AL15" s="1133"/>
      <c r="AM15" s="1133"/>
      <c r="AN15" s="1134"/>
      <c r="AO15" s="260">
        <v>-46981</v>
      </c>
      <c r="AP15" s="260">
        <v>-8250</v>
      </c>
      <c r="AQ15" s="261">
        <v>-10547</v>
      </c>
      <c r="AR15" s="262">
        <v>-21.8</v>
      </c>
    </row>
    <row r="16" spans="1:46" ht="13" x14ac:dyDescent="0.2">
      <c r="A16" s="242"/>
      <c r="AK16" s="1132" t="s">
        <v>176</v>
      </c>
      <c r="AL16" s="1133"/>
      <c r="AM16" s="1133"/>
      <c r="AN16" s="1134"/>
      <c r="AO16" s="260">
        <v>1026617</v>
      </c>
      <c r="AP16" s="260">
        <v>180266</v>
      </c>
      <c r="AQ16" s="261">
        <v>178125</v>
      </c>
      <c r="AR16" s="262">
        <v>1.2</v>
      </c>
    </row>
    <row r="17" spans="1:46" ht="13" x14ac:dyDescent="0.2">
      <c r="A17" s="242"/>
    </row>
    <row r="18" spans="1:46" ht="13" x14ac:dyDescent="0.2">
      <c r="A18" s="242"/>
      <c r="AQ18" s="263"/>
      <c r="AR18" s="263"/>
    </row>
    <row r="19" spans="1:46" ht="13" x14ac:dyDescent="0.2">
      <c r="A19" s="242"/>
      <c r="AK19" s="238" t="s">
        <v>489</v>
      </c>
    </row>
    <row r="20" spans="1:46" ht="13" x14ac:dyDescent="0.2">
      <c r="A20" s="242"/>
      <c r="AK20" s="264"/>
      <c r="AL20" s="265"/>
      <c r="AM20" s="265"/>
      <c r="AN20" s="266"/>
      <c r="AO20" s="267" t="s">
        <v>490</v>
      </c>
      <c r="AP20" s="268" t="s">
        <v>491</v>
      </c>
      <c r="AQ20" s="269" t="s">
        <v>492</v>
      </c>
      <c r="AR20" s="270"/>
    </row>
    <row r="21" spans="1:46" s="243" customFormat="1" ht="13" x14ac:dyDescent="0.2">
      <c r="A21" s="271"/>
      <c r="AK21" s="1135" t="s">
        <v>493</v>
      </c>
      <c r="AL21" s="1136"/>
      <c r="AM21" s="1136"/>
      <c r="AN21" s="1137"/>
      <c r="AO21" s="272">
        <v>13.17</v>
      </c>
      <c r="AP21" s="273">
        <v>14.51</v>
      </c>
      <c r="AQ21" s="274">
        <v>-1.34</v>
      </c>
      <c r="AS21" s="275"/>
      <c r="AT21" s="271"/>
    </row>
    <row r="22" spans="1:46" s="243" customFormat="1" ht="13" x14ac:dyDescent="0.2">
      <c r="A22" s="271"/>
      <c r="AK22" s="1135" t="s">
        <v>494</v>
      </c>
      <c r="AL22" s="1136"/>
      <c r="AM22" s="1136"/>
      <c r="AN22" s="1137"/>
      <c r="AO22" s="276">
        <v>97.1</v>
      </c>
      <c r="AP22" s="277">
        <v>95.5</v>
      </c>
      <c r="AQ22" s="278">
        <v>1.6</v>
      </c>
      <c r="AR22" s="263"/>
      <c r="AS22" s="275"/>
      <c r="AT22" s="271"/>
    </row>
    <row r="23" spans="1:46" s="243" customFormat="1" ht="13" x14ac:dyDescent="0.2">
      <c r="A23" s="271"/>
      <c r="AP23" s="263"/>
      <c r="AQ23" s="263"/>
      <c r="AR23" s="263"/>
      <c r="AS23" s="275"/>
      <c r="AT23" s="271"/>
    </row>
    <row r="24" spans="1:46" s="243" customFormat="1" ht="13" x14ac:dyDescent="0.2">
      <c r="A24" s="271"/>
      <c r="AP24" s="263"/>
      <c r="AQ24" s="263"/>
      <c r="AR24" s="263"/>
      <c r="AS24" s="275"/>
      <c r="AT24" s="271"/>
    </row>
    <row r="25" spans="1:46" s="243" customFormat="1" ht="13"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3"/>
      <c r="AS27" s="238"/>
      <c r="AT27" s="238"/>
    </row>
    <row r="28" spans="1:46" ht="16.5" x14ac:dyDescent="0.2">
      <c r="A28" s="239" t="s">
        <v>496</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 x14ac:dyDescent="0.2">
      <c r="A29" s="242"/>
      <c r="AK29" s="243" t="s">
        <v>497</v>
      </c>
      <c r="AL29" s="243"/>
      <c r="AM29" s="243"/>
      <c r="AN29" s="243"/>
      <c r="AS29" s="285"/>
    </row>
    <row r="30" spans="1:46" ht="13.5" customHeight="1" x14ac:dyDescent="0.2">
      <c r="A30" s="242"/>
      <c r="AK30" s="245"/>
      <c r="AL30" s="246"/>
      <c r="AM30" s="246"/>
      <c r="AN30" s="247"/>
      <c r="AO30" s="1127" t="s">
        <v>476</v>
      </c>
      <c r="AP30" s="248"/>
      <c r="AQ30" s="249" t="s">
        <v>477</v>
      </c>
      <c r="AR30" s="250"/>
    </row>
    <row r="31" spans="1:46" ht="13" x14ac:dyDescent="0.2">
      <c r="A31" s="242"/>
      <c r="AK31" s="251"/>
      <c r="AL31" s="252"/>
      <c r="AM31" s="252"/>
      <c r="AN31" s="253"/>
      <c r="AO31" s="1128"/>
      <c r="AP31" s="254" t="s">
        <v>478</v>
      </c>
      <c r="AQ31" s="255" t="s">
        <v>479</v>
      </c>
      <c r="AR31" s="256" t="s">
        <v>480</v>
      </c>
    </row>
    <row r="32" spans="1:46" ht="27" customHeight="1" x14ac:dyDescent="0.2">
      <c r="A32" s="242"/>
      <c r="AK32" s="1143" t="s">
        <v>498</v>
      </c>
      <c r="AL32" s="1144"/>
      <c r="AM32" s="1144"/>
      <c r="AN32" s="1145"/>
      <c r="AO32" s="286">
        <v>471525</v>
      </c>
      <c r="AP32" s="286">
        <v>82796</v>
      </c>
      <c r="AQ32" s="287">
        <v>89268</v>
      </c>
      <c r="AR32" s="288">
        <v>-7.3</v>
      </c>
    </row>
    <row r="33" spans="1:46" ht="13.5" customHeight="1" x14ac:dyDescent="0.2">
      <c r="A33" s="242"/>
      <c r="AK33" s="1143" t="s">
        <v>499</v>
      </c>
      <c r="AL33" s="1144"/>
      <c r="AM33" s="1144"/>
      <c r="AN33" s="1145"/>
      <c r="AO33" s="286" t="s">
        <v>485</v>
      </c>
      <c r="AP33" s="286" t="s">
        <v>485</v>
      </c>
      <c r="AQ33" s="287" t="s">
        <v>485</v>
      </c>
      <c r="AR33" s="288" t="s">
        <v>485</v>
      </c>
    </row>
    <row r="34" spans="1:46" ht="27" customHeight="1" x14ac:dyDescent="0.2">
      <c r="A34" s="242"/>
      <c r="AK34" s="1143" t="s">
        <v>500</v>
      </c>
      <c r="AL34" s="1144"/>
      <c r="AM34" s="1144"/>
      <c r="AN34" s="1145"/>
      <c r="AO34" s="286" t="s">
        <v>485</v>
      </c>
      <c r="AP34" s="286" t="s">
        <v>485</v>
      </c>
      <c r="AQ34" s="287" t="s">
        <v>485</v>
      </c>
      <c r="AR34" s="288" t="s">
        <v>485</v>
      </c>
    </row>
    <row r="35" spans="1:46" ht="27" customHeight="1" x14ac:dyDescent="0.2">
      <c r="A35" s="242"/>
      <c r="AK35" s="1143" t="s">
        <v>501</v>
      </c>
      <c r="AL35" s="1144"/>
      <c r="AM35" s="1144"/>
      <c r="AN35" s="1145"/>
      <c r="AO35" s="286">
        <v>36634</v>
      </c>
      <c r="AP35" s="286">
        <v>6433</v>
      </c>
      <c r="AQ35" s="287">
        <v>17003</v>
      </c>
      <c r="AR35" s="288">
        <v>-62.2</v>
      </c>
    </row>
    <row r="36" spans="1:46" ht="27" customHeight="1" x14ac:dyDescent="0.2">
      <c r="A36" s="242"/>
      <c r="AK36" s="1143" t="s">
        <v>502</v>
      </c>
      <c r="AL36" s="1144"/>
      <c r="AM36" s="1144"/>
      <c r="AN36" s="1145"/>
      <c r="AO36" s="286">
        <v>1572</v>
      </c>
      <c r="AP36" s="286">
        <v>276</v>
      </c>
      <c r="AQ36" s="287">
        <v>5039</v>
      </c>
      <c r="AR36" s="288">
        <v>-94.5</v>
      </c>
    </row>
    <row r="37" spans="1:46" ht="13.5" customHeight="1" x14ac:dyDescent="0.2">
      <c r="A37" s="242"/>
      <c r="AK37" s="1143" t="s">
        <v>503</v>
      </c>
      <c r="AL37" s="1144"/>
      <c r="AM37" s="1144"/>
      <c r="AN37" s="1145"/>
      <c r="AO37" s="286" t="s">
        <v>485</v>
      </c>
      <c r="AP37" s="286" t="s">
        <v>485</v>
      </c>
      <c r="AQ37" s="287">
        <v>909</v>
      </c>
      <c r="AR37" s="288" t="s">
        <v>485</v>
      </c>
    </row>
    <row r="38" spans="1:46" ht="27" customHeight="1" x14ac:dyDescent="0.2">
      <c r="A38" s="242"/>
      <c r="AK38" s="1146" t="s">
        <v>504</v>
      </c>
      <c r="AL38" s="1147"/>
      <c r="AM38" s="1147"/>
      <c r="AN38" s="1148"/>
      <c r="AO38" s="289" t="s">
        <v>485</v>
      </c>
      <c r="AP38" s="289" t="s">
        <v>485</v>
      </c>
      <c r="AQ38" s="290">
        <v>25</v>
      </c>
      <c r="AR38" s="278" t="s">
        <v>485</v>
      </c>
      <c r="AS38" s="285"/>
    </row>
    <row r="39" spans="1:46" ht="13" x14ac:dyDescent="0.2">
      <c r="A39" s="242"/>
      <c r="AK39" s="1146" t="s">
        <v>505</v>
      </c>
      <c r="AL39" s="1147"/>
      <c r="AM39" s="1147"/>
      <c r="AN39" s="1148"/>
      <c r="AO39" s="286">
        <v>-42853</v>
      </c>
      <c r="AP39" s="286">
        <v>-7525</v>
      </c>
      <c r="AQ39" s="287">
        <v>-4913</v>
      </c>
      <c r="AR39" s="288">
        <v>53.2</v>
      </c>
      <c r="AS39" s="285"/>
    </row>
    <row r="40" spans="1:46" ht="27" customHeight="1" x14ac:dyDescent="0.2">
      <c r="A40" s="242"/>
      <c r="AK40" s="1143" t="s">
        <v>506</v>
      </c>
      <c r="AL40" s="1144"/>
      <c r="AM40" s="1144"/>
      <c r="AN40" s="1145"/>
      <c r="AO40" s="286">
        <v>-284188</v>
      </c>
      <c r="AP40" s="286">
        <v>-49901</v>
      </c>
      <c r="AQ40" s="287">
        <v>-72657</v>
      </c>
      <c r="AR40" s="288">
        <v>-31.3</v>
      </c>
      <c r="AS40" s="285"/>
    </row>
    <row r="41" spans="1:46" ht="13" x14ac:dyDescent="0.2">
      <c r="A41" s="242"/>
      <c r="AK41" s="1149" t="s">
        <v>286</v>
      </c>
      <c r="AL41" s="1150"/>
      <c r="AM41" s="1150"/>
      <c r="AN41" s="1151"/>
      <c r="AO41" s="286">
        <v>182690</v>
      </c>
      <c r="AP41" s="286">
        <v>32079</v>
      </c>
      <c r="AQ41" s="287">
        <v>34674</v>
      </c>
      <c r="AR41" s="288">
        <v>-7.5</v>
      </c>
      <c r="AS41" s="285"/>
    </row>
    <row r="42" spans="1:46" ht="13" x14ac:dyDescent="0.2">
      <c r="A42" s="242"/>
      <c r="AK42" s="291"/>
      <c r="AQ42" s="263"/>
      <c r="AR42" s="263"/>
      <c r="AS42" s="285"/>
    </row>
    <row r="43" spans="1:46" ht="13" x14ac:dyDescent="0.2">
      <c r="A43" s="242"/>
      <c r="AP43" s="292"/>
      <c r="AQ43" s="263"/>
      <c r="AS43" s="285"/>
    </row>
    <row r="44" spans="1:46" ht="13" x14ac:dyDescent="0.2">
      <c r="A44" s="242"/>
      <c r="AQ44" s="263"/>
    </row>
    <row r="45" spans="1:46" ht="13"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507</v>
      </c>
    </row>
    <row r="48" spans="1:46" ht="13" x14ac:dyDescent="0.2">
      <c r="A48" s="242"/>
      <c r="AK48" s="296" t="s">
        <v>508</v>
      </c>
      <c r="AL48" s="296"/>
      <c r="AM48" s="296"/>
      <c r="AN48" s="296"/>
      <c r="AO48" s="296"/>
      <c r="AP48" s="296"/>
      <c r="AQ48" s="297"/>
      <c r="AR48" s="296"/>
    </row>
    <row r="49" spans="1:44" ht="13.5" customHeight="1" x14ac:dyDescent="0.2">
      <c r="A49" s="242"/>
      <c r="AK49" s="298"/>
      <c r="AL49" s="299"/>
      <c r="AM49" s="1138" t="s">
        <v>476</v>
      </c>
      <c r="AN49" s="1140" t="s">
        <v>509</v>
      </c>
      <c r="AO49" s="1141"/>
      <c r="AP49" s="1141"/>
      <c r="AQ49" s="1141"/>
      <c r="AR49" s="1142"/>
    </row>
    <row r="50" spans="1:44" ht="13" x14ac:dyDescent="0.2">
      <c r="A50" s="242"/>
      <c r="AK50" s="300"/>
      <c r="AL50" s="301"/>
      <c r="AM50" s="1139"/>
      <c r="AN50" s="302" t="s">
        <v>510</v>
      </c>
      <c r="AO50" s="303" t="s">
        <v>511</v>
      </c>
      <c r="AP50" s="304" t="s">
        <v>512</v>
      </c>
      <c r="AQ50" s="305" t="s">
        <v>513</v>
      </c>
      <c r="AR50" s="306" t="s">
        <v>514</v>
      </c>
    </row>
    <row r="51" spans="1:44" ht="13" x14ac:dyDescent="0.2">
      <c r="A51" s="242"/>
      <c r="AK51" s="298" t="s">
        <v>515</v>
      </c>
      <c r="AL51" s="299"/>
      <c r="AM51" s="307">
        <v>466944</v>
      </c>
      <c r="AN51" s="308">
        <v>75472</v>
      </c>
      <c r="AO51" s="309">
        <v>25.9</v>
      </c>
      <c r="AP51" s="310">
        <v>126525</v>
      </c>
      <c r="AQ51" s="311">
        <v>0.2</v>
      </c>
      <c r="AR51" s="312">
        <v>25.7</v>
      </c>
    </row>
    <row r="52" spans="1:44" ht="13" x14ac:dyDescent="0.2">
      <c r="A52" s="242"/>
      <c r="AK52" s="313"/>
      <c r="AL52" s="314" t="s">
        <v>516</v>
      </c>
      <c r="AM52" s="315">
        <v>350834</v>
      </c>
      <c r="AN52" s="316">
        <v>56705</v>
      </c>
      <c r="AO52" s="317">
        <v>1</v>
      </c>
      <c r="AP52" s="318">
        <v>67052</v>
      </c>
      <c r="AQ52" s="319">
        <v>18.100000000000001</v>
      </c>
      <c r="AR52" s="320">
        <v>-17.100000000000001</v>
      </c>
    </row>
    <row r="53" spans="1:44" ht="13" x14ac:dyDescent="0.2">
      <c r="A53" s="242"/>
      <c r="AK53" s="298" t="s">
        <v>517</v>
      </c>
      <c r="AL53" s="299"/>
      <c r="AM53" s="307">
        <v>813163</v>
      </c>
      <c r="AN53" s="308">
        <v>133832</v>
      </c>
      <c r="AO53" s="309">
        <v>77.3</v>
      </c>
      <c r="AP53" s="310">
        <v>138402</v>
      </c>
      <c r="AQ53" s="311">
        <v>9.4</v>
      </c>
      <c r="AR53" s="312">
        <v>67.900000000000006</v>
      </c>
    </row>
    <row r="54" spans="1:44" ht="13" x14ac:dyDescent="0.2">
      <c r="A54" s="242"/>
      <c r="AK54" s="313"/>
      <c r="AL54" s="314" t="s">
        <v>516</v>
      </c>
      <c r="AM54" s="315">
        <v>338985</v>
      </c>
      <c r="AN54" s="316">
        <v>55791</v>
      </c>
      <c r="AO54" s="317">
        <v>-1.6</v>
      </c>
      <c r="AP54" s="318">
        <v>70652</v>
      </c>
      <c r="AQ54" s="319">
        <v>5.4</v>
      </c>
      <c r="AR54" s="320">
        <v>-7</v>
      </c>
    </row>
    <row r="55" spans="1:44" ht="13" x14ac:dyDescent="0.2">
      <c r="A55" s="242"/>
      <c r="AK55" s="298" t="s">
        <v>518</v>
      </c>
      <c r="AL55" s="299"/>
      <c r="AM55" s="307">
        <v>262012</v>
      </c>
      <c r="AN55" s="308">
        <v>43859</v>
      </c>
      <c r="AO55" s="309">
        <v>-67.2</v>
      </c>
      <c r="AP55" s="310">
        <v>146367</v>
      </c>
      <c r="AQ55" s="311">
        <v>5.8</v>
      </c>
      <c r="AR55" s="312">
        <v>-73</v>
      </c>
    </row>
    <row r="56" spans="1:44" ht="13" x14ac:dyDescent="0.2">
      <c r="A56" s="242"/>
      <c r="AK56" s="313"/>
      <c r="AL56" s="314" t="s">
        <v>516</v>
      </c>
      <c r="AM56" s="315">
        <v>260447</v>
      </c>
      <c r="AN56" s="316">
        <v>43597</v>
      </c>
      <c r="AO56" s="317">
        <v>-21.9</v>
      </c>
      <c r="AP56" s="318">
        <v>79441</v>
      </c>
      <c r="AQ56" s="319">
        <v>12.4</v>
      </c>
      <c r="AR56" s="320">
        <v>-34.299999999999997</v>
      </c>
    </row>
    <row r="57" spans="1:44" ht="13" x14ac:dyDescent="0.2">
      <c r="A57" s="242"/>
      <c r="AK57" s="298" t="s">
        <v>519</v>
      </c>
      <c r="AL57" s="299"/>
      <c r="AM57" s="307">
        <v>405479</v>
      </c>
      <c r="AN57" s="308">
        <v>69408</v>
      </c>
      <c r="AO57" s="309">
        <v>58.3</v>
      </c>
      <c r="AP57" s="310">
        <v>165181</v>
      </c>
      <c r="AQ57" s="311">
        <v>12.9</v>
      </c>
      <c r="AR57" s="312">
        <v>45.4</v>
      </c>
    </row>
    <row r="58" spans="1:44" ht="13" x14ac:dyDescent="0.2">
      <c r="A58" s="242"/>
      <c r="AK58" s="313"/>
      <c r="AL58" s="314" t="s">
        <v>516</v>
      </c>
      <c r="AM58" s="315">
        <v>404479</v>
      </c>
      <c r="AN58" s="316">
        <v>69236</v>
      </c>
      <c r="AO58" s="317">
        <v>58.8</v>
      </c>
      <c r="AP58" s="318">
        <v>82246</v>
      </c>
      <c r="AQ58" s="319">
        <v>3.5</v>
      </c>
      <c r="AR58" s="320">
        <v>55.3</v>
      </c>
    </row>
    <row r="59" spans="1:44" ht="13" x14ac:dyDescent="0.2">
      <c r="A59" s="242"/>
      <c r="AK59" s="298" t="s">
        <v>520</v>
      </c>
      <c r="AL59" s="299"/>
      <c r="AM59" s="307">
        <v>316773</v>
      </c>
      <c r="AN59" s="308">
        <v>55623</v>
      </c>
      <c r="AO59" s="309">
        <v>-19.899999999999999</v>
      </c>
      <c r="AP59" s="310">
        <v>166234</v>
      </c>
      <c r="AQ59" s="311">
        <v>0.6</v>
      </c>
      <c r="AR59" s="312">
        <v>-20.5</v>
      </c>
    </row>
    <row r="60" spans="1:44" ht="13" x14ac:dyDescent="0.2">
      <c r="A60" s="242"/>
      <c r="AK60" s="313"/>
      <c r="AL60" s="314" t="s">
        <v>516</v>
      </c>
      <c r="AM60" s="315">
        <v>289140</v>
      </c>
      <c r="AN60" s="316">
        <v>50771</v>
      </c>
      <c r="AO60" s="317">
        <v>-26.7</v>
      </c>
      <c r="AP60" s="318">
        <v>89789</v>
      </c>
      <c r="AQ60" s="319">
        <v>9.1999999999999993</v>
      </c>
      <c r="AR60" s="320">
        <v>-35.9</v>
      </c>
    </row>
    <row r="61" spans="1:44" ht="13" x14ac:dyDescent="0.2">
      <c r="A61" s="242"/>
      <c r="AK61" s="298" t="s">
        <v>521</v>
      </c>
      <c r="AL61" s="321"/>
      <c r="AM61" s="307">
        <v>452874</v>
      </c>
      <c r="AN61" s="308">
        <v>75639</v>
      </c>
      <c r="AO61" s="309">
        <v>14.9</v>
      </c>
      <c r="AP61" s="310">
        <v>148542</v>
      </c>
      <c r="AQ61" s="322">
        <v>5.8</v>
      </c>
      <c r="AR61" s="312">
        <v>9.1</v>
      </c>
    </row>
    <row r="62" spans="1:44" ht="13" x14ac:dyDescent="0.2">
      <c r="A62" s="242"/>
      <c r="AK62" s="313"/>
      <c r="AL62" s="314" t="s">
        <v>516</v>
      </c>
      <c r="AM62" s="315">
        <v>328777</v>
      </c>
      <c r="AN62" s="316">
        <v>55220</v>
      </c>
      <c r="AO62" s="317">
        <v>1.9</v>
      </c>
      <c r="AP62" s="318">
        <v>77836</v>
      </c>
      <c r="AQ62" s="319">
        <v>9.6999999999999993</v>
      </c>
      <c r="AR62" s="320">
        <v>-7.8</v>
      </c>
    </row>
    <row r="63" spans="1:44" ht="13" x14ac:dyDescent="0.2">
      <c r="A63" s="242"/>
    </row>
    <row r="64" spans="1:44" ht="13" x14ac:dyDescent="0.2">
      <c r="A64" s="242"/>
    </row>
    <row r="65" spans="1:46" ht="13" x14ac:dyDescent="0.2">
      <c r="A65" s="242"/>
    </row>
    <row r="66" spans="1:46" ht="13"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 hidden="1" x14ac:dyDescent="0.2"/>
    <row r="71" spans="1:46" ht="13" hidden="1" x14ac:dyDescent="0.2"/>
    <row r="72" spans="1:46" ht="13" hidden="1" x14ac:dyDescent="0.2"/>
    <row r="73" spans="1:46" ht="13" hidden="1" x14ac:dyDescent="0.2"/>
  </sheetData>
  <sheetProtection algorithmName="SHA-512" hashValue="dqtz6dqm+X/6ii4RXCIlZnIt5qixHJI1CYRYjr9/ggdCxYCoHkYX+sy+zMu9Cw2pc5qT3o0VAg9d88GUMphP/w==" saltValue="vkK5j5zCvhaKU1qg05I6y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 x14ac:dyDescent="0.2">
      <c r="B2" s="236"/>
      <c r="DG2" s="236"/>
    </row>
    <row r="3" spans="2:125" ht="13"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 x14ac:dyDescent="0.2"/>
    <row r="5" spans="2:125" ht="13" x14ac:dyDescent="0.2"/>
    <row r="6" spans="2:125" ht="13" x14ac:dyDescent="0.2"/>
    <row r="7" spans="2:125" ht="13" x14ac:dyDescent="0.2"/>
    <row r="8" spans="2:125" ht="13" x14ac:dyDescent="0.2"/>
    <row r="9" spans="2:125" ht="13" x14ac:dyDescent="0.2">
      <c r="DU9" s="236"/>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36"/>
    </row>
    <row r="18" spans="125:125" ht="13" x14ac:dyDescent="0.2"/>
    <row r="19" spans="125:125" ht="13" x14ac:dyDescent="0.2"/>
    <row r="20" spans="125:125" ht="13" x14ac:dyDescent="0.2">
      <c r="DU20" s="236"/>
    </row>
    <row r="21" spans="125:125" ht="13" x14ac:dyDescent="0.2">
      <c r="DU21" s="236"/>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36"/>
    </row>
    <row r="29" spans="125:125" ht="13" x14ac:dyDescent="0.2"/>
    <row r="30" spans="125:125" ht="13" x14ac:dyDescent="0.2"/>
    <row r="31" spans="125:125" ht="13" x14ac:dyDescent="0.2"/>
    <row r="32" spans="125:125" ht="13" x14ac:dyDescent="0.2"/>
    <row r="33" spans="2:125" ht="13" x14ac:dyDescent="0.2">
      <c r="B33" s="236"/>
      <c r="G33" s="236"/>
      <c r="I33" s="236"/>
    </row>
    <row r="34" spans="2:125" ht="13" x14ac:dyDescent="0.2">
      <c r="C34" s="236"/>
      <c r="P34" s="236"/>
      <c r="DE34" s="236"/>
      <c r="DH34" s="236"/>
    </row>
    <row r="35" spans="2:125" ht="13" x14ac:dyDescent="0.2">
      <c r="D35" s="236"/>
      <c r="E35" s="236"/>
      <c r="DG35" s="236"/>
      <c r="DJ35" s="236"/>
      <c r="DP35" s="236"/>
      <c r="DQ35" s="236"/>
      <c r="DR35" s="236"/>
      <c r="DS35" s="236"/>
      <c r="DT35" s="236"/>
      <c r="DU35" s="236"/>
    </row>
    <row r="36" spans="2:125" ht="13"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 x14ac:dyDescent="0.2">
      <c r="DU37" s="236"/>
    </row>
    <row r="38" spans="2:125" ht="13" x14ac:dyDescent="0.2">
      <c r="DT38" s="236"/>
      <c r="DU38" s="236"/>
    </row>
    <row r="39" spans="2:125" ht="13" x14ac:dyDescent="0.2"/>
    <row r="40" spans="2:125" ht="13" x14ac:dyDescent="0.2">
      <c r="DH40" s="236"/>
    </row>
    <row r="41" spans="2:125" ht="13" x14ac:dyDescent="0.2">
      <c r="DE41" s="236"/>
    </row>
    <row r="42" spans="2:125" ht="13" x14ac:dyDescent="0.2">
      <c r="DG42" s="236"/>
      <c r="DJ42" s="236"/>
    </row>
    <row r="43" spans="2:125" ht="13"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 x14ac:dyDescent="0.2">
      <c r="DU44" s="236"/>
    </row>
    <row r="45" spans="2:125" ht="13" x14ac:dyDescent="0.2"/>
    <row r="46" spans="2:125" ht="13" x14ac:dyDescent="0.2"/>
    <row r="47" spans="2:125" ht="13" x14ac:dyDescent="0.2"/>
    <row r="48" spans="2:125" ht="13" x14ac:dyDescent="0.2">
      <c r="DT48" s="236"/>
      <c r="DU48" s="236"/>
    </row>
    <row r="49" spans="120:125" ht="13" x14ac:dyDescent="0.2">
      <c r="DU49" s="236"/>
    </row>
    <row r="50" spans="120:125" ht="13" x14ac:dyDescent="0.2">
      <c r="DU50" s="236"/>
    </row>
    <row r="51" spans="120:125" ht="13" x14ac:dyDescent="0.2">
      <c r="DP51" s="236"/>
      <c r="DQ51" s="236"/>
      <c r="DR51" s="236"/>
      <c r="DS51" s="236"/>
      <c r="DT51" s="236"/>
      <c r="DU51" s="236"/>
    </row>
    <row r="52" spans="120:125" ht="13" x14ac:dyDescent="0.2"/>
    <row r="53" spans="120:125" ht="13" x14ac:dyDescent="0.2"/>
    <row r="54" spans="120:125" ht="13" x14ac:dyDescent="0.2">
      <c r="DU54" s="236"/>
    </row>
    <row r="55" spans="120:125" ht="13" x14ac:dyDescent="0.2"/>
    <row r="56" spans="120:125" ht="13" x14ac:dyDescent="0.2"/>
    <row r="57" spans="120:125" ht="13" x14ac:dyDescent="0.2"/>
    <row r="58" spans="120:125" ht="13" x14ac:dyDescent="0.2">
      <c r="DU58" s="236"/>
    </row>
    <row r="59" spans="120:125" ht="13" x14ac:dyDescent="0.2"/>
    <row r="60" spans="120:125" ht="13" x14ac:dyDescent="0.2"/>
    <row r="61" spans="120:125" ht="13" x14ac:dyDescent="0.2"/>
    <row r="62" spans="120:125" ht="13" x14ac:dyDescent="0.2"/>
    <row r="63" spans="120:125" ht="13" x14ac:dyDescent="0.2">
      <c r="DU63" s="236"/>
    </row>
    <row r="64" spans="120:125" ht="13" x14ac:dyDescent="0.2">
      <c r="DT64" s="236"/>
      <c r="DU64" s="236"/>
    </row>
    <row r="65" spans="123:125" ht="13" x14ac:dyDescent="0.2"/>
    <row r="66" spans="123:125" ht="13" x14ac:dyDescent="0.2"/>
    <row r="67" spans="123:125" ht="13" x14ac:dyDescent="0.2"/>
    <row r="68" spans="123:125" ht="13" x14ac:dyDescent="0.2"/>
    <row r="69" spans="123:125" ht="13" x14ac:dyDescent="0.2">
      <c r="DS69" s="236"/>
      <c r="DT69" s="236"/>
      <c r="DU69" s="236"/>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36"/>
    </row>
    <row r="83" spans="116:125" ht="13" x14ac:dyDescent="0.2">
      <c r="DM83" s="236"/>
      <c r="DN83" s="236"/>
      <c r="DO83" s="236"/>
      <c r="DP83" s="236"/>
      <c r="DQ83" s="236"/>
      <c r="DR83" s="236"/>
      <c r="DS83" s="236"/>
      <c r="DT83" s="236"/>
      <c r="DU83" s="236"/>
    </row>
    <row r="84" spans="116:125" ht="13" x14ac:dyDescent="0.2"/>
    <row r="85" spans="116:125" ht="13" x14ac:dyDescent="0.2"/>
    <row r="86" spans="116:125" ht="13" x14ac:dyDescent="0.2"/>
    <row r="87" spans="116:125" ht="13" x14ac:dyDescent="0.2"/>
    <row r="88" spans="116:125" ht="13" x14ac:dyDescent="0.2">
      <c r="DU88" s="236"/>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473</v>
      </c>
    </row>
    <row r="121" spans="125:125" ht="13.5" hidden="1" customHeight="1" x14ac:dyDescent="0.2">
      <c r="DU121" s="236"/>
    </row>
  </sheetData>
  <sheetProtection algorithmName="SHA-512" hashValue="xWd25ALIdmy+kuAcaYLmnxZ6TuK2THn4CtBUsJ1tJ84ou3t7ss/o83AG0koPCTn2WxjZGoQtOMxjghrbno7gyA==" saltValue="gWPsPQDX4+GFX87BAeou6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 x14ac:dyDescent="0.2">
      <c r="B2" s="236"/>
      <c r="T2" s="236"/>
    </row>
    <row r="3" spans="1:125"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36"/>
      <c r="G33" s="236"/>
      <c r="I33" s="236"/>
    </row>
    <row r="34" spans="2:125" ht="13" x14ac:dyDescent="0.2">
      <c r="C34" s="236"/>
      <c r="P34" s="236"/>
      <c r="R34" s="236"/>
      <c r="U34" s="236"/>
    </row>
    <row r="35" spans="2:125" ht="13"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 x14ac:dyDescent="0.2">
      <c r="F36" s="236"/>
      <c r="H36" s="236"/>
      <c r="J36" s="236"/>
      <c r="K36" s="236"/>
      <c r="L36" s="236"/>
      <c r="M36" s="236"/>
      <c r="N36" s="236"/>
      <c r="O36" s="236"/>
      <c r="Q36" s="236"/>
      <c r="S36" s="236"/>
      <c r="V36" s="236"/>
    </row>
    <row r="37" spans="2:125" ht="13" x14ac:dyDescent="0.2"/>
    <row r="38" spans="2:125" ht="13" x14ac:dyDescent="0.2"/>
    <row r="39" spans="2:125" ht="13" x14ac:dyDescent="0.2"/>
    <row r="40" spans="2:125" ht="13" x14ac:dyDescent="0.2">
      <c r="U40" s="236"/>
    </row>
    <row r="41" spans="2:125" ht="13" x14ac:dyDescent="0.2">
      <c r="R41" s="236"/>
    </row>
    <row r="42" spans="2:125" ht="13"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 x14ac:dyDescent="0.2">
      <c r="Q43" s="236"/>
      <c r="S43" s="236"/>
      <c r="V43" s="236"/>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473</v>
      </c>
    </row>
  </sheetData>
  <sheetProtection algorithmName="SHA-512" hashValue="i0L+QhcdDSaUg+GrAQvr4wJioPN3nB+h1FwUQD48EjV2zdlh9LMlcbqdd+W6DuwRk4cLj2TnnlRScmhlvANnnA==" saltValue="Zo2RJKcmnqHbwWIUaUtT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52.71</v>
      </c>
      <c r="G47" s="12">
        <v>55.79</v>
      </c>
      <c r="H47" s="12">
        <v>70.489999999999995</v>
      </c>
      <c r="I47" s="12">
        <v>55.85</v>
      </c>
      <c r="J47" s="13">
        <v>59.31</v>
      </c>
    </row>
    <row r="48" spans="2:10" ht="57.75" customHeight="1" x14ac:dyDescent="0.2">
      <c r="B48" s="14"/>
      <c r="C48" s="1154" t="s">
        <v>4</v>
      </c>
      <c r="D48" s="1154"/>
      <c r="E48" s="1155"/>
      <c r="F48" s="15">
        <v>7.3</v>
      </c>
      <c r="G48" s="16">
        <v>11.01</v>
      </c>
      <c r="H48" s="16">
        <v>10.77</v>
      </c>
      <c r="I48" s="16">
        <v>10.050000000000001</v>
      </c>
      <c r="J48" s="17">
        <v>8.9700000000000006</v>
      </c>
    </row>
    <row r="49" spans="2:10" ht="57.75" customHeight="1" thickBot="1" x14ac:dyDescent="0.25">
      <c r="B49" s="18"/>
      <c r="C49" s="1156" t="s">
        <v>5</v>
      </c>
      <c r="D49" s="1156"/>
      <c r="E49" s="1157"/>
      <c r="F49" s="19">
        <v>3.98</v>
      </c>
      <c r="G49" s="20">
        <v>9.75</v>
      </c>
      <c r="H49" s="20">
        <v>13.8</v>
      </c>
      <c r="I49" s="20" t="s">
        <v>528</v>
      </c>
      <c r="J49" s="21">
        <v>1.88</v>
      </c>
    </row>
    <row r="50" spans="2:10" ht="13" x14ac:dyDescent="0.2"/>
  </sheetData>
  <sheetProtection algorithmName="SHA-512" hashValue="dmI07LOnc5iceYipPT7rzUDnqYLh4C2DICRm3wm2pGZe60hmb1DKPwgFAy3NiQ84AFSYaLyMeQdcHH0uBDO9dA==" saltValue="ondmsod7tIEFyLfuE2ap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529</v>
      </c>
      <c r="D34" s="1162"/>
      <c r="E34" s="1163"/>
      <c r="F34" s="32">
        <v>7.3</v>
      </c>
      <c r="G34" s="33">
        <v>11</v>
      </c>
      <c r="H34" s="33">
        <v>10.76</v>
      </c>
      <c r="I34" s="33">
        <v>10.050000000000001</v>
      </c>
      <c r="J34" s="34">
        <v>8.9700000000000006</v>
      </c>
      <c r="K34" s="22"/>
      <c r="L34" s="22"/>
      <c r="M34" s="22"/>
      <c r="N34" s="22"/>
      <c r="O34" s="22"/>
      <c r="P34" s="22"/>
    </row>
    <row r="35" spans="1:16" ht="39" customHeight="1" x14ac:dyDescent="0.2">
      <c r="A35" s="22"/>
      <c r="B35" s="35"/>
      <c r="C35" s="1158" t="s">
        <v>530</v>
      </c>
      <c r="D35" s="1158"/>
      <c r="E35" s="1159"/>
      <c r="F35" s="36" t="s">
        <v>485</v>
      </c>
      <c r="G35" s="37" t="s">
        <v>485</v>
      </c>
      <c r="H35" s="37" t="s">
        <v>485</v>
      </c>
      <c r="I35" s="37" t="s">
        <v>485</v>
      </c>
      <c r="J35" s="38">
        <v>1.51</v>
      </c>
      <c r="K35" s="22"/>
      <c r="L35" s="22"/>
      <c r="M35" s="22"/>
      <c r="N35" s="22"/>
      <c r="O35" s="22"/>
      <c r="P35" s="22"/>
    </row>
    <row r="36" spans="1:16" ht="39" customHeight="1" x14ac:dyDescent="0.2">
      <c r="A36" s="22"/>
      <c r="B36" s="35"/>
      <c r="C36" s="1158" t="s">
        <v>531</v>
      </c>
      <c r="D36" s="1158"/>
      <c r="E36" s="1159"/>
      <c r="F36" s="36">
        <v>1</v>
      </c>
      <c r="G36" s="37">
        <v>0.81</v>
      </c>
      <c r="H36" s="37">
        <v>0.62</v>
      </c>
      <c r="I36" s="37">
        <v>1.3</v>
      </c>
      <c r="J36" s="38">
        <v>1.44</v>
      </c>
      <c r="K36" s="22"/>
      <c r="L36" s="22"/>
      <c r="M36" s="22"/>
      <c r="N36" s="22"/>
      <c r="O36" s="22"/>
      <c r="P36" s="22"/>
    </row>
    <row r="37" spans="1:16" ht="39" customHeight="1" x14ac:dyDescent="0.2">
      <c r="A37" s="22"/>
      <c r="B37" s="35"/>
      <c r="C37" s="1158" t="s">
        <v>532</v>
      </c>
      <c r="D37" s="1158"/>
      <c r="E37" s="1159"/>
      <c r="F37" s="36">
        <v>1.1499999999999999</v>
      </c>
      <c r="G37" s="37">
        <v>0.81</v>
      </c>
      <c r="H37" s="37">
        <v>1.05</v>
      </c>
      <c r="I37" s="37">
        <v>1.17</v>
      </c>
      <c r="J37" s="38">
        <v>0.68</v>
      </c>
      <c r="K37" s="22"/>
      <c r="L37" s="22"/>
      <c r="M37" s="22"/>
      <c r="N37" s="22"/>
      <c r="O37" s="22"/>
      <c r="P37" s="22"/>
    </row>
    <row r="38" spans="1:16" ht="39" customHeight="1" x14ac:dyDescent="0.2">
      <c r="A38" s="22"/>
      <c r="B38" s="35"/>
      <c r="C38" s="1158" t="s">
        <v>533</v>
      </c>
      <c r="D38" s="1158"/>
      <c r="E38" s="1159"/>
      <c r="F38" s="36" t="s">
        <v>485</v>
      </c>
      <c r="G38" s="37" t="s">
        <v>485</v>
      </c>
      <c r="H38" s="37" t="s">
        <v>485</v>
      </c>
      <c r="I38" s="37" t="s">
        <v>485</v>
      </c>
      <c r="J38" s="38">
        <v>0.42</v>
      </c>
      <c r="K38" s="22"/>
      <c r="L38" s="22"/>
      <c r="M38" s="22"/>
      <c r="N38" s="22"/>
      <c r="O38" s="22"/>
      <c r="P38" s="22"/>
    </row>
    <row r="39" spans="1:16" ht="39" customHeight="1" x14ac:dyDescent="0.2">
      <c r="A39" s="22"/>
      <c r="B39" s="35"/>
      <c r="C39" s="1158" t="s">
        <v>534</v>
      </c>
      <c r="D39" s="1158"/>
      <c r="E39" s="1159"/>
      <c r="F39" s="36">
        <v>0.03</v>
      </c>
      <c r="G39" s="37">
        <v>0.02</v>
      </c>
      <c r="H39" s="37">
        <v>0.03</v>
      </c>
      <c r="I39" s="37">
        <v>0.03</v>
      </c>
      <c r="J39" s="38">
        <v>0.03</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536</v>
      </c>
      <c r="D43" s="1160"/>
      <c r="E43" s="1161"/>
      <c r="F43" s="41">
        <v>0.85</v>
      </c>
      <c r="G43" s="42">
        <v>0.54</v>
      </c>
      <c r="H43" s="42">
        <v>0.62</v>
      </c>
      <c r="I43" s="42">
        <v>2.58</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kIAI40Kt9QtZaTiDWWdAhxJgeT68BCiAtiPvQ4rv6kHAo5db2u3upVD0/KK4YfYXL7rMwG2/uS42ngHU608SA==" saltValue="Cs4/+b7fQ3vIiZjmn83Q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416</v>
      </c>
      <c r="L45" s="58">
        <v>448</v>
      </c>
      <c r="M45" s="58">
        <v>522</v>
      </c>
      <c r="N45" s="58">
        <v>484</v>
      </c>
      <c r="O45" s="59">
        <v>472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35</v>
      </c>
      <c r="L48" s="62">
        <v>34</v>
      </c>
      <c r="M48" s="62">
        <v>33</v>
      </c>
      <c r="N48" s="62">
        <v>34</v>
      </c>
      <c r="O48" s="63">
        <v>37</v>
      </c>
      <c r="P48" s="46"/>
      <c r="Q48" s="46"/>
      <c r="R48" s="46"/>
      <c r="S48" s="46"/>
      <c r="T48" s="46"/>
      <c r="U48" s="46"/>
    </row>
    <row r="49" spans="1:21" ht="30.75" customHeight="1" x14ac:dyDescent="0.2">
      <c r="A49" s="46"/>
      <c r="B49" s="1166"/>
      <c r="C49" s="1167"/>
      <c r="D49" s="60"/>
      <c r="E49" s="1172" t="s">
        <v>14</v>
      </c>
      <c r="F49" s="1172"/>
      <c r="G49" s="1172"/>
      <c r="H49" s="1172"/>
      <c r="I49" s="1172"/>
      <c r="J49" s="1173"/>
      <c r="K49" s="61">
        <v>0</v>
      </c>
      <c r="L49" s="62">
        <v>0</v>
      </c>
      <c r="M49" s="62">
        <v>0</v>
      </c>
      <c r="N49" s="62">
        <v>2</v>
      </c>
      <c r="O49" s="63">
        <v>2</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338</v>
      </c>
      <c r="L52" s="62">
        <v>355</v>
      </c>
      <c r="M52" s="62">
        <v>362</v>
      </c>
      <c r="N52" s="62">
        <v>321</v>
      </c>
      <c r="O52" s="63">
        <v>327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113</v>
      </c>
      <c r="L53" s="67">
        <v>127</v>
      </c>
      <c r="M53" s="67">
        <v>193</v>
      </c>
      <c r="N53" s="67">
        <v>199</v>
      </c>
      <c r="O53" s="68">
        <v>184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Hkii8Jmudp2v/kt+oxsexgZRj+Mi7IdUXJ/HAg/EgRqwdYMO/3pySHgRvjJEUnniTpldIsncEKH6nfRH2PJw==" saltValue="rrIJM4YshYiK/l8oE7G8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25">
        <v>5403</v>
      </c>
      <c r="J41" s="326">
        <v>5466</v>
      </c>
      <c r="K41" s="326">
        <v>5073</v>
      </c>
      <c r="L41" s="326">
        <v>4746</v>
      </c>
      <c r="M41" s="327">
        <v>4412</v>
      </c>
    </row>
    <row r="42" spans="2:13" ht="27.75" customHeight="1" x14ac:dyDescent="0.2">
      <c r="B42" s="1197"/>
      <c r="C42" s="1198"/>
      <c r="D42" s="104"/>
      <c r="E42" s="1203" t="s">
        <v>32</v>
      </c>
      <c r="F42" s="1203"/>
      <c r="G42" s="1203"/>
      <c r="H42" s="1204"/>
      <c r="I42" s="328" t="s">
        <v>485</v>
      </c>
      <c r="J42" s="329" t="s">
        <v>485</v>
      </c>
      <c r="K42" s="329" t="s">
        <v>485</v>
      </c>
      <c r="L42" s="329" t="s">
        <v>485</v>
      </c>
      <c r="M42" s="330" t="s">
        <v>485</v>
      </c>
    </row>
    <row r="43" spans="2:13" ht="27.75" customHeight="1" x14ac:dyDescent="0.2">
      <c r="B43" s="1197"/>
      <c r="C43" s="1198"/>
      <c r="D43" s="104"/>
      <c r="E43" s="1203" t="s">
        <v>33</v>
      </c>
      <c r="F43" s="1203"/>
      <c r="G43" s="1203"/>
      <c r="H43" s="1204"/>
      <c r="I43" s="328">
        <v>519</v>
      </c>
      <c r="J43" s="329">
        <v>544</v>
      </c>
      <c r="K43" s="329">
        <v>565</v>
      </c>
      <c r="L43" s="329">
        <v>584</v>
      </c>
      <c r="M43" s="330">
        <v>692</v>
      </c>
    </row>
    <row r="44" spans="2:13" ht="27.75" customHeight="1" x14ac:dyDescent="0.2">
      <c r="B44" s="1197"/>
      <c r="C44" s="1198"/>
      <c r="D44" s="104"/>
      <c r="E44" s="1203" t="s">
        <v>34</v>
      </c>
      <c r="F44" s="1203"/>
      <c r="G44" s="1203"/>
      <c r="H44" s="1204"/>
      <c r="I44" s="328">
        <v>8</v>
      </c>
      <c r="J44" s="329">
        <v>10</v>
      </c>
      <c r="K44" s="329">
        <v>10</v>
      </c>
      <c r="L44" s="329">
        <v>9</v>
      </c>
      <c r="M44" s="330">
        <v>17</v>
      </c>
    </row>
    <row r="45" spans="2:13" ht="27.75" customHeight="1" x14ac:dyDescent="0.2">
      <c r="B45" s="1197"/>
      <c r="C45" s="1198"/>
      <c r="D45" s="104"/>
      <c r="E45" s="1203" t="s">
        <v>35</v>
      </c>
      <c r="F45" s="1203"/>
      <c r="G45" s="1203"/>
      <c r="H45" s="1204"/>
      <c r="I45" s="328">
        <v>498</v>
      </c>
      <c r="J45" s="329">
        <v>534</v>
      </c>
      <c r="K45" s="329">
        <v>525</v>
      </c>
      <c r="L45" s="329">
        <v>518</v>
      </c>
      <c r="M45" s="330">
        <v>491</v>
      </c>
    </row>
    <row r="46" spans="2:13" ht="27.75" customHeight="1" x14ac:dyDescent="0.2">
      <c r="B46" s="1197"/>
      <c r="C46" s="1198"/>
      <c r="D46" s="105"/>
      <c r="E46" s="1203" t="s">
        <v>36</v>
      </c>
      <c r="F46" s="1203"/>
      <c r="G46" s="1203"/>
      <c r="H46" s="1204"/>
      <c r="I46" s="328">
        <v>175</v>
      </c>
      <c r="J46" s="329">
        <v>164</v>
      </c>
      <c r="K46" s="329">
        <v>148</v>
      </c>
      <c r="L46" s="329">
        <v>167</v>
      </c>
      <c r="M46" s="330">
        <v>155</v>
      </c>
    </row>
    <row r="47" spans="2:13" ht="27.75" customHeight="1" x14ac:dyDescent="0.2">
      <c r="B47" s="1197"/>
      <c r="C47" s="1198"/>
      <c r="D47" s="106"/>
      <c r="E47" s="1205" t="s">
        <v>37</v>
      </c>
      <c r="F47" s="1206"/>
      <c r="G47" s="1206"/>
      <c r="H47" s="1207"/>
      <c r="I47" s="328" t="s">
        <v>485</v>
      </c>
      <c r="J47" s="329" t="s">
        <v>485</v>
      </c>
      <c r="K47" s="329" t="s">
        <v>485</v>
      </c>
      <c r="L47" s="329" t="s">
        <v>485</v>
      </c>
      <c r="M47" s="330" t="s">
        <v>485</v>
      </c>
    </row>
    <row r="48" spans="2:13" ht="27.75" customHeight="1" x14ac:dyDescent="0.2">
      <c r="B48" s="1197"/>
      <c r="C48" s="1198"/>
      <c r="D48" s="104"/>
      <c r="E48" s="1203" t="s">
        <v>38</v>
      </c>
      <c r="F48" s="1203"/>
      <c r="G48" s="1203"/>
      <c r="H48" s="1204"/>
      <c r="I48" s="328" t="s">
        <v>485</v>
      </c>
      <c r="J48" s="329" t="s">
        <v>485</v>
      </c>
      <c r="K48" s="329" t="s">
        <v>485</v>
      </c>
      <c r="L48" s="329" t="s">
        <v>485</v>
      </c>
      <c r="M48" s="330" t="s">
        <v>485</v>
      </c>
    </row>
    <row r="49" spans="2:13" ht="27.75" customHeight="1" x14ac:dyDescent="0.2">
      <c r="B49" s="1199"/>
      <c r="C49" s="1200"/>
      <c r="D49" s="104"/>
      <c r="E49" s="1203" t="s">
        <v>39</v>
      </c>
      <c r="F49" s="1203"/>
      <c r="G49" s="1203"/>
      <c r="H49" s="1204"/>
      <c r="I49" s="328" t="s">
        <v>485</v>
      </c>
      <c r="J49" s="329" t="s">
        <v>485</v>
      </c>
      <c r="K49" s="329" t="s">
        <v>485</v>
      </c>
      <c r="L49" s="329" t="s">
        <v>485</v>
      </c>
      <c r="M49" s="330" t="s">
        <v>485</v>
      </c>
    </row>
    <row r="50" spans="2:13" ht="27.75" customHeight="1" x14ac:dyDescent="0.2">
      <c r="B50" s="1208" t="s">
        <v>40</v>
      </c>
      <c r="C50" s="1209"/>
      <c r="D50" s="107"/>
      <c r="E50" s="1203" t="s">
        <v>41</v>
      </c>
      <c r="F50" s="1203"/>
      <c r="G50" s="1203"/>
      <c r="H50" s="1204"/>
      <c r="I50" s="328">
        <v>1635</v>
      </c>
      <c r="J50" s="329">
        <v>1902</v>
      </c>
      <c r="K50" s="329">
        <v>2374</v>
      </c>
      <c r="L50" s="329">
        <v>2073</v>
      </c>
      <c r="M50" s="330">
        <v>2180</v>
      </c>
    </row>
    <row r="51" spans="2:13" ht="27.75" customHeight="1" x14ac:dyDescent="0.2">
      <c r="B51" s="1197"/>
      <c r="C51" s="1198"/>
      <c r="D51" s="104"/>
      <c r="E51" s="1203" t="s">
        <v>42</v>
      </c>
      <c r="F51" s="1203"/>
      <c r="G51" s="1203"/>
      <c r="H51" s="1204"/>
      <c r="I51" s="328">
        <v>377</v>
      </c>
      <c r="J51" s="329">
        <v>612</v>
      </c>
      <c r="K51" s="329">
        <v>589</v>
      </c>
      <c r="L51" s="329">
        <v>557</v>
      </c>
      <c r="M51" s="330">
        <v>539</v>
      </c>
    </row>
    <row r="52" spans="2:13" ht="27.75" customHeight="1" x14ac:dyDescent="0.2">
      <c r="B52" s="1199"/>
      <c r="C52" s="1200"/>
      <c r="D52" s="104"/>
      <c r="E52" s="1203" t="s">
        <v>43</v>
      </c>
      <c r="F52" s="1203"/>
      <c r="G52" s="1203"/>
      <c r="H52" s="1204"/>
      <c r="I52" s="328">
        <v>3587</v>
      </c>
      <c r="J52" s="329">
        <v>3481</v>
      </c>
      <c r="K52" s="329">
        <v>3304</v>
      </c>
      <c r="L52" s="329">
        <v>3084</v>
      </c>
      <c r="M52" s="330">
        <v>2879</v>
      </c>
    </row>
    <row r="53" spans="2:13" ht="27.75" customHeight="1" thickBot="1" x14ac:dyDescent="0.25">
      <c r="B53" s="1210" t="s">
        <v>19</v>
      </c>
      <c r="C53" s="1211"/>
      <c r="D53" s="108"/>
      <c r="E53" s="1212" t="s">
        <v>44</v>
      </c>
      <c r="F53" s="1212"/>
      <c r="G53" s="1212"/>
      <c r="H53" s="1213"/>
      <c r="I53" s="331">
        <v>1005</v>
      </c>
      <c r="J53" s="332">
        <v>723</v>
      </c>
      <c r="K53" s="332">
        <v>54</v>
      </c>
      <c r="L53" s="332">
        <v>311</v>
      </c>
      <c r="M53" s="333">
        <v>170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9qtXNlr3VgLkjtfzB474UhzsPF7ysQd+YLVK729O+CRssoElHGEZgSPJI9wGGdQCkSkksKb/y/LKiAFyRQvdlQ==" saltValue="Rg9Y5JyatzugLgBO79cMz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3CEC-3FB8-4587-BC13-8F23D31F74FA}">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346"/>
      <c r="C55" s="1222" t="s">
        <v>46</v>
      </c>
      <c r="D55" s="1222"/>
      <c r="E55" s="1223"/>
      <c r="F55" s="334">
        <v>1760</v>
      </c>
      <c r="G55" s="334">
        <v>1425</v>
      </c>
      <c r="H55" s="335">
        <v>1502</v>
      </c>
    </row>
    <row r="56" spans="2:8" ht="52.5" customHeight="1" x14ac:dyDescent="0.2">
      <c r="B56" s="347"/>
      <c r="C56" s="1224" t="s">
        <v>47</v>
      </c>
      <c r="D56" s="1224"/>
      <c r="E56" s="1225"/>
      <c r="F56" s="336">
        <v>138</v>
      </c>
      <c r="G56" s="336">
        <v>153</v>
      </c>
      <c r="H56" s="337">
        <v>164</v>
      </c>
    </row>
    <row r="57" spans="2:8" ht="53.25" customHeight="1" x14ac:dyDescent="0.2">
      <c r="B57" s="347"/>
      <c r="C57" s="1226" t="s">
        <v>48</v>
      </c>
      <c r="D57" s="1226"/>
      <c r="E57" s="1227"/>
      <c r="F57" s="338">
        <v>671</v>
      </c>
      <c r="G57" s="338">
        <v>692</v>
      </c>
      <c r="H57" s="339">
        <v>795</v>
      </c>
    </row>
    <row r="58" spans="2:8" ht="45.75" customHeight="1" x14ac:dyDescent="0.2">
      <c r="B58" s="348"/>
      <c r="C58" s="1214" t="s">
        <v>555</v>
      </c>
      <c r="D58" s="1215"/>
      <c r="E58" s="1216"/>
      <c r="F58" s="340">
        <v>206</v>
      </c>
      <c r="G58" s="340">
        <v>219</v>
      </c>
      <c r="H58" s="341">
        <v>257</v>
      </c>
    </row>
    <row r="59" spans="2:8" ht="45.75" customHeight="1" x14ac:dyDescent="0.2">
      <c r="B59" s="348"/>
      <c r="C59" s="1214" t="s">
        <v>556</v>
      </c>
      <c r="D59" s="1215"/>
      <c r="E59" s="1216"/>
      <c r="F59" s="340">
        <v>120</v>
      </c>
      <c r="G59" s="340">
        <v>142</v>
      </c>
      <c r="H59" s="341">
        <v>162</v>
      </c>
    </row>
    <row r="60" spans="2:8" ht="45.75" customHeight="1" x14ac:dyDescent="0.2">
      <c r="B60" s="348"/>
      <c r="C60" s="1214" t="s">
        <v>557</v>
      </c>
      <c r="D60" s="1215"/>
      <c r="E60" s="1216"/>
      <c r="F60" s="340">
        <v>119</v>
      </c>
      <c r="G60" s="340">
        <v>103</v>
      </c>
      <c r="H60" s="341">
        <v>128</v>
      </c>
    </row>
    <row r="61" spans="2:8" ht="45.75" customHeight="1" x14ac:dyDescent="0.2">
      <c r="B61" s="348"/>
      <c r="C61" s="1214" t="s">
        <v>559</v>
      </c>
      <c r="D61" s="1215"/>
      <c r="E61" s="1216"/>
      <c r="F61" s="340">
        <v>120</v>
      </c>
      <c r="G61" s="340">
        <v>120</v>
      </c>
      <c r="H61" s="341">
        <v>120</v>
      </c>
    </row>
    <row r="62" spans="2:8" ht="45.75" customHeight="1" thickBot="1" x14ac:dyDescent="0.25">
      <c r="B62" s="349"/>
      <c r="C62" s="1217" t="s">
        <v>558</v>
      </c>
      <c r="D62" s="1218"/>
      <c r="E62" s="1219"/>
      <c r="F62" s="342">
        <v>92</v>
      </c>
      <c r="G62" s="342">
        <v>67</v>
      </c>
      <c r="H62" s="343">
        <v>71</v>
      </c>
    </row>
    <row r="63" spans="2:8" ht="52.5" customHeight="1" thickBot="1" x14ac:dyDescent="0.25">
      <c r="B63" s="350"/>
      <c r="C63" s="1220" t="s">
        <v>49</v>
      </c>
      <c r="D63" s="1220"/>
      <c r="E63" s="1221"/>
      <c r="F63" s="344">
        <v>2568</v>
      </c>
      <c r="G63" s="344">
        <v>2270</v>
      </c>
      <c r="H63" s="345">
        <v>2461</v>
      </c>
    </row>
    <row r="64" spans="2:8" ht="13" x14ac:dyDescent="0.2"/>
  </sheetData>
  <sheetProtection algorithmName="SHA-512" hashValue="I69EQRrGyD8x5pAjcDAphpYTfT4zj8H/WPlvQXjYRzlRtQga0M3oLil2nL8/5X86c+mpsehTIGfbJ9zVk+asUw==" saltValue="jOHDQ+DXF8L4Zt2iQDm+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4A82B-BE29-464F-B4D8-B9E6F249D276}">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238" customWidth="1"/>
    <col min="2" max="107" width="2.453125" style="238" customWidth="1"/>
    <col min="108" max="108" width="6.08984375" style="244" customWidth="1"/>
    <col min="109" max="109" width="5.90625" style="242" customWidth="1"/>
    <col min="110" max="16384" width="8.6328125" style="238" hidden="1"/>
  </cols>
  <sheetData>
    <row r="1" spans="1:109" ht="42.75" customHeight="1" x14ac:dyDescent="0.2">
      <c r="A1" s="351"/>
      <c r="B1" s="352"/>
      <c r="DD1" s="238"/>
      <c r="DE1" s="238"/>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38"/>
      <c r="DE2" s="238"/>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38"/>
      <c r="DE3" s="238"/>
    </row>
    <row r="4" spans="1:109" s="236"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36"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36"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36"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36"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36"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36"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36"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36"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36"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36"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36" customFormat="1" ht="13" x14ac:dyDescent="0.2">
      <c r="A15" s="238"/>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36" customFormat="1" ht="13" x14ac:dyDescent="0.2">
      <c r="A16" s="238"/>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36" customFormat="1" ht="13" x14ac:dyDescent="0.2">
      <c r="A17" s="238"/>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36" customFormat="1" ht="13" x14ac:dyDescent="0.2">
      <c r="A18" s="238"/>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38"/>
      <c r="DE19" s="238"/>
    </row>
    <row r="20" spans="1:109" ht="13" x14ac:dyDescent="0.2">
      <c r="DD20" s="238"/>
      <c r="DE20" s="238"/>
    </row>
    <row r="21" spans="1:109" ht="17.25" customHeight="1" x14ac:dyDescent="0.2">
      <c r="B21" s="354"/>
      <c r="C21" s="240"/>
      <c r="D21" s="240"/>
      <c r="E21" s="240"/>
      <c r="F21" s="240"/>
      <c r="G21" s="240"/>
      <c r="H21" s="240"/>
      <c r="I21" s="240"/>
      <c r="J21" s="240"/>
      <c r="K21" s="240"/>
      <c r="L21" s="240"/>
      <c r="M21" s="240"/>
      <c r="N21" s="355"/>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355"/>
      <c r="AU21" s="240"/>
      <c r="AV21" s="240"/>
      <c r="AW21" s="240"/>
      <c r="AX21" s="240"/>
      <c r="AY21" s="240"/>
      <c r="AZ21" s="240"/>
      <c r="BA21" s="240"/>
      <c r="BB21" s="240"/>
      <c r="BC21" s="240"/>
      <c r="BD21" s="240"/>
      <c r="BE21" s="240"/>
      <c r="BF21" s="355"/>
      <c r="BG21" s="240"/>
      <c r="BH21" s="240"/>
      <c r="BI21" s="240"/>
      <c r="BJ21" s="240"/>
      <c r="BK21" s="240"/>
      <c r="BL21" s="240"/>
      <c r="BM21" s="240"/>
      <c r="BN21" s="240"/>
      <c r="BO21" s="240"/>
      <c r="BP21" s="240"/>
      <c r="BQ21" s="240"/>
      <c r="BR21" s="355"/>
      <c r="BS21" s="240"/>
      <c r="BT21" s="240"/>
      <c r="BU21" s="240"/>
      <c r="BV21" s="240"/>
      <c r="BW21" s="240"/>
      <c r="BX21" s="240"/>
      <c r="BY21" s="240"/>
      <c r="BZ21" s="240"/>
      <c r="CA21" s="240"/>
      <c r="CB21" s="240"/>
      <c r="CC21" s="240"/>
      <c r="CD21" s="355"/>
      <c r="CE21" s="240"/>
      <c r="CF21" s="240"/>
      <c r="CG21" s="240"/>
      <c r="CH21" s="240"/>
      <c r="CI21" s="240"/>
      <c r="CJ21" s="240"/>
      <c r="CK21" s="240"/>
      <c r="CL21" s="240"/>
      <c r="CM21" s="240"/>
      <c r="CN21" s="240"/>
      <c r="CO21" s="240"/>
      <c r="CP21" s="355"/>
      <c r="CQ21" s="240"/>
      <c r="CR21" s="240"/>
      <c r="CS21" s="240"/>
      <c r="CT21" s="240"/>
      <c r="CU21" s="240"/>
      <c r="CV21" s="240"/>
      <c r="CW21" s="240"/>
      <c r="CX21" s="240"/>
      <c r="CY21" s="240"/>
      <c r="CZ21" s="240"/>
      <c r="DA21" s="240"/>
      <c r="DB21" s="355"/>
      <c r="DC21" s="240"/>
      <c r="DD21" s="241"/>
      <c r="DE21" s="238"/>
    </row>
    <row r="22" spans="1:109" ht="17.25" customHeight="1" x14ac:dyDescent="0.2">
      <c r="B22" s="242"/>
    </row>
    <row r="23" spans="1:109" ht="13" x14ac:dyDescent="0.2">
      <c r="B23" s="242"/>
    </row>
    <row r="24" spans="1:109" ht="13" x14ac:dyDescent="0.2">
      <c r="B24" s="242"/>
    </row>
    <row r="25" spans="1:109" ht="13" x14ac:dyDescent="0.2">
      <c r="B25" s="242"/>
    </row>
    <row r="26" spans="1:109" ht="13" x14ac:dyDescent="0.2">
      <c r="B26" s="242"/>
    </row>
    <row r="27" spans="1:109" ht="13" x14ac:dyDescent="0.2">
      <c r="B27" s="242"/>
    </row>
    <row r="28" spans="1:109" ht="13" x14ac:dyDescent="0.2">
      <c r="B28" s="242"/>
    </row>
    <row r="29" spans="1:109" ht="13" x14ac:dyDescent="0.2">
      <c r="B29" s="242"/>
    </row>
    <row r="30" spans="1:109" ht="13" x14ac:dyDescent="0.2">
      <c r="B30" s="242"/>
    </row>
    <row r="31" spans="1:109" ht="13" x14ac:dyDescent="0.2">
      <c r="B31" s="242"/>
    </row>
    <row r="32" spans="1:109" ht="13" x14ac:dyDescent="0.2">
      <c r="B32" s="242"/>
    </row>
    <row r="33" spans="2:109" ht="13" x14ac:dyDescent="0.2">
      <c r="B33" s="242"/>
    </row>
    <row r="34" spans="2:109" ht="13" x14ac:dyDescent="0.2">
      <c r="B34" s="242"/>
    </row>
    <row r="35" spans="2:109" ht="13" x14ac:dyDescent="0.2">
      <c r="B35" s="242"/>
    </row>
    <row r="36" spans="2:109" ht="13" x14ac:dyDescent="0.2">
      <c r="B36" s="242"/>
    </row>
    <row r="37" spans="2:109" ht="13" x14ac:dyDescent="0.2">
      <c r="B37" s="242"/>
    </row>
    <row r="38" spans="2:109" ht="13" x14ac:dyDescent="0.2">
      <c r="B38" s="242"/>
    </row>
    <row r="39" spans="2:109" ht="13"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 x14ac:dyDescent="0.2">
      <c r="B40" s="356"/>
      <c r="DD40" s="356"/>
      <c r="DE40" s="238"/>
    </row>
    <row r="41" spans="2:109" ht="16.5" x14ac:dyDescent="0.2">
      <c r="B41" s="239" t="s">
        <v>565</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 x14ac:dyDescent="0.2">
      <c r="B42" s="242"/>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2"/>
      <c r="AN43" s="1240" t="s">
        <v>567</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51"/>
    </row>
    <row r="44" spans="2:109" ht="13" x14ac:dyDescent="0.2">
      <c r="B44" s="242"/>
      <c r="AN44" s="1252"/>
      <c r="AO44" s="1253"/>
      <c r="AP44" s="1253"/>
      <c r="AQ44" s="1253"/>
      <c r="AR44" s="1253"/>
      <c r="AS44" s="1253"/>
      <c r="AT44" s="1253"/>
      <c r="AU44" s="1253"/>
      <c r="AV44" s="1253"/>
      <c r="AW44" s="1253"/>
      <c r="AX44" s="1253"/>
      <c r="AY44" s="1253"/>
      <c r="AZ44" s="1253"/>
      <c r="BA44" s="1253"/>
      <c r="BB44" s="1253"/>
      <c r="BC44" s="1253"/>
      <c r="BD44" s="1253"/>
      <c r="BE44" s="1253"/>
      <c r="BF44" s="1253"/>
      <c r="BG44" s="1253"/>
      <c r="BH44" s="1253"/>
      <c r="BI44" s="1253"/>
      <c r="BJ44" s="1253"/>
      <c r="BK44" s="1253"/>
      <c r="BL44" s="1253"/>
      <c r="BM44" s="1253"/>
      <c r="BN44" s="1253"/>
      <c r="BO44" s="1253"/>
      <c r="BP44" s="1253"/>
      <c r="BQ44" s="1253"/>
      <c r="BR44" s="1253"/>
      <c r="BS44" s="1253"/>
      <c r="BT44" s="1253"/>
      <c r="BU44" s="1253"/>
      <c r="BV44" s="1253"/>
      <c r="BW44" s="1253"/>
      <c r="BX44" s="1253"/>
      <c r="BY44" s="1253"/>
      <c r="BZ44" s="1253"/>
      <c r="CA44" s="1253"/>
      <c r="CB44" s="1253"/>
      <c r="CC44" s="1253"/>
      <c r="CD44" s="1253"/>
      <c r="CE44" s="1253"/>
      <c r="CF44" s="1253"/>
      <c r="CG44" s="1253"/>
      <c r="CH44" s="1253"/>
      <c r="CI44" s="1253"/>
      <c r="CJ44" s="1253"/>
      <c r="CK44" s="1253"/>
      <c r="CL44" s="1253"/>
      <c r="CM44" s="1253"/>
      <c r="CN44" s="1253"/>
      <c r="CO44" s="1253"/>
      <c r="CP44" s="1253"/>
      <c r="CQ44" s="1253"/>
      <c r="CR44" s="1253"/>
      <c r="CS44" s="1253"/>
      <c r="CT44" s="1253"/>
      <c r="CU44" s="1253"/>
      <c r="CV44" s="1253"/>
      <c r="CW44" s="1253"/>
      <c r="CX44" s="1253"/>
      <c r="CY44" s="1253"/>
      <c r="CZ44" s="1253"/>
      <c r="DA44" s="1253"/>
      <c r="DB44" s="1253"/>
      <c r="DC44" s="1254"/>
    </row>
    <row r="45" spans="2:109" ht="13" x14ac:dyDescent="0.2">
      <c r="B45" s="242"/>
      <c r="AN45" s="1252"/>
      <c r="AO45" s="1253"/>
      <c r="AP45" s="1253"/>
      <c r="AQ45" s="1253"/>
      <c r="AR45" s="1253"/>
      <c r="AS45" s="1253"/>
      <c r="AT45" s="1253"/>
      <c r="AU45" s="1253"/>
      <c r="AV45" s="1253"/>
      <c r="AW45" s="1253"/>
      <c r="AX45" s="1253"/>
      <c r="AY45" s="1253"/>
      <c r="AZ45" s="1253"/>
      <c r="BA45" s="1253"/>
      <c r="BB45" s="1253"/>
      <c r="BC45" s="1253"/>
      <c r="BD45" s="1253"/>
      <c r="BE45" s="1253"/>
      <c r="BF45" s="1253"/>
      <c r="BG45" s="1253"/>
      <c r="BH45" s="1253"/>
      <c r="BI45" s="1253"/>
      <c r="BJ45" s="1253"/>
      <c r="BK45" s="1253"/>
      <c r="BL45" s="1253"/>
      <c r="BM45" s="1253"/>
      <c r="BN45" s="1253"/>
      <c r="BO45" s="1253"/>
      <c r="BP45" s="1253"/>
      <c r="BQ45" s="1253"/>
      <c r="BR45" s="1253"/>
      <c r="BS45" s="1253"/>
      <c r="BT45" s="1253"/>
      <c r="BU45" s="1253"/>
      <c r="BV45" s="1253"/>
      <c r="BW45" s="1253"/>
      <c r="BX45" s="1253"/>
      <c r="BY45" s="1253"/>
      <c r="BZ45" s="1253"/>
      <c r="CA45" s="1253"/>
      <c r="CB45" s="1253"/>
      <c r="CC45" s="1253"/>
      <c r="CD45" s="1253"/>
      <c r="CE45" s="1253"/>
      <c r="CF45" s="1253"/>
      <c r="CG45" s="1253"/>
      <c r="CH45" s="1253"/>
      <c r="CI45" s="1253"/>
      <c r="CJ45" s="1253"/>
      <c r="CK45" s="1253"/>
      <c r="CL45" s="1253"/>
      <c r="CM45" s="1253"/>
      <c r="CN45" s="1253"/>
      <c r="CO45" s="1253"/>
      <c r="CP45" s="1253"/>
      <c r="CQ45" s="1253"/>
      <c r="CR45" s="1253"/>
      <c r="CS45" s="1253"/>
      <c r="CT45" s="1253"/>
      <c r="CU45" s="1253"/>
      <c r="CV45" s="1253"/>
      <c r="CW45" s="1253"/>
      <c r="CX45" s="1253"/>
      <c r="CY45" s="1253"/>
      <c r="CZ45" s="1253"/>
      <c r="DA45" s="1253"/>
      <c r="DB45" s="1253"/>
      <c r="DC45" s="1254"/>
    </row>
    <row r="46" spans="2:109" ht="13" x14ac:dyDescent="0.2">
      <c r="B46" s="242"/>
      <c r="AN46" s="1252"/>
      <c r="AO46" s="1253"/>
      <c r="AP46" s="1253"/>
      <c r="AQ46" s="1253"/>
      <c r="AR46" s="1253"/>
      <c r="AS46" s="1253"/>
      <c r="AT46" s="1253"/>
      <c r="AU46" s="1253"/>
      <c r="AV46" s="1253"/>
      <c r="AW46" s="1253"/>
      <c r="AX46" s="1253"/>
      <c r="AY46" s="1253"/>
      <c r="AZ46" s="1253"/>
      <c r="BA46" s="1253"/>
      <c r="BB46" s="1253"/>
      <c r="BC46" s="1253"/>
      <c r="BD46" s="1253"/>
      <c r="BE46" s="1253"/>
      <c r="BF46" s="1253"/>
      <c r="BG46" s="1253"/>
      <c r="BH46" s="1253"/>
      <c r="BI46" s="1253"/>
      <c r="BJ46" s="1253"/>
      <c r="BK46" s="1253"/>
      <c r="BL46" s="1253"/>
      <c r="BM46" s="1253"/>
      <c r="BN46" s="1253"/>
      <c r="BO46" s="1253"/>
      <c r="BP46" s="1253"/>
      <c r="BQ46" s="1253"/>
      <c r="BR46" s="1253"/>
      <c r="BS46" s="1253"/>
      <c r="BT46" s="1253"/>
      <c r="BU46" s="1253"/>
      <c r="BV46" s="1253"/>
      <c r="BW46" s="1253"/>
      <c r="BX46" s="1253"/>
      <c r="BY46" s="1253"/>
      <c r="BZ46" s="1253"/>
      <c r="CA46" s="1253"/>
      <c r="CB46" s="1253"/>
      <c r="CC46" s="1253"/>
      <c r="CD46" s="1253"/>
      <c r="CE46" s="1253"/>
      <c r="CF46" s="1253"/>
      <c r="CG46" s="1253"/>
      <c r="CH46" s="1253"/>
      <c r="CI46" s="1253"/>
      <c r="CJ46" s="1253"/>
      <c r="CK46" s="1253"/>
      <c r="CL46" s="1253"/>
      <c r="CM46" s="1253"/>
      <c r="CN46" s="1253"/>
      <c r="CO46" s="1253"/>
      <c r="CP46" s="1253"/>
      <c r="CQ46" s="1253"/>
      <c r="CR46" s="1253"/>
      <c r="CS46" s="1253"/>
      <c r="CT46" s="1253"/>
      <c r="CU46" s="1253"/>
      <c r="CV46" s="1253"/>
      <c r="CW46" s="1253"/>
      <c r="CX46" s="1253"/>
      <c r="CY46" s="1253"/>
      <c r="CZ46" s="1253"/>
      <c r="DA46" s="1253"/>
      <c r="DB46" s="1253"/>
      <c r="DC46" s="1254"/>
    </row>
    <row r="47" spans="2:109" ht="13" x14ac:dyDescent="0.2">
      <c r="B47" s="242"/>
      <c r="AN47" s="1255"/>
      <c r="AO47" s="1256"/>
      <c r="AP47" s="1256"/>
      <c r="AQ47" s="1256"/>
      <c r="AR47" s="1256"/>
      <c r="AS47" s="1256"/>
      <c r="AT47" s="1256"/>
      <c r="AU47" s="1256"/>
      <c r="AV47" s="1256"/>
      <c r="AW47" s="1256"/>
      <c r="AX47" s="1256"/>
      <c r="AY47" s="1256"/>
      <c r="AZ47" s="1256"/>
      <c r="BA47" s="1256"/>
      <c r="BB47" s="1256"/>
      <c r="BC47" s="1256"/>
      <c r="BD47" s="1256"/>
      <c r="BE47" s="1256"/>
      <c r="BF47" s="1256"/>
      <c r="BG47" s="1256"/>
      <c r="BH47" s="1256"/>
      <c r="BI47" s="1256"/>
      <c r="BJ47" s="1256"/>
      <c r="BK47" s="1256"/>
      <c r="BL47" s="1256"/>
      <c r="BM47" s="1256"/>
      <c r="BN47" s="1256"/>
      <c r="BO47" s="1256"/>
      <c r="BP47" s="1256"/>
      <c r="BQ47" s="1256"/>
      <c r="BR47" s="1256"/>
      <c r="BS47" s="1256"/>
      <c r="BT47" s="1256"/>
      <c r="BU47" s="1256"/>
      <c r="BV47" s="1256"/>
      <c r="BW47" s="1256"/>
      <c r="BX47" s="1256"/>
      <c r="BY47" s="1256"/>
      <c r="BZ47" s="1256"/>
      <c r="CA47" s="1256"/>
      <c r="CB47" s="1256"/>
      <c r="CC47" s="1256"/>
      <c r="CD47" s="1256"/>
      <c r="CE47" s="1256"/>
      <c r="CF47" s="1256"/>
      <c r="CG47" s="1256"/>
      <c r="CH47" s="1256"/>
      <c r="CI47" s="1256"/>
      <c r="CJ47" s="1256"/>
      <c r="CK47" s="1256"/>
      <c r="CL47" s="1256"/>
      <c r="CM47" s="1256"/>
      <c r="CN47" s="1256"/>
      <c r="CO47" s="1256"/>
      <c r="CP47" s="1256"/>
      <c r="CQ47" s="1256"/>
      <c r="CR47" s="1256"/>
      <c r="CS47" s="1256"/>
      <c r="CT47" s="1256"/>
      <c r="CU47" s="1256"/>
      <c r="CV47" s="1256"/>
      <c r="CW47" s="1256"/>
      <c r="CX47" s="1256"/>
      <c r="CY47" s="1256"/>
      <c r="CZ47" s="1256"/>
      <c r="DA47" s="1256"/>
      <c r="DB47" s="1256"/>
      <c r="DC47" s="1257"/>
    </row>
    <row r="48" spans="2:109" ht="13" x14ac:dyDescent="0.2">
      <c r="B48" s="242"/>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2"/>
      <c r="AN49" s="238" t="s">
        <v>568</v>
      </c>
    </row>
    <row r="50" spans="1:109" ht="13" x14ac:dyDescent="0.2">
      <c r="B50" s="242"/>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2"/>
      <c r="G51" s="1236"/>
      <c r="H51" s="1236"/>
      <c r="I51" s="1249"/>
      <c r="J51" s="1249"/>
      <c r="K51" s="1235"/>
      <c r="L51" s="1235"/>
      <c r="M51" s="1235"/>
      <c r="N51" s="1235"/>
      <c r="AM51" s="359"/>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v>47.9</v>
      </c>
      <c r="BQ51" s="1228"/>
      <c r="BR51" s="1228"/>
      <c r="BS51" s="1228"/>
      <c r="BT51" s="1228"/>
      <c r="BU51" s="1228"/>
      <c r="BV51" s="1228"/>
      <c r="BW51" s="1228"/>
      <c r="BX51" s="1228">
        <v>32.700000000000003</v>
      </c>
      <c r="BY51" s="1228"/>
      <c r="BZ51" s="1228"/>
      <c r="CA51" s="1228"/>
      <c r="CB51" s="1228"/>
      <c r="CC51" s="1228"/>
      <c r="CD51" s="1228"/>
      <c r="CE51" s="1228"/>
      <c r="CF51" s="1228">
        <v>2.5</v>
      </c>
      <c r="CG51" s="1228"/>
      <c r="CH51" s="1228"/>
      <c r="CI51" s="1228"/>
      <c r="CJ51" s="1228"/>
      <c r="CK51" s="1228"/>
      <c r="CL51" s="1228"/>
      <c r="CM51" s="1228"/>
      <c r="CN51" s="1228">
        <v>13.7</v>
      </c>
      <c r="CO51" s="1228"/>
      <c r="CP51" s="1228"/>
      <c r="CQ51" s="1228"/>
      <c r="CR51" s="1228"/>
      <c r="CS51" s="1228"/>
      <c r="CT51" s="1228"/>
      <c r="CU51" s="1228"/>
      <c r="CV51" s="1228">
        <v>7.5</v>
      </c>
      <c r="CW51" s="1228"/>
      <c r="CX51" s="1228"/>
      <c r="CY51" s="1228"/>
      <c r="CZ51" s="1228"/>
      <c r="DA51" s="1228"/>
      <c r="DB51" s="1228"/>
      <c r="DC51" s="1228"/>
    </row>
    <row r="52" spans="1:109" ht="13" x14ac:dyDescent="0.2">
      <c r="B52" s="242"/>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2"/>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28">
        <v>49.2</v>
      </c>
      <c r="BQ53" s="1228"/>
      <c r="BR53" s="1228"/>
      <c r="BS53" s="1228"/>
      <c r="BT53" s="1228"/>
      <c r="BU53" s="1228"/>
      <c r="BV53" s="1228"/>
      <c r="BW53" s="1228"/>
      <c r="BX53" s="1228">
        <v>48.9</v>
      </c>
      <c r="BY53" s="1228"/>
      <c r="BZ53" s="1228"/>
      <c r="CA53" s="1228"/>
      <c r="CB53" s="1228"/>
      <c r="CC53" s="1228"/>
      <c r="CD53" s="1228"/>
      <c r="CE53" s="1228"/>
      <c r="CF53" s="1228">
        <v>50.4</v>
      </c>
      <c r="CG53" s="1228"/>
      <c r="CH53" s="1228"/>
      <c r="CI53" s="1228"/>
      <c r="CJ53" s="1228"/>
      <c r="CK53" s="1228"/>
      <c r="CL53" s="1228"/>
      <c r="CM53" s="1228"/>
      <c r="CN53" s="1228">
        <v>51.3</v>
      </c>
      <c r="CO53" s="1228"/>
      <c r="CP53" s="1228"/>
      <c r="CQ53" s="1228"/>
      <c r="CR53" s="1228"/>
      <c r="CS53" s="1228"/>
      <c r="CT53" s="1228"/>
      <c r="CU53" s="1228"/>
      <c r="CV53" s="1228">
        <v>52.8</v>
      </c>
      <c r="CW53" s="1228"/>
      <c r="CX53" s="1228"/>
      <c r="CY53" s="1228"/>
      <c r="CZ53" s="1228"/>
      <c r="DA53" s="1228"/>
      <c r="DB53" s="1228"/>
      <c r="DC53" s="1228"/>
    </row>
    <row r="54" spans="1:109" ht="13" x14ac:dyDescent="0.2">
      <c r="A54" s="358"/>
      <c r="B54" s="242"/>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2"/>
      <c r="G55" s="1234"/>
      <c r="H55" s="1234"/>
      <c r="I55" s="1234"/>
      <c r="J55" s="1234"/>
      <c r="K55" s="1235"/>
      <c r="L55" s="1235"/>
      <c r="M55" s="1235"/>
      <c r="N55" s="1235"/>
      <c r="AN55" s="1233" t="s">
        <v>572</v>
      </c>
      <c r="AO55" s="1233"/>
      <c r="AP55" s="1233"/>
      <c r="AQ55" s="1233"/>
      <c r="AR55" s="1233"/>
      <c r="AS55" s="1233"/>
      <c r="AT55" s="1233"/>
      <c r="AU55" s="1233"/>
      <c r="AV55" s="1233"/>
      <c r="AW55" s="1233"/>
      <c r="AX55" s="1233"/>
      <c r="AY55" s="1233"/>
      <c r="AZ55" s="1233"/>
      <c r="BA55" s="1233"/>
      <c r="BB55" s="1231" t="s">
        <v>570</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2"/>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38"/>
      <c r="AN57" s="1233"/>
      <c r="AO57" s="1233"/>
      <c r="AP57" s="1233"/>
      <c r="AQ57" s="1233"/>
      <c r="AR57" s="1233"/>
      <c r="AS57" s="1233"/>
      <c r="AT57" s="1233"/>
      <c r="AU57" s="1233"/>
      <c r="AV57" s="1233"/>
      <c r="AW57" s="1233"/>
      <c r="AX57" s="1233"/>
      <c r="AY57" s="1233"/>
      <c r="AZ57" s="1233"/>
      <c r="BA57" s="1233"/>
      <c r="BB57" s="1231" t="s">
        <v>571</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62.7</v>
      </c>
      <c r="BY57" s="1228"/>
      <c r="BZ57" s="1228"/>
      <c r="CA57" s="1228"/>
      <c r="CB57" s="1228"/>
      <c r="CC57" s="1228"/>
      <c r="CD57" s="1228"/>
      <c r="CE57" s="1228"/>
      <c r="CF57" s="1228">
        <v>63.1</v>
      </c>
      <c r="CG57" s="1228"/>
      <c r="CH57" s="1228"/>
      <c r="CI57" s="1228"/>
      <c r="CJ57" s="1228"/>
      <c r="CK57" s="1228"/>
      <c r="CL57" s="1228"/>
      <c r="CM57" s="1228"/>
      <c r="CN57" s="1228">
        <v>64</v>
      </c>
      <c r="CO57" s="1228"/>
      <c r="CP57" s="1228"/>
      <c r="CQ57" s="1228"/>
      <c r="CR57" s="1228"/>
      <c r="CS57" s="1228"/>
      <c r="CT57" s="1228"/>
      <c r="CU57" s="1228"/>
      <c r="CV57" s="1228">
        <v>64</v>
      </c>
      <c r="CW57" s="1228"/>
      <c r="CX57" s="1228"/>
      <c r="CY57" s="1228"/>
      <c r="CZ57" s="1228"/>
      <c r="DA57" s="1228"/>
      <c r="DB57" s="1228"/>
      <c r="DC57" s="1228"/>
      <c r="DD57" s="363"/>
      <c r="DE57" s="362"/>
    </row>
    <row r="58" spans="1:109" s="358" customFormat="1" ht="13" x14ac:dyDescent="0.2">
      <c r="A58" s="238"/>
      <c r="B58" s="362"/>
      <c r="G58" s="1234"/>
      <c r="H58" s="1234"/>
      <c r="I58" s="1229"/>
      <c r="J58" s="1229"/>
      <c r="K58" s="1235"/>
      <c r="L58" s="1235"/>
      <c r="M58" s="1235"/>
      <c r="N58" s="1235"/>
      <c r="AM58" s="238"/>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38"/>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38"/>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38"/>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38"/>
    </row>
    <row r="63" spans="1:109" ht="16.5" x14ac:dyDescent="0.2">
      <c r="B63" s="295" t="s">
        <v>573</v>
      </c>
    </row>
    <row r="64" spans="1:109" ht="13" x14ac:dyDescent="0.2">
      <c r="B64" s="242"/>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2"/>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2"/>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2"/>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2"/>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2"/>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2"/>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2"/>
      <c r="G71" s="374"/>
      <c r="I71" s="375"/>
      <c r="J71" s="372"/>
      <c r="K71" s="372"/>
      <c r="L71" s="373"/>
      <c r="M71" s="372"/>
      <c r="N71" s="373"/>
      <c r="AM71" s="374"/>
      <c r="AN71" s="238" t="s">
        <v>568</v>
      </c>
    </row>
    <row r="72" spans="2:107" ht="13" x14ac:dyDescent="0.2">
      <c r="B72" s="242"/>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 x14ac:dyDescent="0.2">
      <c r="B73" s="242"/>
      <c r="G73" s="1236"/>
      <c r="H73" s="1236"/>
      <c r="I73" s="1236"/>
      <c r="J73" s="1236"/>
      <c r="K73" s="1232"/>
      <c r="L73" s="1232"/>
      <c r="M73" s="1232"/>
      <c r="N73" s="1232"/>
      <c r="AM73" s="359"/>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v>47.9</v>
      </c>
      <c r="BQ73" s="1228"/>
      <c r="BR73" s="1228"/>
      <c r="BS73" s="1228"/>
      <c r="BT73" s="1228"/>
      <c r="BU73" s="1228"/>
      <c r="BV73" s="1228"/>
      <c r="BW73" s="1228"/>
      <c r="BX73" s="1228">
        <v>32.700000000000003</v>
      </c>
      <c r="BY73" s="1228"/>
      <c r="BZ73" s="1228"/>
      <c r="CA73" s="1228"/>
      <c r="CB73" s="1228"/>
      <c r="CC73" s="1228"/>
      <c r="CD73" s="1228"/>
      <c r="CE73" s="1228"/>
      <c r="CF73" s="1228">
        <v>2.5</v>
      </c>
      <c r="CG73" s="1228"/>
      <c r="CH73" s="1228"/>
      <c r="CI73" s="1228"/>
      <c r="CJ73" s="1228"/>
      <c r="CK73" s="1228"/>
      <c r="CL73" s="1228"/>
      <c r="CM73" s="1228"/>
      <c r="CN73" s="1228">
        <v>13.7</v>
      </c>
      <c r="CO73" s="1228"/>
      <c r="CP73" s="1228"/>
      <c r="CQ73" s="1228"/>
      <c r="CR73" s="1228"/>
      <c r="CS73" s="1228"/>
      <c r="CT73" s="1228"/>
      <c r="CU73" s="1228"/>
      <c r="CV73" s="1228">
        <v>7.5</v>
      </c>
      <c r="CW73" s="1228"/>
      <c r="CX73" s="1228"/>
      <c r="CY73" s="1228"/>
      <c r="CZ73" s="1228"/>
      <c r="DA73" s="1228"/>
      <c r="DB73" s="1228"/>
      <c r="DC73" s="1228"/>
    </row>
    <row r="74" spans="2:107" ht="13" x14ac:dyDescent="0.2">
      <c r="B74" s="242"/>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2"/>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6</v>
      </c>
      <c r="BQ75" s="1228"/>
      <c r="BR75" s="1228"/>
      <c r="BS75" s="1228"/>
      <c r="BT75" s="1228"/>
      <c r="BU75" s="1228"/>
      <c r="BV75" s="1228"/>
      <c r="BW75" s="1228"/>
      <c r="BX75" s="1228">
        <v>5.8</v>
      </c>
      <c r="BY75" s="1228"/>
      <c r="BZ75" s="1228"/>
      <c r="CA75" s="1228"/>
      <c r="CB75" s="1228"/>
      <c r="CC75" s="1228"/>
      <c r="CD75" s="1228"/>
      <c r="CE75" s="1228"/>
      <c r="CF75" s="1228">
        <v>6.6</v>
      </c>
      <c r="CG75" s="1228"/>
      <c r="CH75" s="1228"/>
      <c r="CI75" s="1228"/>
      <c r="CJ75" s="1228"/>
      <c r="CK75" s="1228"/>
      <c r="CL75" s="1228"/>
      <c r="CM75" s="1228"/>
      <c r="CN75" s="1228">
        <v>7.7</v>
      </c>
      <c r="CO75" s="1228"/>
      <c r="CP75" s="1228"/>
      <c r="CQ75" s="1228"/>
      <c r="CR75" s="1228"/>
      <c r="CS75" s="1228"/>
      <c r="CT75" s="1228"/>
      <c r="CU75" s="1228"/>
      <c r="CV75" s="1228">
        <v>8.5</v>
      </c>
      <c r="CW75" s="1228"/>
      <c r="CX75" s="1228"/>
      <c r="CY75" s="1228"/>
      <c r="CZ75" s="1228"/>
      <c r="DA75" s="1228"/>
      <c r="DB75" s="1228"/>
      <c r="DC75" s="1228"/>
    </row>
    <row r="76" spans="2:107" ht="13" x14ac:dyDescent="0.2">
      <c r="B76" s="242"/>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2"/>
      <c r="G77" s="1234"/>
      <c r="H77" s="1234"/>
      <c r="I77" s="1234"/>
      <c r="J77" s="1234"/>
      <c r="K77" s="1232"/>
      <c r="L77" s="1232"/>
      <c r="M77" s="1232"/>
      <c r="N77" s="1232"/>
      <c r="AN77" s="1233" t="s">
        <v>572</v>
      </c>
      <c r="AO77" s="1233"/>
      <c r="AP77" s="1233"/>
      <c r="AQ77" s="1233"/>
      <c r="AR77" s="1233"/>
      <c r="AS77" s="1233"/>
      <c r="AT77" s="1233"/>
      <c r="AU77" s="1233"/>
      <c r="AV77" s="1233"/>
      <c r="AW77" s="1233"/>
      <c r="AX77" s="1233"/>
      <c r="AY77" s="1233"/>
      <c r="AZ77" s="1233"/>
      <c r="BA77" s="1233"/>
      <c r="BB77" s="1231" t="s">
        <v>570</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2"/>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2"/>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8.3000000000000007</v>
      </c>
      <c r="BY79" s="1228"/>
      <c r="BZ79" s="1228"/>
      <c r="CA79" s="1228"/>
      <c r="CB79" s="1228"/>
      <c r="CC79" s="1228"/>
      <c r="CD79" s="1228"/>
      <c r="CE79" s="1228"/>
      <c r="CF79" s="1228">
        <v>8.1</v>
      </c>
      <c r="CG79" s="1228"/>
      <c r="CH79" s="1228"/>
      <c r="CI79" s="1228"/>
      <c r="CJ79" s="1228"/>
      <c r="CK79" s="1228"/>
      <c r="CL79" s="1228"/>
      <c r="CM79" s="1228"/>
      <c r="CN79" s="1228">
        <v>8.1999999999999993</v>
      </c>
      <c r="CO79" s="1228"/>
      <c r="CP79" s="1228"/>
      <c r="CQ79" s="1228"/>
      <c r="CR79" s="1228"/>
      <c r="CS79" s="1228"/>
      <c r="CT79" s="1228"/>
      <c r="CU79" s="1228"/>
      <c r="CV79" s="1228">
        <v>8.3000000000000007</v>
      </c>
      <c r="CW79" s="1228"/>
      <c r="CX79" s="1228"/>
      <c r="CY79" s="1228"/>
      <c r="CZ79" s="1228"/>
      <c r="DA79" s="1228"/>
      <c r="DB79" s="1228"/>
      <c r="DC79" s="1228"/>
    </row>
    <row r="80" spans="2:107" ht="13" x14ac:dyDescent="0.2">
      <c r="B80" s="242"/>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2"/>
    </row>
    <row r="82" spans="2:109" ht="16.5" x14ac:dyDescent="0.2">
      <c r="B82" s="242"/>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 x14ac:dyDescent="0.2">
      <c r="DD84" s="238"/>
      <c r="DE84" s="238"/>
    </row>
    <row r="85" spans="2:109" ht="13" x14ac:dyDescent="0.2">
      <c r="DD85" s="238"/>
      <c r="DE85" s="238"/>
    </row>
  </sheetData>
  <sheetProtection algorithmName="SHA-512" hashValue="+Zdcuc/WCT5sCcbyfBm6pZ5yYbKL18bnzfV7h+q35vCEhUP/HYZIFReeJYyXpVZdR2ydA1WA9fQr6AtUTD9zkw==" saltValue="2AiKv3RHPDhUIwB7bCMrE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D01E4-BC3E-40C2-8AE2-C3DEE2140A28}">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 x14ac:dyDescent="0.2">
      <c r="S2" s="236"/>
      <c r="AH2" s="236"/>
    </row>
    <row r="3" spans="1: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 x14ac:dyDescent="0.2"/>
    <row r="5" spans="1:34" ht="13" x14ac:dyDescent="0.2"/>
    <row r="6" spans="1:34" ht="13" x14ac:dyDescent="0.2"/>
    <row r="7" spans="1:34" ht="13" x14ac:dyDescent="0.2"/>
    <row r="8" spans="1:34" ht="13" x14ac:dyDescent="0.2"/>
    <row r="9" spans="1:34" ht="13" x14ac:dyDescent="0.2">
      <c r="AH9" s="236"/>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473</v>
      </c>
    </row>
  </sheetData>
  <sheetProtection algorithmName="SHA-512" hashValue="MJj5QTpA1NGe5yMEiB3jVfP27y7uhwLY2D8vv3RDMP8qbfprwoOLomz1Orm7PrxptNq4Pp8dU5jTgECcYjDcdQ==" saltValue="x4Qu6YHPXQx5pm8A2T7N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C398D-4F47-4A36-93FE-83C0C231541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 x14ac:dyDescent="0.2">
      <c r="S2" s="236"/>
      <c r="AH2" s="236"/>
    </row>
    <row r="3" spans="2: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 x14ac:dyDescent="0.2"/>
    <row r="5" spans="2:34" ht="13" x14ac:dyDescent="0.2"/>
    <row r="6" spans="2:34" ht="13" x14ac:dyDescent="0.2"/>
    <row r="7" spans="2:34" ht="13" x14ac:dyDescent="0.2"/>
    <row r="8" spans="2:34" ht="13" x14ac:dyDescent="0.2"/>
    <row r="9" spans="2:34" ht="13" x14ac:dyDescent="0.2">
      <c r="AH9" s="236"/>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c r="AG59" s="236"/>
      <c r="AH59" s="236"/>
    </row>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473</v>
      </c>
    </row>
  </sheetData>
  <sheetProtection algorithmName="SHA-512" hashValue="HRb2K/WmSjTFdyDkyW8MmiFEH4pYJY4PL9kwwD6IQRT6Hhn+uMsCYj9NylVG60xIaFxKc1ca9Qh1F9Q7pI4ZMg==" saltValue="XBQI60BpR+k23IWFJz8eX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25" customWidth="1"/>
    <col min="2" max="8" width="13.36328125" style="125" customWidth="1"/>
    <col min="9" max="16384" width="11.08984375" style="125"/>
  </cols>
  <sheetData>
    <row r="1" spans="1:8" x14ac:dyDescent="0.2">
      <c r="A1" s="119"/>
      <c r="B1" s="120"/>
      <c r="C1" s="121"/>
      <c r="D1" s="122"/>
      <c r="E1" s="123"/>
      <c r="F1" s="123"/>
      <c r="G1" s="123"/>
      <c r="H1" s="124"/>
    </row>
    <row r="2" spans="1:8" x14ac:dyDescent="0.2">
      <c r="A2" s="126"/>
      <c r="B2" s="127"/>
      <c r="C2" s="128"/>
      <c r="D2" s="129" t="s">
        <v>50</v>
      </c>
      <c r="E2" s="130"/>
      <c r="F2" s="131" t="s">
        <v>522</v>
      </c>
      <c r="G2" s="132"/>
      <c r="H2" s="133"/>
    </row>
    <row r="3" spans="1:8" x14ac:dyDescent="0.2">
      <c r="A3" s="129" t="s">
        <v>515</v>
      </c>
      <c r="B3" s="134"/>
      <c r="C3" s="135"/>
      <c r="D3" s="136">
        <v>75472</v>
      </c>
      <c r="E3" s="137"/>
      <c r="F3" s="138">
        <v>126525</v>
      </c>
      <c r="G3" s="139"/>
      <c r="H3" s="140"/>
    </row>
    <row r="4" spans="1:8" x14ac:dyDescent="0.2">
      <c r="A4" s="141"/>
      <c r="B4" s="142"/>
      <c r="C4" s="143"/>
      <c r="D4" s="144">
        <v>56705</v>
      </c>
      <c r="E4" s="145"/>
      <c r="F4" s="146">
        <v>67052</v>
      </c>
      <c r="G4" s="147"/>
      <c r="H4" s="148"/>
    </row>
    <row r="5" spans="1:8" x14ac:dyDescent="0.2">
      <c r="A5" s="129" t="s">
        <v>517</v>
      </c>
      <c r="B5" s="134"/>
      <c r="C5" s="135"/>
      <c r="D5" s="136">
        <v>133832</v>
      </c>
      <c r="E5" s="137"/>
      <c r="F5" s="138">
        <v>138402</v>
      </c>
      <c r="G5" s="139"/>
      <c r="H5" s="140"/>
    </row>
    <row r="6" spans="1:8" x14ac:dyDescent="0.2">
      <c r="A6" s="141"/>
      <c r="B6" s="142"/>
      <c r="C6" s="143"/>
      <c r="D6" s="144">
        <v>55791</v>
      </c>
      <c r="E6" s="145"/>
      <c r="F6" s="146">
        <v>70652</v>
      </c>
      <c r="G6" s="147"/>
      <c r="H6" s="148"/>
    </row>
    <row r="7" spans="1:8" x14ac:dyDescent="0.2">
      <c r="A7" s="129" t="s">
        <v>518</v>
      </c>
      <c r="B7" s="134"/>
      <c r="C7" s="135"/>
      <c r="D7" s="136">
        <v>43859</v>
      </c>
      <c r="E7" s="137"/>
      <c r="F7" s="138">
        <v>146367</v>
      </c>
      <c r="G7" s="139"/>
      <c r="H7" s="140"/>
    </row>
    <row r="8" spans="1:8" x14ac:dyDescent="0.2">
      <c r="A8" s="141"/>
      <c r="B8" s="142"/>
      <c r="C8" s="143"/>
      <c r="D8" s="144">
        <v>43597</v>
      </c>
      <c r="E8" s="145"/>
      <c r="F8" s="146">
        <v>79441</v>
      </c>
      <c r="G8" s="147"/>
      <c r="H8" s="148"/>
    </row>
    <row r="9" spans="1:8" x14ac:dyDescent="0.2">
      <c r="A9" s="129" t="s">
        <v>519</v>
      </c>
      <c r="B9" s="134"/>
      <c r="C9" s="135"/>
      <c r="D9" s="136">
        <v>69408</v>
      </c>
      <c r="E9" s="137"/>
      <c r="F9" s="138">
        <v>165181</v>
      </c>
      <c r="G9" s="139"/>
      <c r="H9" s="140"/>
    </row>
    <row r="10" spans="1:8" x14ac:dyDescent="0.2">
      <c r="A10" s="141"/>
      <c r="B10" s="142"/>
      <c r="C10" s="143"/>
      <c r="D10" s="144">
        <v>69236</v>
      </c>
      <c r="E10" s="145"/>
      <c r="F10" s="146">
        <v>82246</v>
      </c>
      <c r="G10" s="147"/>
      <c r="H10" s="148"/>
    </row>
    <row r="11" spans="1:8" x14ac:dyDescent="0.2">
      <c r="A11" s="129" t="s">
        <v>520</v>
      </c>
      <c r="B11" s="134"/>
      <c r="C11" s="135"/>
      <c r="D11" s="136">
        <v>55623</v>
      </c>
      <c r="E11" s="137"/>
      <c r="F11" s="138">
        <v>166234</v>
      </c>
      <c r="G11" s="139"/>
      <c r="H11" s="140"/>
    </row>
    <row r="12" spans="1:8" x14ac:dyDescent="0.2">
      <c r="A12" s="141"/>
      <c r="B12" s="142"/>
      <c r="C12" s="149"/>
      <c r="D12" s="144">
        <v>50771</v>
      </c>
      <c r="E12" s="145"/>
      <c r="F12" s="146">
        <v>89789</v>
      </c>
      <c r="G12" s="147"/>
      <c r="H12" s="148"/>
    </row>
    <row r="13" spans="1:8" x14ac:dyDescent="0.2">
      <c r="A13" s="129"/>
      <c r="B13" s="134"/>
      <c r="C13" s="135"/>
      <c r="D13" s="136">
        <v>75639</v>
      </c>
      <c r="E13" s="137"/>
      <c r="F13" s="138">
        <v>148542</v>
      </c>
      <c r="G13" s="150"/>
      <c r="H13" s="140"/>
    </row>
    <row r="14" spans="1:8" x14ac:dyDescent="0.2">
      <c r="A14" s="141"/>
      <c r="B14" s="142"/>
      <c r="C14" s="143"/>
      <c r="D14" s="144">
        <v>55220</v>
      </c>
      <c r="E14" s="145"/>
      <c r="F14" s="146">
        <v>77836</v>
      </c>
      <c r="G14" s="147"/>
      <c r="H14" s="148"/>
    </row>
    <row r="17" spans="1:11" x14ac:dyDescent="0.2">
      <c r="A17" s="125" t="s">
        <v>51</v>
      </c>
    </row>
    <row r="18" spans="1:11" x14ac:dyDescent="0.2">
      <c r="A18" s="151"/>
      <c r="B18" s="151" t="str">
        <f>実質収支比率等に係る経年分析!F$46</f>
        <v>R02</v>
      </c>
      <c r="C18" s="151" t="str">
        <f>実質収支比率等に係る経年分析!G$46</f>
        <v>R03</v>
      </c>
      <c r="D18" s="151" t="str">
        <f>実質収支比率等に係る経年分析!H$46</f>
        <v>R04</v>
      </c>
      <c r="E18" s="151" t="str">
        <f>実質収支比率等に係る経年分析!I$46</f>
        <v>R05</v>
      </c>
      <c r="F18" s="151" t="str">
        <f>実質収支比率等に係る経年分析!J$46</f>
        <v>R06</v>
      </c>
    </row>
    <row r="19" spans="1:11" x14ac:dyDescent="0.2">
      <c r="A19" s="151" t="s">
        <v>52</v>
      </c>
      <c r="B19" s="151">
        <f>ROUND(VALUE(SUBSTITUTE(実質収支比率等に係る経年分析!F$48,"▲","-")),2)</f>
        <v>7.3</v>
      </c>
      <c r="C19" s="151">
        <f>ROUND(VALUE(SUBSTITUTE(実質収支比率等に係る経年分析!G$48,"▲","-")),2)</f>
        <v>11.01</v>
      </c>
      <c r="D19" s="151">
        <f>ROUND(VALUE(SUBSTITUTE(実質収支比率等に係る経年分析!H$48,"▲","-")),2)</f>
        <v>10.77</v>
      </c>
      <c r="E19" s="151">
        <f>ROUND(VALUE(SUBSTITUTE(実質収支比率等に係る経年分析!I$48,"▲","-")),2)</f>
        <v>10.050000000000001</v>
      </c>
      <c r="F19" s="151">
        <f>ROUND(VALUE(SUBSTITUTE(実質収支比率等に係る経年分析!J$48,"▲","-")),2)</f>
        <v>8.9700000000000006</v>
      </c>
    </row>
    <row r="20" spans="1:11" x14ac:dyDescent="0.2">
      <c r="A20" s="151" t="s">
        <v>53</v>
      </c>
      <c r="B20" s="151">
        <f>ROUND(VALUE(SUBSTITUTE(実質収支比率等に係る経年分析!F$47,"▲","-")),2)</f>
        <v>52.71</v>
      </c>
      <c r="C20" s="151">
        <f>ROUND(VALUE(SUBSTITUTE(実質収支比率等に係る経年分析!G$47,"▲","-")),2)</f>
        <v>55.79</v>
      </c>
      <c r="D20" s="151">
        <f>ROUND(VALUE(SUBSTITUTE(実質収支比率等に係る経年分析!H$47,"▲","-")),2)</f>
        <v>70.489999999999995</v>
      </c>
      <c r="E20" s="151">
        <f>ROUND(VALUE(SUBSTITUTE(実質収支比率等に係る経年分析!I$47,"▲","-")),2)</f>
        <v>55.85</v>
      </c>
      <c r="F20" s="151">
        <f>ROUND(VALUE(SUBSTITUTE(実質収支比率等に係る経年分析!J$47,"▲","-")),2)</f>
        <v>59.31</v>
      </c>
    </row>
    <row r="21" spans="1:11" x14ac:dyDescent="0.2">
      <c r="A21" s="151" t="s">
        <v>54</v>
      </c>
      <c r="B21" s="151">
        <f>IF(ISNUMBER(VALUE(SUBSTITUTE(実質収支比率等に係る経年分析!F$49,"▲","-"))),ROUND(VALUE(SUBSTITUTE(実質収支比率等に係る経年分析!F$49,"▲","-")),2),NA())</f>
        <v>3.98</v>
      </c>
      <c r="C21" s="151">
        <f>IF(ISNUMBER(VALUE(SUBSTITUTE(実質収支比率等に係る経年分析!G$49,"▲","-"))),ROUND(VALUE(SUBSTITUTE(実質収支比率等に係る経年分析!G$49,"▲","-")),2),NA())</f>
        <v>9.75</v>
      </c>
      <c r="D21" s="151">
        <f>IF(ISNUMBER(VALUE(SUBSTITUTE(実質収支比率等に係る経年分析!H$49,"▲","-"))),ROUND(VALUE(SUBSTITUTE(実質収支比率等に係る経年分析!H$49,"▲","-")),2),NA())</f>
        <v>13.8</v>
      </c>
      <c r="E21" s="151">
        <f>IF(ISNUMBER(VALUE(SUBSTITUTE(実質収支比率等に係る経年分析!I$49,"▲","-"))),ROUND(VALUE(SUBSTITUTE(実質収支比率等に係る経年分析!I$49,"▲","-")),2),NA())</f>
        <v>-13.62</v>
      </c>
      <c r="F21" s="151">
        <f>IF(ISNUMBER(VALUE(SUBSTITUTE(実質収支比率等に係る経年分析!J$49,"▲","-"))),ROUND(VALUE(SUBSTITUTE(実質収支比率等に係る経年分析!J$49,"▲","-")),2),NA())</f>
        <v>1.88</v>
      </c>
    </row>
    <row r="24" spans="1:11" x14ac:dyDescent="0.2">
      <c r="A24" s="125" t="s">
        <v>55</v>
      </c>
    </row>
    <row r="25" spans="1:11" x14ac:dyDescent="0.2">
      <c r="A25" s="152"/>
      <c r="B25" s="152" t="str">
        <f>連結実質赤字比率に係る赤字・黒字の構成分析!F$33</f>
        <v>R02</v>
      </c>
      <c r="C25" s="152"/>
      <c r="D25" s="152" t="str">
        <f>連結実質赤字比率に係る赤字・黒字の構成分析!G$33</f>
        <v>R03</v>
      </c>
      <c r="E25" s="152"/>
      <c r="F25" s="152" t="str">
        <f>連結実質赤字比率に係る赤字・黒字の構成分析!H$33</f>
        <v>R04</v>
      </c>
      <c r="G25" s="152"/>
      <c r="H25" s="152" t="str">
        <f>連結実質赤字比率に係る赤字・黒字の構成分析!I$33</f>
        <v>R05</v>
      </c>
      <c r="I25" s="152"/>
      <c r="J25" s="152" t="str">
        <f>連結実質赤字比率に係る赤字・黒字の構成分析!J$33</f>
        <v>R06</v>
      </c>
      <c r="K25" s="152"/>
    </row>
    <row r="26" spans="1:11" x14ac:dyDescent="0.2">
      <c r="A26" s="152"/>
      <c r="B26" s="152" t="s">
        <v>56</v>
      </c>
      <c r="C26" s="152" t="s">
        <v>57</v>
      </c>
      <c r="D26" s="152" t="s">
        <v>56</v>
      </c>
      <c r="E26" s="152" t="s">
        <v>57</v>
      </c>
      <c r="F26" s="152" t="s">
        <v>56</v>
      </c>
      <c r="G26" s="152" t="s">
        <v>57</v>
      </c>
      <c r="H26" s="152" t="s">
        <v>56</v>
      </c>
      <c r="I26" s="152" t="s">
        <v>57</v>
      </c>
      <c r="J26" s="152" t="s">
        <v>56</v>
      </c>
      <c r="K26" s="152" t="s">
        <v>57</v>
      </c>
    </row>
    <row r="27" spans="1:11" x14ac:dyDescent="0.2">
      <c r="A27" s="152" t="str">
        <f>IF(連結実質赤字比率に係る赤字・黒字の構成分析!C$43="",NA(),連結実質赤字比率に係る赤字・黒字の構成分析!C$43)</f>
        <v>その他会計（黒字）</v>
      </c>
      <c r="B27" s="152" t="e">
        <f>IF(ROUND(VALUE(SUBSTITUTE(連結実質赤字比率に係る赤字・黒字の構成分析!F$43,"▲", "-")), 2) &lt; 0, ABS(ROUND(VALUE(SUBSTITUTE(連結実質赤字比率に係る赤字・黒字の構成分析!F$43,"▲", "-")), 2)), NA())</f>
        <v>#N/A</v>
      </c>
      <c r="C27" s="152">
        <f>IF(ROUND(VALUE(SUBSTITUTE(連結実質赤字比率に係る赤字・黒字の構成分析!F$43,"▲", "-")), 2) &gt;= 0, ABS(ROUND(VALUE(SUBSTITUTE(連結実質赤字比率に係る赤字・黒字の構成分析!F$43,"▲", "-")), 2)), NA())</f>
        <v>0.85</v>
      </c>
      <c r="D27" s="152" t="e">
        <f>IF(ROUND(VALUE(SUBSTITUTE(連結実質赤字比率に係る赤字・黒字の構成分析!G$43,"▲", "-")), 2) &lt; 0, ABS(ROUND(VALUE(SUBSTITUTE(連結実質赤字比率に係る赤字・黒字の構成分析!G$43,"▲", "-")), 2)), NA())</f>
        <v>#N/A</v>
      </c>
      <c r="E27" s="152">
        <f>IF(ROUND(VALUE(SUBSTITUTE(連結実質赤字比率に係る赤字・黒字の構成分析!G$43,"▲", "-")), 2) &gt;= 0, ABS(ROUND(VALUE(SUBSTITUTE(連結実質赤字比率に係る赤字・黒字の構成分析!G$43,"▲", "-")), 2)), NA())</f>
        <v>0.54</v>
      </c>
      <c r="F27" s="152" t="e">
        <f>IF(ROUND(VALUE(SUBSTITUTE(連結実質赤字比率に係る赤字・黒字の構成分析!H$43,"▲", "-")), 2) &lt; 0, ABS(ROUND(VALUE(SUBSTITUTE(連結実質赤字比率に係る赤字・黒字の構成分析!H$43,"▲", "-")), 2)), NA())</f>
        <v>#N/A</v>
      </c>
      <c r="G27" s="152">
        <f>IF(ROUND(VALUE(SUBSTITUTE(連結実質赤字比率に係る赤字・黒字の構成分析!H$43,"▲", "-")), 2) &gt;= 0, ABS(ROUND(VALUE(SUBSTITUTE(連結実質赤字比率に係る赤字・黒字の構成分析!H$43,"▲", "-")), 2)), NA())</f>
        <v>0.62</v>
      </c>
      <c r="H27" s="152" t="e">
        <f>IF(ROUND(VALUE(SUBSTITUTE(連結実質赤字比率に係る赤字・黒字の構成分析!I$43,"▲", "-")), 2) &lt; 0, ABS(ROUND(VALUE(SUBSTITUTE(連結実質赤字比率に係る赤字・黒字の構成分析!I$43,"▲", "-")), 2)), NA())</f>
        <v>#N/A</v>
      </c>
      <c r="I27" s="152">
        <f>IF(ROUND(VALUE(SUBSTITUTE(連結実質赤字比率に係る赤字・黒字の構成分析!I$43,"▲", "-")), 2) &gt;= 0, ABS(ROUND(VALUE(SUBSTITUTE(連結実質赤字比率に係る赤字・黒字の構成分析!I$43,"▲", "-")), 2)), NA())</f>
        <v>2.58</v>
      </c>
      <c r="J27" s="152" t="e">
        <f>IF(ROUND(VALUE(SUBSTITUTE(連結実質赤字比率に係る赤字・黒字の構成分析!J$43,"▲", "-")), 2) &lt; 0, ABS(ROUND(VALUE(SUBSTITUTE(連結実質赤字比率に係る赤字・黒字の構成分析!J$43,"▲", "-")), 2)), NA())</f>
        <v>#VALUE!</v>
      </c>
      <c r="K27" s="152" t="e">
        <f>IF(ROUND(VALUE(SUBSTITUTE(連結実質赤字比率に係る赤字・黒字の構成分析!J$43,"▲", "-")), 2) &gt;= 0, ABS(ROUND(VALUE(SUBSTITUTE(連結実質赤字比率に係る赤字・黒字の構成分析!J$43,"▲", "-")), 2)), NA())</f>
        <v>#VALUE!</v>
      </c>
    </row>
    <row r="28" spans="1:11" x14ac:dyDescent="0.2">
      <c r="A28" s="152" t="str">
        <f>IF(連結実質赤字比率に係る赤字・黒字の構成分析!C$42="",NA(),連結実質赤字比率に係る赤字・黒字の構成分析!C$42)</f>
        <v>その他会計（赤字）</v>
      </c>
      <c r="B28" s="152" t="e">
        <f>IF(ROUND(VALUE(SUBSTITUTE(連結実質赤字比率に係る赤字・黒字の構成分析!F$42,"▲", "-")), 2) &lt; 0, ABS(ROUND(VALUE(SUBSTITUTE(連結実質赤字比率に係る赤字・黒字の構成分析!F$42,"▲", "-")), 2)), NA())</f>
        <v>#VALUE!</v>
      </c>
      <c r="C28" s="152" t="e">
        <f>IF(ROUND(VALUE(SUBSTITUTE(連結実質赤字比率に係る赤字・黒字の構成分析!F$42,"▲", "-")), 2) &gt;= 0, ABS(ROUND(VALUE(SUBSTITUTE(連結実質赤字比率に係る赤字・黒字の構成分析!F$42,"▲", "-")), 2)), NA())</f>
        <v>#VALUE!</v>
      </c>
      <c r="D28" s="152" t="e">
        <f>IF(ROUND(VALUE(SUBSTITUTE(連結実質赤字比率に係る赤字・黒字の構成分析!G$42,"▲", "-")), 2) &lt; 0, ABS(ROUND(VALUE(SUBSTITUTE(連結実質赤字比率に係る赤字・黒字の構成分析!G$42,"▲", "-")), 2)), NA())</f>
        <v>#VALUE!</v>
      </c>
      <c r="E28" s="152" t="e">
        <f>IF(ROUND(VALUE(SUBSTITUTE(連結実質赤字比率に係る赤字・黒字の構成分析!G$42,"▲", "-")), 2) &gt;= 0, ABS(ROUND(VALUE(SUBSTITUTE(連結実質赤字比率に係る赤字・黒字の構成分析!G$42,"▲", "-")), 2)), NA())</f>
        <v>#VALUE!</v>
      </c>
      <c r="F28" s="152" t="e">
        <f>IF(ROUND(VALUE(SUBSTITUTE(連結実質赤字比率に係る赤字・黒字の構成分析!H$42,"▲", "-")), 2) &lt; 0, ABS(ROUND(VALUE(SUBSTITUTE(連結実質赤字比率に係る赤字・黒字の構成分析!H$42,"▲", "-")), 2)), NA())</f>
        <v>#VALUE!</v>
      </c>
      <c r="G28" s="152" t="e">
        <f>IF(ROUND(VALUE(SUBSTITUTE(連結実質赤字比率に係る赤字・黒字の構成分析!H$42,"▲", "-")), 2) &gt;= 0, ABS(ROUND(VALUE(SUBSTITUTE(連結実質赤字比率に係る赤字・黒字の構成分析!H$42,"▲", "-")), 2)), NA())</f>
        <v>#VALUE!</v>
      </c>
      <c r="H28" s="152" t="e">
        <f>IF(ROUND(VALUE(SUBSTITUTE(連結実質赤字比率に係る赤字・黒字の構成分析!I$42,"▲", "-")), 2) &lt; 0, ABS(ROUND(VALUE(SUBSTITUTE(連結実質赤字比率に係る赤字・黒字の構成分析!I$42,"▲", "-")), 2)), NA())</f>
        <v>#VALUE!</v>
      </c>
      <c r="I28" s="152" t="e">
        <f>IF(ROUND(VALUE(SUBSTITUTE(連結実質赤字比率に係る赤字・黒字の構成分析!I$42,"▲", "-")), 2) &gt;= 0, ABS(ROUND(VALUE(SUBSTITUTE(連結実質赤字比率に係る赤字・黒字の構成分析!I$42,"▲", "-")), 2)), NA())</f>
        <v>#VALUE!</v>
      </c>
      <c r="J28" s="152" t="e">
        <f>IF(ROUND(VALUE(SUBSTITUTE(連結実質赤字比率に係る赤字・黒字の構成分析!J$42,"▲", "-")), 2) &lt; 0, ABS(ROUND(VALUE(SUBSTITUTE(連結実質赤字比率に係る赤字・黒字の構成分析!J$42,"▲", "-")), 2)), NA())</f>
        <v>#VALUE!</v>
      </c>
      <c r="K28" s="152" t="e">
        <f>IF(ROUND(VALUE(SUBSTITUTE(連結実質赤字比率に係る赤字・黒字の構成分析!J$42,"▲", "-")), 2) &gt;= 0, ABS(ROUND(VALUE(SUBSTITUTE(連結実質赤字比率に係る赤字・黒字の構成分析!J$42,"▲", "-")), 2)), NA())</f>
        <v>#VALUE!</v>
      </c>
    </row>
    <row r="29" spans="1:11" x14ac:dyDescent="0.2">
      <c r="A29" s="152" t="e">
        <f>IF(連結実質赤字比率に係る赤字・黒字の構成分析!C$41="",NA(),連結実質赤字比率に係る赤字・黒字の構成分析!C$41)</f>
        <v>#N/A</v>
      </c>
      <c r="B29" s="152" t="e">
        <f>IF(ROUND(VALUE(SUBSTITUTE(連結実質赤字比率に係る赤字・黒字の構成分析!F$41,"▲", "-")), 2) &lt; 0, ABS(ROUND(VALUE(SUBSTITUTE(連結実質赤字比率に係る赤字・黒字の構成分析!F$41,"▲", "-")), 2)), NA())</f>
        <v>#VALUE!</v>
      </c>
      <c r="C29" s="152" t="e">
        <f>IF(ROUND(VALUE(SUBSTITUTE(連結実質赤字比率に係る赤字・黒字の構成分析!F$41,"▲", "-")), 2) &gt;= 0, ABS(ROUND(VALUE(SUBSTITUTE(連結実質赤字比率に係る赤字・黒字の構成分析!F$41,"▲", "-")), 2)), NA())</f>
        <v>#VALUE!</v>
      </c>
      <c r="D29" s="152" t="e">
        <f>IF(ROUND(VALUE(SUBSTITUTE(連結実質赤字比率に係る赤字・黒字の構成分析!G$41,"▲", "-")), 2) &lt; 0, ABS(ROUND(VALUE(SUBSTITUTE(連結実質赤字比率に係る赤字・黒字の構成分析!G$41,"▲", "-")), 2)), NA())</f>
        <v>#VALUE!</v>
      </c>
      <c r="E29" s="152" t="e">
        <f>IF(ROUND(VALUE(SUBSTITUTE(連結実質赤字比率に係る赤字・黒字の構成分析!G$41,"▲", "-")), 2) &gt;= 0, ABS(ROUND(VALUE(SUBSTITUTE(連結実質赤字比率に係る赤字・黒字の構成分析!G$41,"▲", "-")), 2)), NA())</f>
        <v>#VALUE!</v>
      </c>
      <c r="F29" s="152" t="e">
        <f>IF(ROUND(VALUE(SUBSTITUTE(連結実質赤字比率に係る赤字・黒字の構成分析!H$41,"▲", "-")), 2) &lt; 0, ABS(ROUND(VALUE(SUBSTITUTE(連結実質赤字比率に係る赤字・黒字の構成分析!H$41,"▲", "-")), 2)), NA())</f>
        <v>#VALUE!</v>
      </c>
      <c r="G29" s="152" t="e">
        <f>IF(ROUND(VALUE(SUBSTITUTE(連結実質赤字比率に係る赤字・黒字の構成分析!H$41,"▲", "-")), 2) &gt;= 0, ABS(ROUND(VALUE(SUBSTITUTE(連結実質赤字比率に係る赤字・黒字の構成分析!H$41,"▲", "-")), 2)), NA())</f>
        <v>#VALUE!</v>
      </c>
      <c r="H29" s="152" t="e">
        <f>IF(ROUND(VALUE(SUBSTITUTE(連結実質赤字比率に係る赤字・黒字の構成分析!I$41,"▲", "-")), 2) &lt; 0, ABS(ROUND(VALUE(SUBSTITUTE(連結実質赤字比率に係る赤字・黒字の構成分析!I$41,"▲", "-")), 2)), NA())</f>
        <v>#VALUE!</v>
      </c>
      <c r="I29" s="152" t="e">
        <f>IF(ROUND(VALUE(SUBSTITUTE(連結実質赤字比率に係る赤字・黒字の構成分析!I$41,"▲", "-")), 2) &gt;= 0, ABS(ROUND(VALUE(SUBSTITUTE(連結実質赤字比率に係る赤字・黒字の構成分析!I$41,"▲", "-")), 2)), NA())</f>
        <v>#VALUE!</v>
      </c>
      <c r="J29" s="152" t="e">
        <f>IF(ROUND(VALUE(SUBSTITUTE(連結実質赤字比率に係る赤字・黒字の構成分析!J$41,"▲", "-")), 2) &lt; 0, ABS(ROUND(VALUE(SUBSTITUTE(連結実質赤字比率に係る赤字・黒字の構成分析!J$41,"▲", "-")), 2)), NA())</f>
        <v>#VALUE!</v>
      </c>
      <c r="K29" s="152" t="e">
        <f>IF(ROUND(VALUE(SUBSTITUTE(連結実質赤字比率に係る赤字・黒字の構成分析!J$41,"▲", "-")), 2) &gt;= 0, ABS(ROUND(VALUE(SUBSTITUTE(連結実質赤字比率に係る赤字・黒字の構成分析!J$41,"▲", "-")), 2)), NA())</f>
        <v>#VALUE!</v>
      </c>
    </row>
    <row r="30" spans="1:11" x14ac:dyDescent="0.2">
      <c r="A30" s="152" t="e">
        <f>IF(連結実質赤字比率に係る赤字・黒字の構成分析!C$40="",NA(),連結実質赤字比率に係る赤字・黒字の構成分析!C$40)</f>
        <v>#N/A</v>
      </c>
      <c r="B30" s="152" t="e">
        <f>IF(ROUND(VALUE(SUBSTITUTE(連結実質赤字比率に係る赤字・黒字の構成分析!F$40,"▲", "-")), 2) &lt; 0, ABS(ROUND(VALUE(SUBSTITUTE(連結実質赤字比率に係る赤字・黒字の構成分析!F$40,"▲", "-")), 2)), NA())</f>
        <v>#VALUE!</v>
      </c>
      <c r="C30" s="152" t="e">
        <f>IF(ROUND(VALUE(SUBSTITUTE(連結実質赤字比率に係る赤字・黒字の構成分析!F$40,"▲", "-")), 2) &gt;= 0, ABS(ROUND(VALUE(SUBSTITUTE(連結実質赤字比率に係る赤字・黒字の構成分析!F$40,"▲", "-")), 2)), NA())</f>
        <v>#VALUE!</v>
      </c>
      <c r="D30" s="152" t="e">
        <f>IF(ROUND(VALUE(SUBSTITUTE(連結実質赤字比率に係る赤字・黒字の構成分析!G$40,"▲", "-")), 2) &lt; 0, ABS(ROUND(VALUE(SUBSTITUTE(連結実質赤字比率に係る赤字・黒字の構成分析!G$40,"▲", "-")), 2)), NA())</f>
        <v>#VALUE!</v>
      </c>
      <c r="E30" s="152" t="e">
        <f>IF(ROUND(VALUE(SUBSTITUTE(連結実質赤字比率に係る赤字・黒字の構成分析!G$40,"▲", "-")), 2) &gt;= 0, ABS(ROUND(VALUE(SUBSTITUTE(連結実質赤字比率に係る赤字・黒字の構成分析!G$40,"▲", "-")), 2)), NA())</f>
        <v>#VALUE!</v>
      </c>
      <c r="F30" s="152" t="e">
        <f>IF(ROUND(VALUE(SUBSTITUTE(連結実質赤字比率に係る赤字・黒字の構成分析!H$40,"▲", "-")), 2) &lt; 0, ABS(ROUND(VALUE(SUBSTITUTE(連結実質赤字比率に係る赤字・黒字の構成分析!H$40,"▲", "-")), 2)), NA())</f>
        <v>#VALUE!</v>
      </c>
      <c r="G30" s="152" t="e">
        <f>IF(ROUND(VALUE(SUBSTITUTE(連結実質赤字比率に係る赤字・黒字の構成分析!H$40,"▲", "-")), 2) &gt;= 0, ABS(ROUND(VALUE(SUBSTITUTE(連結実質赤字比率に係る赤字・黒字の構成分析!H$40,"▲", "-")), 2)), NA())</f>
        <v>#VALUE!</v>
      </c>
      <c r="H30" s="152" t="e">
        <f>IF(ROUND(VALUE(SUBSTITUTE(連結実質赤字比率に係る赤字・黒字の構成分析!I$40,"▲", "-")), 2) &lt; 0, ABS(ROUND(VALUE(SUBSTITUTE(連結実質赤字比率に係る赤字・黒字の構成分析!I$40,"▲", "-")), 2)), NA())</f>
        <v>#VALUE!</v>
      </c>
      <c r="I30" s="152" t="e">
        <f>IF(ROUND(VALUE(SUBSTITUTE(連結実質赤字比率に係る赤字・黒字の構成分析!I$40,"▲", "-")), 2) &gt;= 0, ABS(ROUND(VALUE(SUBSTITUTE(連結実質赤字比率に係る赤字・黒字の構成分析!I$40,"▲", "-")), 2)), NA())</f>
        <v>#VALUE!</v>
      </c>
      <c r="J30" s="152" t="e">
        <f>IF(ROUND(VALUE(SUBSTITUTE(連結実質赤字比率に係る赤字・黒字の構成分析!J$40,"▲", "-")), 2) &lt; 0, ABS(ROUND(VALUE(SUBSTITUTE(連結実質赤字比率に係る赤字・黒字の構成分析!J$40,"▲", "-")), 2)), NA())</f>
        <v>#VALUE!</v>
      </c>
      <c r="K30" s="152" t="e">
        <f>IF(ROUND(VALUE(SUBSTITUTE(連結実質赤字比率に係る赤字・黒字の構成分析!J$40,"▲", "-")), 2) &gt;= 0, ABS(ROUND(VALUE(SUBSTITUTE(連結実質赤字比率に係る赤字・黒字の構成分析!J$40,"▲", "-")), 2)), NA())</f>
        <v>#VALUE!</v>
      </c>
    </row>
    <row r="31" spans="1:11" x14ac:dyDescent="0.2">
      <c r="A31" s="152" t="str">
        <f>IF(連結実質赤字比率に係る赤字・黒字の構成分析!C$39="",NA(),連結実質赤字比率に係る赤字・黒字の構成分析!C$39)</f>
        <v>後期高齢者医療特別会計</v>
      </c>
      <c r="B31" s="152" t="e">
        <f>IF(ROUND(VALUE(SUBSTITUTE(連結実質赤字比率に係る赤字・黒字の構成分析!F$39,"▲", "-")), 2) &lt; 0, ABS(ROUND(VALUE(SUBSTITUTE(連結実質赤字比率に係る赤字・黒字の構成分析!F$39,"▲", "-")), 2)), NA())</f>
        <v>#N/A</v>
      </c>
      <c r="C31" s="152">
        <f>IF(ROUND(VALUE(SUBSTITUTE(連結実質赤字比率に係る赤字・黒字の構成分析!F$39,"▲", "-")), 2) &gt;= 0, ABS(ROUND(VALUE(SUBSTITUTE(連結実質赤字比率に係る赤字・黒字の構成分析!F$39,"▲", "-")), 2)), NA())</f>
        <v>0.03</v>
      </c>
      <c r="D31" s="152" t="e">
        <f>IF(ROUND(VALUE(SUBSTITUTE(連結実質赤字比率に係る赤字・黒字の構成分析!G$39,"▲", "-")), 2) &lt; 0, ABS(ROUND(VALUE(SUBSTITUTE(連結実質赤字比率に係る赤字・黒字の構成分析!G$39,"▲", "-")), 2)), NA())</f>
        <v>#N/A</v>
      </c>
      <c r="E31" s="152">
        <f>IF(ROUND(VALUE(SUBSTITUTE(連結実質赤字比率に係る赤字・黒字の構成分析!G$39,"▲", "-")), 2) &gt;= 0, ABS(ROUND(VALUE(SUBSTITUTE(連結実質赤字比率に係る赤字・黒字の構成分析!G$39,"▲", "-")), 2)), NA())</f>
        <v>0.02</v>
      </c>
      <c r="F31" s="152" t="e">
        <f>IF(ROUND(VALUE(SUBSTITUTE(連結実質赤字比率に係る赤字・黒字の構成分析!H$39,"▲", "-")), 2) &lt; 0, ABS(ROUND(VALUE(SUBSTITUTE(連結実質赤字比率に係る赤字・黒字の構成分析!H$39,"▲", "-")), 2)), NA())</f>
        <v>#N/A</v>
      </c>
      <c r="G31" s="152">
        <f>IF(ROUND(VALUE(SUBSTITUTE(連結実質赤字比率に係る赤字・黒字の構成分析!H$39,"▲", "-")), 2) &gt;= 0, ABS(ROUND(VALUE(SUBSTITUTE(連結実質赤字比率に係る赤字・黒字の構成分析!H$39,"▲", "-")), 2)), NA())</f>
        <v>0.03</v>
      </c>
      <c r="H31" s="152" t="e">
        <f>IF(ROUND(VALUE(SUBSTITUTE(連結実質赤字比率に係る赤字・黒字の構成分析!I$39,"▲", "-")), 2) &lt; 0, ABS(ROUND(VALUE(SUBSTITUTE(連結実質赤字比率に係る赤字・黒字の構成分析!I$39,"▲", "-")), 2)), NA())</f>
        <v>#N/A</v>
      </c>
      <c r="I31" s="152">
        <f>IF(ROUND(VALUE(SUBSTITUTE(連結実質赤字比率に係る赤字・黒字の構成分析!I$39,"▲", "-")), 2) &gt;= 0, ABS(ROUND(VALUE(SUBSTITUTE(連結実質赤字比率に係る赤字・黒字の構成分析!I$39,"▲", "-")), 2)), NA())</f>
        <v>0.03</v>
      </c>
      <c r="J31" s="152" t="e">
        <f>IF(ROUND(VALUE(SUBSTITUTE(連結実質赤字比率に係る赤字・黒字の構成分析!J$39,"▲", "-")), 2) &lt; 0, ABS(ROUND(VALUE(SUBSTITUTE(連結実質赤字比率に係る赤字・黒字の構成分析!J$39,"▲", "-")), 2)), NA())</f>
        <v>#N/A</v>
      </c>
      <c r="K31" s="152">
        <f>IF(ROUND(VALUE(SUBSTITUTE(連結実質赤字比率に係る赤字・黒字の構成分析!J$39,"▲", "-")), 2) &gt;= 0, ABS(ROUND(VALUE(SUBSTITUTE(連結実質赤字比率に係る赤字・黒字の構成分析!J$39,"▲", "-")), 2)), NA())</f>
        <v>0.03</v>
      </c>
    </row>
    <row r="32" spans="1:11" x14ac:dyDescent="0.2">
      <c r="A32" s="152" t="str">
        <f>IF(連結実質赤字比率に係る赤字・黒字の構成分析!C$38="",NA(),連結実質赤字比率に係る赤字・黒字の構成分析!C$38)</f>
        <v>簡易水道事業会計</v>
      </c>
      <c r="B32" s="152" t="e">
        <f>IF(ROUND(VALUE(SUBSTITUTE(連結実質赤字比率に係る赤字・黒字の構成分析!F$38,"▲", "-")), 2) &lt; 0, ABS(ROUND(VALUE(SUBSTITUTE(連結実質赤字比率に係る赤字・黒字の構成分析!F$38,"▲", "-")), 2)), NA())</f>
        <v>#VALUE!</v>
      </c>
      <c r="C32" s="152" t="e">
        <f>IF(ROUND(VALUE(SUBSTITUTE(連結実質赤字比率に係る赤字・黒字の構成分析!F$38,"▲", "-")), 2) &gt;= 0, ABS(ROUND(VALUE(SUBSTITUTE(連結実質赤字比率に係る赤字・黒字の構成分析!F$38,"▲", "-")), 2)), NA())</f>
        <v>#VALUE!</v>
      </c>
      <c r="D32" s="152" t="e">
        <f>IF(ROUND(VALUE(SUBSTITUTE(連結実質赤字比率に係る赤字・黒字の構成分析!G$38,"▲", "-")), 2) &lt; 0, ABS(ROUND(VALUE(SUBSTITUTE(連結実質赤字比率に係る赤字・黒字の構成分析!G$38,"▲", "-")), 2)), NA())</f>
        <v>#VALUE!</v>
      </c>
      <c r="E32" s="152" t="e">
        <f>IF(ROUND(VALUE(SUBSTITUTE(連結実質赤字比率に係る赤字・黒字の構成分析!G$38,"▲", "-")), 2) &gt;= 0, ABS(ROUND(VALUE(SUBSTITUTE(連結実質赤字比率に係る赤字・黒字の構成分析!G$38,"▲", "-")), 2)), NA())</f>
        <v>#VALUE!</v>
      </c>
      <c r="F32" s="152" t="e">
        <f>IF(ROUND(VALUE(SUBSTITUTE(連結実質赤字比率に係る赤字・黒字の構成分析!H$38,"▲", "-")), 2) &lt; 0, ABS(ROUND(VALUE(SUBSTITUTE(連結実質赤字比率に係る赤字・黒字の構成分析!H$38,"▲", "-")), 2)), NA())</f>
        <v>#VALUE!</v>
      </c>
      <c r="G32" s="152" t="e">
        <f>IF(ROUND(VALUE(SUBSTITUTE(連結実質赤字比率に係る赤字・黒字の構成分析!H$38,"▲", "-")), 2) &gt;= 0, ABS(ROUND(VALUE(SUBSTITUTE(連結実質赤字比率に係る赤字・黒字の構成分析!H$38,"▲", "-")), 2)), NA())</f>
        <v>#VALUE!</v>
      </c>
      <c r="H32" s="152" t="e">
        <f>IF(ROUND(VALUE(SUBSTITUTE(連結実質赤字比率に係る赤字・黒字の構成分析!I$38,"▲", "-")), 2) &lt; 0, ABS(ROUND(VALUE(SUBSTITUTE(連結実質赤字比率に係る赤字・黒字の構成分析!I$38,"▲", "-")), 2)), NA())</f>
        <v>#VALUE!</v>
      </c>
      <c r="I32" s="152" t="e">
        <f>IF(ROUND(VALUE(SUBSTITUTE(連結実質赤字比率に係る赤字・黒字の構成分析!I$38,"▲", "-")), 2) &gt;= 0, ABS(ROUND(VALUE(SUBSTITUTE(連結実質赤字比率に係る赤字・黒字の構成分析!I$38,"▲", "-")), 2)), NA())</f>
        <v>#VALUE!</v>
      </c>
      <c r="J32" s="152" t="e">
        <f>IF(ROUND(VALUE(SUBSTITUTE(連結実質赤字比率に係る赤字・黒字の構成分析!J$38,"▲", "-")), 2) &lt; 0, ABS(ROUND(VALUE(SUBSTITUTE(連結実質赤字比率に係る赤字・黒字の構成分析!J$38,"▲", "-")), 2)), NA())</f>
        <v>#N/A</v>
      </c>
      <c r="K32" s="152">
        <f>IF(ROUND(VALUE(SUBSTITUTE(連結実質赤字比率に係る赤字・黒字の構成分析!J$38,"▲", "-")), 2) &gt;= 0, ABS(ROUND(VALUE(SUBSTITUTE(連結実質赤字比率に係る赤字・黒字の構成分析!J$38,"▲", "-")), 2)), NA())</f>
        <v>0.42</v>
      </c>
    </row>
    <row r="33" spans="1:16" x14ac:dyDescent="0.2">
      <c r="A33" s="152" t="str">
        <f>IF(連結実質赤字比率に係る赤字・黒字の構成分析!C$37="",NA(),連結実質赤字比率に係る赤字・黒字の構成分析!C$37)</f>
        <v>国民健康保険特別会計</v>
      </c>
      <c r="B33" s="152" t="e">
        <f>IF(ROUND(VALUE(SUBSTITUTE(連結実質赤字比率に係る赤字・黒字の構成分析!F$37,"▲", "-")), 2) &lt; 0, ABS(ROUND(VALUE(SUBSTITUTE(連結実質赤字比率に係る赤字・黒字の構成分析!F$37,"▲", "-")), 2)), NA())</f>
        <v>#N/A</v>
      </c>
      <c r="C33" s="152">
        <f>IF(ROUND(VALUE(SUBSTITUTE(連結実質赤字比率に係る赤字・黒字の構成分析!F$37,"▲", "-")), 2) &gt;= 0, ABS(ROUND(VALUE(SUBSTITUTE(連結実質赤字比率に係る赤字・黒字の構成分析!F$37,"▲", "-")), 2)), NA())</f>
        <v>1.1499999999999999</v>
      </c>
      <c r="D33" s="152" t="e">
        <f>IF(ROUND(VALUE(SUBSTITUTE(連結実質赤字比率に係る赤字・黒字の構成分析!G$37,"▲", "-")), 2) &lt; 0, ABS(ROUND(VALUE(SUBSTITUTE(連結実質赤字比率に係る赤字・黒字の構成分析!G$37,"▲", "-")), 2)), NA())</f>
        <v>#N/A</v>
      </c>
      <c r="E33" s="152">
        <f>IF(ROUND(VALUE(SUBSTITUTE(連結実質赤字比率に係る赤字・黒字の構成分析!G$37,"▲", "-")), 2) &gt;= 0, ABS(ROUND(VALUE(SUBSTITUTE(連結実質赤字比率に係る赤字・黒字の構成分析!G$37,"▲", "-")), 2)), NA())</f>
        <v>0.81</v>
      </c>
      <c r="F33" s="152" t="e">
        <f>IF(ROUND(VALUE(SUBSTITUTE(連結実質赤字比率に係る赤字・黒字の構成分析!H$37,"▲", "-")), 2) &lt; 0, ABS(ROUND(VALUE(SUBSTITUTE(連結実質赤字比率に係る赤字・黒字の構成分析!H$37,"▲", "-")), 2)), NA())</f>
        <v>#N/A</v>
      </c>
      <c r="G33" s="152">
        <f>IF(ROUND(VALUE(SUBSTITUTE(連結実質赤字比率に係る赤字・黒字の構成分析!H$37,"▲", "-")), 2) &gt;= 0, ABS(ROUND(VALUE(SUBSTITUTE(連結実質赤字比率に係る赤字・黒字の構成分析!H$37,"▲", "-")), 2)), NA())</f>
        <v>1.05</v>
      </c>
      <c r="H33" s="152" t="e">
        <f>IF(ROUND(VALUE(SUBSTITUTE(連結実質赤字比率に係る赤字・黒字の構成分析!I$37,"▲", "-")), 2) &lt; 0, ABS(ROUND(VALUE(SUBSTITUTE(連結実質赤字比率に係る赤字・黒字の構成分析!I$37,"▲", "-")), 2)), NA())</f>
        <v>#N/A</v>
      </c>
      <c r="I33" s="152">
        <f>IF(ROUND(VALUE(SUBSTITUTE(連結実質赤字比率に係る赤字・黒字の構成分析!I$37,"▲", "-")), 2) &gt;= 0, ABS(ROUND(VALUE(SUBSTITUTE(連結実質赤字比率に係る赤字・黒字の構成分析!I$37,"▲", "-")), 2)), NA())</f>
        <v>1.17</v>
      </c>
      <c r="J33" s="152" t="e">
        <f>IF(ROUND(VALUE(SUBSTITUTE(連結実質赤字比率に係る赤字・黒字の構成分析!J$37,"▲", "-")), 2) &lt; 0, ABS(ROUND(VALUE(SUBSTITUTE(連結実質赤字比率に係る赤字・黒字の構成分析!J$37,"▲", "-")), 2)), NA())</f>
        <v>#N/A</v>
      </c>
      <c r="K33" s="152">
        <f>IF(ROUND(VALUE(SUBSTITUTE(連結実質赤字比率に係る赤字・黒字の構成分析!J$37,"▲", "-")), 2) &gt;= 0, ABS(ROUND(VALUE(SUBSTITUTE(連結実質赤字比率に係る赤字・黒字の構成分析!J$37,"▲", "-")), 2)), NA())</f>
        <v>0.68</v>
      </c>
    </row>
    <row r="34" spans="1:16" x14ac:dyDescent="0.2">
      <c r="A34" s="152" t="str">
        <f>IF(連結実質赤字比率に係る赤字・黒字の構成分析!C$36="",NA(),連結実質赤字比率に係る赤字・黒字の構成分析!C$36)</f>
        <v>介護保険特別会計</v>
      </c>
      <c r="B34" s="152" t="e">
        <f>IF(ROUND(VALUE(SUBSTITUTE(連結実質赤字比率に係る赤字・黒字の構成分析!F$36,"▲", "-")), 2) &lt; 0, ABS(ROUND(VALUE(SUBSTITUTE(連結実質赤字比率に係る赤字・黒字の構成分析!F$36,"▲", "-")), 2)), NA())</f>
        <v>#N/A</v>
      </c>
      <c r="C34" s="152">
        <f>IF(ROUND(VALUE(SUBSTITUTE(連結実質赤字比率に係る赤字・黒字の構成分析!F$36,"▲", "-")), 2) &gt;= 0, ABS(ROUND(VALUE(SUBSTITUTE(連結実質赤字比率に係る赤字・黒字の構成分析!F$36,"▲", "-")), 2)), NA())</f>
        <v>1</v>
      </c>
      <c r="D34" s="152" t="e">
        <f>IF(ROUND(VALUE(SUBSTITUTE(連結実質赤字比率に係る赤字・黒字の構成分析!G$36,"▲", "-")), 2) &lt; 0, ABS(ROUND(VALUE(SUBSTITUTE(連結実質赤字比率に係る赤字・黒字の構成分析!G$36,"▲", "-")), 2)), NA())</f>
        <v>#N/A</v>
      </c>
      <c r="E34" s="152">
        <f>IF(ROUND(VALUE(SUBSTITUTE(連結実質赤字比率に係る赤字・黒字の構成分析!G$36,"▲", "-")), 2) &gt;= 0, ABS(ROUND(VALUE(SUBSTITUTE(連結実質赤字比率に係る赤字・黒字の構成分析!G$36,"▲", "-")), 2)), NA())</f>
        <v>0.81</v>
      </c>
      <c r="F34" s="152" t="e">
        <f>IF(ROUND(VALUE(SUBSTITUTE(連結実質赤字比率に係る赤字・黒字の構成分析!H$36,"▲", "-")), 2) &lt; 0, ABS(ROUND(VALUE(SUBSTITUTE(連結実質赤字比率に係る赤字・黒字の構成分析!H$36,"▲", "-")), 2)), NA())</f>
        <v>#N/A</v>
      </c>
      <c r="G34" s="152">
        <f>IF(ROUND(VALUE(SUBSTITUTE(連結実質赤字比率に係る赤字・黒字の構成分析!H$36,"▲", "-")), 2) &gt;= 0, ABS(ROUND(VALUE(SUBSTITUTE(連結実質赤字比率に係る赤字・黒字の構成分析!H$36,"▲", "-")), 2)), NA())</f>
        <v>0.62</v>
      </c>
      <c r="H34" s="152" t="e">
        <f>IF(ROUND(VALUE(SUBSTITUTE(連結実質赤字比率に係る赤字・黒字の構成分析!I$36,"▲", "-")), 2) &lt; 0, ABS(ROUND(VALUE(SUBSTITUTE(連結実質赤字比率に係る赤字・黒字の構成分析!I$36,"▲", "-")), 2)), NA())</f>
        <v>#N/A</v>
      </c>
      <c r="I34" s="152">
        <f>IF(ROUND(VALUE(SUBSTITUTE(連結実質赤字比率に係る赤字・黒字の構成分析!I$36,"▲", "-")), 2) &gt;= 0, ABS(ROUND(VALUE(SUBSTITUTE(連結実質赤字比率に係る赤字・黒字の構成分析!I$36,"▲", "-")), 2)), NA())</f>
        <v>1.3</v>
      </c>
      <c r="J34" s="152" t="e">
        <f>IF(ROUND(VALUE(SUBSTITUTE(連結実質赤字比率に係る赤字・黒字の構成分析!J$36,"▲", "-")), 2) &lt; 0, ABS(ROUND(VALUE(SUBSTITUTE(連結実質赤字比率に係る赤字・黒字の構成分析!J$36,"▲", "-")), 2)), NA())</f>
        <v>#N/A</v>
      </c>
      <c r="K34" s="152">
        <f>IF(ROUND(VALUE(SUBSTITUTE(連結実質赤字比率に係る赤字・黒字の構成分析!J$36,"▲", "-")), 2) &gt;= 0, ABS(ROUND(VALUE(SUBSTITUTE(連結実質赤字比率に係る赤字・黒字の構成分析!J$36,"▲", "-")), 2)), NA())</f>
        <v>1.44</v>
      </c>
    </row>
    <row r="35" spans="1:16" x14ac:dyDescent="0.2">
      <c r="A35" s="152" t="str">
        <f>IF(連結実質赤字比率に係る赤字・黒字の構成分析!C$35="",NA(),連結実質赤字比率に係る赤字・黒字の構成分析!C$35)</f>
        <v>公共下水道事業会計</v>
      </c>
      <c r="B35" s="152" t="e">
        <f>IF(ROUND(VALUE(SUBSTITUTE(連結実質赤字比率に係る赤字・黒字の構成分析!F$35,"▲", "-")), 2) &lt; 0, ABS(ROUND(VALUE(SUBSTITUTE(連結実質赤字比率に係る赤字・黒字の構成分析!F$35,"▲", "-")), 2)), NA())</f>
        <v>#VALUE!</v>
      </c>
      <c r="C35" s="152" t="e">
        <f>IF(ROUND(VALUE(SUBSTITUTE(連結実質赤字比率に係る赤字・黒字の構成分析!F$35,"▲", "-")), 2) &gt;= 0, ABS(ROUND(VALUE(SUBSTITUTE(連結実質赤字比率に係る赤字・黒字の構成分析!F$35,"▲", "-")), 2)), NA())</f>
        <v>#VALUE!</v>
      </c>
      <c r="D35" s="152" t="e">
        <f>IF(ROUND(VALUE(SUBSTITUTE(連結実質赤字比率に係る赤字・黒字の構成分析!G$35,"▲", "-")), 2) &lt; 0, ABS(ROUND(VALUE(SUBSTITUTE(連結実質赤字比率に係る赤字・黒字の構成分析!G$35,"▲", "-")), 2)), NA())</f>
        <v>#VALUE!</v>
      </c>
      <c r="E35" s="152" t="e">
        <f>IF(ROUND(VALUE(SUBSTITUTE(連結実質赤字比率に係る赤字・黒字の構成分析!G$35,"▲", "-")), 2) &gt;= 0, ABS(ROUND(VALUE(SUBSTITUTE(連結実質赤字比率に係る赤字・黒字の構成分析!G$35,"▲", "-")), 2)), NA())</f>
        <v>#VALUE!</v>
      </c>
      <c r="F35" s="152" t="e">
        <f>IF(ROUND(VALUE(SUBSTITUTE(連結実質赤字比率に係る赤字・黒字の構成分析!H$35,"▲", "-")), 2) &lt; 0, ABS(ROUND(VALUE(SUBSTITUTE(連結実質赤字比率に係る赤字・黒字の構成分析!H$35,"▲", "-")), 2)), NA())</f>
        <v>#VALUE!</v>
      </c>
      <c r="G35" s="152" t="e">
        <f>IF(ROUND(VALUE(SUBSTITUTE(連結実質赤字比率に係る赤字・黒字の構成分析!H$35,"▲", "-")), 2) &gt;= 0, ABS(ROUND(VALUE(SUBSTITUTE(連結実質赤字比率に係る赤字・黒字の構成分析!H$35,"▲", "-")), 2)), NA())</f>
        <v>#VALUE!</v>
      </c>
      <c r="H35" s="152" t="e">
        <f>IF(ROUND(VALUE(SUBSTITUTE(連結実質赤字比率に係る赤字・黒字の構成分析!I$35,"▲", "-")), 2) &lt; 0, ABS(ROUND(VALUE(SUBSTITUTE(連結実質赤字比率に係る赤字・黒字の構成分析!I$35,"▲", "-")), 2)), NA())</f>
        <v>#VALUE!</v>
      </c>
      <c r="I35" s="152" t="e">
        <f>IF(ROUND(VALUE(SUBSTITUTE(連結実質赤字比率に係る赤字・黒字の構成分析!I$35,"▲", "-")), 2) &gt;= 0, ABS(ROUND(VALUE(SUBSTITUTE(連結実質赤字比率に係る赤字・黒字の構成分析!I$35,"▲", "-")), 2)), NA())</f>
        <v>#VALUE!</v>
      </c>
      <c r="J35" s="152" t="e">
        <f>IF(ROUND(VALUE(SUBSTITUTE(連結実質赤字比率に係る赤字・黒字の構成分析!J$35,"▲", "-")), 2) &lt; 0, ABS(ROUND(VALUE(SUBSTITUTE(連結実質赤字比率に係る赤字・黒字の構成分析!J$35,"▲", "-")), 2)), NA())</f>
        <v>#N/A</v>
      </c>
      <c r="K35" s="152">
        <f>IF(ROUND(VALUE(SUBSTITUTE(連結実質赤字比率に係る赤字・黒字の構成分析!J$35,"▲", "-")), 2) &gt;= 0, ABS(ROUND(VALUE(SUBSTITUTE(連結実質赤字比率に係る赤字・黒字の構成分析!J$35,"▲", "-")), 2)), NA())</f>
        <v>1.51</v>
      </c>
    </row>
    <row r="36" spans="1:16" x14ac:dyDescent="0.2">
      <c r="A36" s="152" t="str">
        <f>IF(連結実質赤字比率に係る赤字・黒字の構成分析!C$34="",NA(),連結実質赤字比率に係る赤字・黒字の構成分析!C$34)</f>
        <v>一般会計</v>
      </c>
      <c r="B36" s="152" t="e">
        <f>IF(ROUND(VALUE(SUBSTITUTE(連結実質赤字比率に係る赤字・黒字の構成分析!F$34,"▲", "-")), 2) &lt; 0, ABS(ROUND(VALUE(SUBSTITUTE(連結実質赤字比率に係る赤字・黒字の構成分析!F$34,"▲", "-")), 2)), NA())</f>
        <v>#N/A</v>
      </c>
      <c r="C36" s="152">
        <f>IF(ROUND(VALUE(SUBSTITUTE(連結実質赤字比率に係る赤字・黒字の構成分析!F$34,"▲", "-")), 2) &gt;= 0, ABS(ROUND(VALUE(SUBSTITUTE(連結実質赤字比率に係る赤字・黒字の構成分析!F$34,"▲", "-")), 2)), NA())</f>
        <v>7.3</v>
      </c>
      <c r="D36" s="152" t="e">
        <f>IF(ROUND(VALUE(SUBSTITUTE(連結実質赤字比率に係る赤字・黒字の構成分析!G$34,"▲", "-")), 2) &lt; 0, ABS(ROUND(VALUE(SUBSTITUTE(連結実質赤字比率に係る赤字・黒字の構成分析!G$34,"▲", "-")), 2)), NA())</f>
        <v>#N/A</v>
      </c>
      <c r="E36" s="152">
        <f>IF(ROUND(VALUE(SUBSTITUTE(連結実質赤字比率に係る赤字・黒字の構成分析!G$34,"▲", "-")), 2) &gt;= 0, ABS(ROUND(VALUE(SUBSTITUTE(連結実質赤字比率に係る赤字・黒字の構成分析!G$34,"▲", "-")), 2)), NA())</f>
        <v>11</v>
      </c>
      <c r="F36" s="152" t="e">
        <f>IF(ROUND(VALUE(SUBSTITUTE(連結実質赤字比率に係る赤字・黒字の構成分析!H$34,"▲", "-")), 2) &lt; 0, ABS(ROUND(VALUE(SUBSTITUTE(連結実質赤字比率に係る赤字・黒字の構成分析!H$34,"▲", "-")), 2)), NA())</f>
        <v>#N/A</v>
      </c>
      <c r="G36" s="152">
        <f>IF(ROUND(VALUE(SUBSTITUTE(連結実質赤字比率に係る赤字・黒字の構成分析!H$34,"▲", "-")), 2) &gt;= 0, ABS(ROUND(VALUE(SUBSTITUTE(連結実質赤字比率に係る赤字・黒字の構成分析!H$34,"▲", "-")), 2)), NA())</f>
        <v>10.76</v>
      </c>
      <c r="H36" s="152" t="e">
        <f>IF(ROUND(VALUE(SUBSTITUTE(連結実質赤字比率に係る赤字・黒字の構成分析!I$34,"▲", "-")), 2) &lt; 0, ABS(ROUND(VALUE(SUBSTITUTE(連結実質赤字比率に係る赤字・黒字の構成分析!I$34,"▲", "-")), 2)), NA())</f>
        <v>#N/A</v>
      </c>
      <c r="I36" s="152">
        <f>IF(ROUND(VALUE(SUBSTITUTE(連結実質赤字比率に係る赤字・黒字の構成分析!I$34,"▲", "-")), 2) &gt;= 0, ABS(ROUND(VALUE(SUBSTITUTE(連結実質赤字比率に係る赤字・黒字の構成分析!I$34,"▲", "-")), 2)), NA())</f>
        <v>10.050000000000001</v>
      </c>
      <c r="J36" s="152" t="e">
        <f>IF(ROUND(VALUE(SUBSTITUTE(連結実質赤字比率に係る赤字・黒字の構成分析!J$34,"▲", "-")), 2) &lt; 0, ABS(ROUND(VALUE(SUBSTITUTE(連結実質赤字比率に係る赤字・黒字の構成分析!J$34,"▲", "-")), 2)), NA())</f>
        <v>#N/A</v>
      </c>
      <c r="K36" s="152">
        <f>IF(ROUND(VALUE(SUBSTITUTE(連結実質赤字比率に係る赤字・黒字の構成分析!J$34,"▲", "-")), 2) &gt;= 0, ABS(ROUND(VALUE(SUBSTITUTE(連結実質赤字比率に係る赤字・黒字の構成分析!J$34,"▲", "-")), 2)), NA())</f>
        <v>8.9700000000000006</v>
      </c>
    </row>
    <row r="39" spans="1:16" x14ac:dyDescent="0.2">
      <c r="A39" s="125" t="s">
        <v>58</v>
      </c>
    </row>
    <row r="40" spans="1:16" x14ac:dyDescent="0.2">
      <c r="A40" s="153"/>
      <c r="B40" s="153" t="str">
        <f>'実質公債費比率（分子）の構造'!K$44</f>
        <v>R02</v>
      </c>
      <c r="C40" s="153"/>
      <c r="D40" s="153"/>
      <c r="E40" s="153" t="str">
        <f>'実質公債費比率（分子）の構造'!L$44</f>
        <v>R03</v>
      </c>
      <c r="F40" s="153"/>
      <c r="G40" s="153"/>
      <c r="H40" s="153" t="str">
        <f>'実質公債費比率（分子）の構造'!M$44</f>
        <v>R04</v>
      </c>
      <c r="I40" s="153"/>
      <c r="J40" s="153"/>
      <c r="K40" s="153" t="str">
        <f>'実質公債費比率（分子）の構造'!N$44</f>
        <v>R05</v>
      </c>
      <c r="L40" s="153"/>
      <c r="M40" s="153"/>
      <c r="N40" s="153" t="str">
        <f>'実質公債費比率（分子）の構造'!O$44</f>
        <v>R06</v>
      </c>
      <c r="O40" s="153"/>
      <c r="P40" s="153"/>
    </row>
    <row r="41" spans="1:16" x14ac:dyDescent="0.2">
      <c r="A41" s="153"/>
      <c r="B41" s="153" t="s">
        <v>59</v>
      </c>
      <c r="C41" s="153"/>
      <c r="D41" s="153" t="s">
        <v>60</v>
      </c>
      <c r="E41" s="153" t="s">
        <v>59</v>
      </c>
      <c r="F41" s="153"/>
      <c r="G41" s="153" t="s">
        <v>60</v>
      </c>
      <c r="H41" s="153" t="s">
        <v>59</v>
      </c>
      <c r="I41" s="153"/>
      <c r="J41" s="153" t="s">
        <v>60</v>
      </c>
      <c r="K41" s="153" t="s">
        <v>59</v>
      </c>
      <c r="L41" s="153"/>
      <c r="M41" s="153" t="s">
        <v>60</v>
      </c>
      <c r="N41" s="153" t="s">
        <v>59</v>
      </c>
      <c r="O41" s="153"/>
      <c r="P41" s="153" t="s">
        <v>60</v>
      </c>
    </row>
    <row r="42" spans="1:16" x14ac:dyDescent="0.2">
      <c r="A42" s="153" t="s">
        <v>61</v>
      </c>
      <c r="B42" s="153"/>
      <c r="C42" s="153"/>
      <c r="D42" s="153">
        <f>'実質公債費比率（分子）の構造'!K$52</f>
        <v>338</v>
      </c>
      <c r="E42" s="153"/>
      <c r="F42" s="153"/>
      <c r="G42" s="153">
        <f>'実質公債費比率（分子）の構造'!L$52</f>
        <v>355</v>
      </c>
      <c r="H42" s="153"/>
      <c r="I42" s="153"/>
      <c r="J42" s="153">
        <f>'実質公債費比率（分子）の構造'!M$52</f>
        <v>362</v>
      </c>
      <c r="K42" s="153"/>
      <c r="L42" s="153"/>
      <c r="M42" s="153">
        <f>'実質公債費比率（分子）の構造'!N$52</f>
        <v>321</v>
      </c>
      <c r="N42" s="153"/>
      <c r="O42" s="153"/>
      <c r="P42" s="153">
        <f>'実質公債費比率（分子）の構造'!O$52</f>
        <v>327</v>
      </c>
    </row>
    <row r="43" spans="1:16" x14ac:dyDescent="0.2">
      <c r="A43" s="153" t="s">
        <v>16</v>
      </c>
      <c r="B43" s="153" t="str">
        <f>'実質公債費比率（分子）の構造'!K$51</f>
        <v>-</v>
      </c>
      <c r="C43" s="153"/>
      <c r="D43" s="153"/>
      <c r="E43" s="153" t="str">
        <f>'実質公債費比率（分子）の構造'!L$51</f>
        <v>-</v>
      </c>
      <c r="F43" s="153"/>
      <c r="G43" s="153"/>
      <c r="H43" s="153" t="str">
        <f>'実質公債費比率（分子）の構造'!M$51</f>
        <v>-</v>
      </c>
      <c r="I43" s="153"/>
      <c r="J43" s="153"/>
      <c r="K43" s="153" t="str">
        <f>'実質公債費比率（分子）の構造'!N$51</f>
        <v>-</v>
      </c>
      <c r="L43" s="153"/>
      <c r="M43" s="153"/>
      <c r="N43" s="153" t="str">
        <f>'実質公債費比率（分子）の構造'!O$51</f>
        <v>-</v>
      </c>
      <c r="O43" s="153"/>
      <c r="P43" s="153"/>
    </row>
    <row r="44" spans="1:16" x14ac:dyDescent="0.2">
      <c r="A44" s="153" t="s">
        <v>62</v>
      </c>
      <c r="B44" s="153" t="str">
        <f>'実質公債費比率（分子）の構造'!K$50</f>
        <v>-</v>
      </c>
      <c r="C44" s="153"/>
      <c r="D44" s="153"/>
      <c r="E44" s="153" t="str">
        <f>'実質公債費比率（分子）の構造'!L$50</f>
        <v>-</v>
      </c>
      <c r="F44" s="153"/>
      <c r="G44" s="153"/>
      <c r="H44" s="153" t="str">
        <f>'実質公債費比率（分子）の構造'!M$50</f>
        <v>-</v>
      </c>
      <c r="I44" s="153"/>
      <c r="J44" s="153"/>
      <c r="K44" s="153" t="str">
        <f>'実質公債費比率（分子）の構造'!N$50</f>
        <v>-</v>
      </c>
      <c r="L44" s="153"/>
      <c r="M44" s="153"/>
      <c r="N44" s="153" t="str">
        <f>'実質公債費比率（分子）の構造'!O$50</f>
        <v>-</v>
      </c>
      <c r="O44" s="153"/>
      <c r="P44" s="153"/>
    </row>
    <row r="45" spans="1:16" x14ac:dyDescent="0.2">
      <c r="A45" s="153" t="s">
        <v>63</v>
      </c>
      <c r="B45" s="153">
        <f>'実質公債費比率（分子）の構造'!K$49</f>
        <v>0</v>
      </c>
      <c r="C45" s="153"/>
      <c r="D45" s="153"/>
      <c r="E45" s="153">
        <f>'実質公債費比率（分子）の構造'!L$49</f>
        <v>0</v>
      </c>
      <c r="F45" s="153"/>
      <c r="G45" s="153"/>
      <c r="H45" s="153">
        <f>'実質公債費比率（分子）の構造'!M$49</f>
        <v>0</v>
      </c>
      <c r="I45" s="153"/>
      <c r="J45" s="153"/>
      <c r="K45" s="153">
        <f>'実質公債費比率（分子）の構造'!N$49</f>
        <v>2</v>
      </c>
      <c r="L45" s="153"/>
      <c r="M45" s="153"/>
      <c r="N45" s="153">
        <f>'実質公債費比率（分子）の構造'!O$49</f>
        <v>2</v>
      </c>
      <c r="O45" s="153"/>
      <c r="P45" s="153"/>
    </row>
    <row r="46" spans="1:16" x14ac:dyDescent="0.2">
      <c r="A46" s="153" t="s">
        <v>64</v>
      </c>
      <c r="B46" s="153">
        <f>'実質公債費比率（分子）の構造'!K$48</f>
        <v>35</v>
      </c>
      <c r="C46" s="153"/>
      <c r="D46" s="153"/>
      <c r="E46" s="153">
        <f>'実質公債費比率（分子）の構造'!L$48</f>
        <v>34</v>
      </c>
      <c r="F46" s="153"/>
      <c r="G46" s="153"/>
      <c r="H46" s="153">
        <f>'実質公債費比率（分子）の構造'!M$48</f>
        <v>33</v>
      </c>
      <c r="I46" s="153"/>
      <c r="J46" s="153"/>
      <c r="K46" s="153">
        <f>'実質公債費比率（分子）の構造'!N$48</f>
        <v>34</v>
      </c>
      <c r="L46" s="153"/>
      <c r="M46" s="153"/>
      <c r="N46" s="153">
        <f>'実質公債費比率（分子）の構造'!O$48</f>
        <v>37</v>
      </c>
      <c r="O46" s="153"/>
      <c r="P46" s="153"/>
    </row>
    <row r="47" spans="1:16" x14ac:dyDescent="0.2">
      <c r="A47" s="153" t="s">
        <v>12</v>
      </c>
      <c r="B47" s="153" t="str">
        <f>'実質公債費比率（分子）の構造'!K$47</f>
        <v>-</v>
      </c>
      <c r="C47" s="153"/>
      <c r="D47" s="153"/>
      <c r="E47" s="153" t="str">
        <f>'実質公債費比率（分子）の構造'!L$47</f>
        <v>-</v>
      </c>
      <c r="F47" s="153"/>
      <c r="G47" s="153"/>
      <c r="H47" s="153" t="str">
        <f>'実質公債費比率（分子）の構造'!M$47</f>
        <v>-</v>
      </c>
      <c r="I47" s="153"/>
      <c r="J47" s="153"/>
      <c r="K47" s="153" t="str">
        <f>'実質公債費比率（分子）の構造'!N$47</f>
        <v>-</v>
      </c>
      <c r="L47" s="153"/>
      <c r="M47" s="153"/>
      <c r="N47" s="153" t="str">
        <f>'実質公債費比率（分子）の構造'!O$47</f>
        <v>-</v>
      </c>
      <c r="O47" s="153"/>
      <c r="P47" s="153"/>
    </row>
    <row r="48" spans="1:16" x14ac:dyDescent="0.2">
      <c r="A48" s="153" t="s">
        <v>65</v>
      </c>
      <c r="B48" s="153" t="str">
        <f>'実質公債費比率（分子）の構造'!K$46</f>
        <v>-</v>
      </c>
      <c r="C48" s="153"/>
      <c r="D48" s="153"/>
      <c r="E48" s="153" t="str">
        <f>'実質公債費比率（分子）の構造'!L$46</f>
        <v>-</v>
      </c>
      <c r="F48" s="153"/>
      <c r="G48" s="153"/>
      <c r="H48" s="153" t="str">
        <f>'実質公債費比率（分子）の構造'!M$46</f>
        <v>-</v>
      </c>
      <c r="I48" s="153"/>
      <c r="J48" s="153"/>
      <c r="K48" s="153" t="str">
        <f>'実質公債費比率（分子）の構造'!N$46</f>
        <v>-</v>
      </c>
      <c r="L48" s="153"/>
      <c r="M48" s="153"/>
      <c r="N48" s="153" t="str">
        <f>'実質公債費比率（分子）の構造'!O$46</f>
        <v>-</v>
      </c>
      <c r="O48" s="153"/>
      <c r="P48" s="153"/>
    </row>
    <row r="49" spans="1:16" x14ac:dyDescent="0.2">
      <c r="A49" s="153" t="s">
        <v>66</v>
      </c>
      <c r="B49" s="153">
        <f>'実質公債費比率（分子）の構造'!K$45</f>
        <v>416</v>
      </c>
      <c r="C49" s="153"/>
      <c r="D49" s="153"/>
      <c r="E49" s="153">
        <f>'実質公債費比率（分子）の構造'!L$45</f>
        <v>448</v>
      </c>
      <c r="F49" s="153"/>
      <c r="G49" s="153"/>
      <c r="H49" s="153">
        <f>'実質公債費比率（分子）の構造'!M$45</f>
        <v>522</v>
      </c>
      <c r="I49" s="153"/>
      <c r="J49" s="153"/>
      <c r="K49" s="153">
        <f>'実質公債費比率（分子）の構造'!N$45</f>
        <v>484</v>
      </c>
      <c r="L49" s="153"/>
      <c r="M49" s="153"/>
      <c r="N49" s="153">
        <f>'実質公債費比率（分子）の構造'!O$45</f>
        <v>472</v>
      </c>
      <c r="O49" s="153"/>
      <c r="P49" s="153"/>
    </row>
    <row r="50" spans="1:16" x14ac:dyDescent="0.2">
      <c r="A50" s="153" t="s">
        <v>67</v>
      </c>
      <c r="B50" s="153" t="e">
        <f>NA()</f>
        <v>#N/A</v>
      </c>
      <c r="C50" s="153">
        <f>IF(ISNUMBER('実質公債費比率（分子）の構造'!K$53),'実質公債費比率（分子）の構造'!K$53,NA())</f>
        <v>113</v>
      </c>
      <c r="D50" s="153" t="e">
        <f>NA()</f>
        <v>#N/A</v>
      </c>
      <c r="E50" s="153" t="e">
        <f>NA()</f>
        <v>#N/A</v>
      </c>
      <c r="F50" s="153">
        <f>IF(ISNUMBER('実質公債費比率（分子）の構造'!L$53),'実質公債費比率（分子）の構造'!L$53,NA())</f>
        <v>127</v>
      </c>
      <c r="G50" s="153" t="e">
        <f>NA()</f>
        <v>#N/A</v>
      </c>
      <c r="H50" s="153" t="e">
        <f>NA()</f>
        <v>#N/A</v>
      </c>
      <c r="I50" s="153">
        <f>IF(ISNUMBER('実質公債費比率（分子）の構造'!M$53),'実質公債費比率（分子）の構造'!M$53,NA())</f>
        <v>193</v>
      </c>
      <c r="J50" s="153" t="e">
        <f>NA()</f>
        <v>#N/A</v>
      </c>
      <c r="K50" s="153" t="e">
        <f>NA()</f>
        <v>#N/A</v>
      </c>
      <c r="L50" s="153">
        <f>IF(ISNUMBER('実質公債費比率（分子）の構造'!N$53),'実質公債費比率（分子）の構造'!N$53,NA())</f>
        <v>199</v>
      </c>
      <c r="M50" s="153" t="e">
        <f>NA()</f>
        <v>#N/A</v>
      </c>
      <c r="N50" s="153" t="e">
        <f>NA()</f>
        <v>#N/A</v>
      </c>
      <c r="O50" s="153">
        <f>IF(ISNUMBER('実質公債費比率（分子）の構造'!O$53),'実質公債費比率（分子）の構造'!O$53,NA())</f>
        <v>184</v>
      </c>
      <c r="P50" s="153" t="e">
        <f>NA()</f>
        <v>#N/A</v>
      </c>
    </row>
    <row r="53" spans="1:16" x14ac:dyDescent="0.2">
      <c r="A53" s="125" t="s">
        <v>68</v>
      </c>
    </row>
    <row r="54" spans="1:16" x14ac:dyDescent="0.2">
      <c r="A54" s="152"/>
      <c r="B54" s="152" t="str">
        <f>'将来負担比率（分子）の構造'!I$40</f>
        <v>R02</v>
      </c>
      <c r="C54" s="152"/>
      <c r="D54" s="152"/>
      <c r="E54" s="152" t="str">
        <f>'将来負担比率（分子）の構造'!J$40</f>
        <v>R03</v>
      </c>
      <c r="F54" s="152"/>
      <c r="G54" s="152"/>
      <c r="H54" s="152" t="str">
        <f>'将来負担比率（分子）の構造'!K$40</f>
        <v>R04</v>
      </c>
      <c r="I54" s="152"/>
      <c r="J54" s="152"/>
      <c r="K54" s="152" t="str">
        <f>'将来負担比率（分子）の構造'!L$40</f>
        <v>R05</v>
      </c>
      <c r="L54" s="152"/>
      <c r="M54" s="152"/>
      <c r="N54" s="152" t="str">
        <f>'将来負担比率（分子）の構造'!M$40</f>
        <v>R06</v>
      </c>
      <c r="O54" s="152"/>
      <c r="P54" s="152"/>
    </row>
    <row r="55" spans="1:16" x14ac:dyDescent="0.2">
      <c r="A55" s="152"/>
      <c r="B55" s="152" t="s">
        <v>69</v>
      </c>
      <c r="C55" s="152"/>
      <c r="D55" s="152" t="s">
        <v>70</v>
      </c>
      <c r="E55" s="152" t="s">
        <v>69</v>
      </c>
      <c r="F55" s="152"/>
      <c r="G55" s="152" t="s">
        <v>70</v>
      </c>
      <c r="H55" s="152" t="s">
        <v>69</v>
      </c>
      <c r="I55" s="152"/>
      <c r="J55" s="152" t="s">
        <v>70</v>
      </c>
      <c r="K55" s="152" t="s">
        <v>69</v>
      </c>
      <c r="L55" s="152"/>
      <c r="M55" s="152" t="s">
        <v>70</v>
      </c>
      <c r="N55" s="152" t="s">
        <v>69</v>
      </c>
      <c r="O55" s="152"/>
      <c r="P55" s="152" t="s">
        <v>70</v>
      </c>
    </row>
    <row r="56" spans="1:16" x14ac:dyDescent="0.2">
      <c r="A56" s="152" t="s">
        <v>43</v>
      </c>
      <c r="B56" s="152"/>
      <c r="C56" s="152"/>
      <c r="D56" s="152">
        <f>'将来負担比率（分子）の構造'!I$52</f>
        <v>3587</v>
      </c>
      <c r="E56" s="152"/>
      <c r="F56" s="152"/>
      <c r="G56" s="152">
        <f>'将来負担比率（分子）の構造'!J$52</f>
        <v>3481</v>
      </c>
      <c r="H56" s="152"/>
      <c r="I56" s="152"/>
      <c r="J56" s="152">
        <f>'将来負担比率（分子）の構造'!K$52</f>
        <v>3304</v>
      </c>
      <c r="K56" s="152"/>
      <c r="L56" s="152"/>
      <c r="M56" s="152">
        <f>'将来負担比率（分子）の構造'!L$52</f>
        <v>3084</v>
      </c>
      <c r="N56" s="152"/>
      <c r="O56" s="152"/>
      <c r="P56" s="152">
        <f>'将来負担比率（分子）の構造'!M$52</f>
        <v>2879</v>
      </c>
    </row>
    <row r="57" spans="1:16" x14ac:dyDescent="0.2">
      <c r="A57" s="152" t="s">
        <v>42</v>
      </c>
      <c r="B57" s="152"/>
      <c r="C57" s="152"/>
      <c r="D57" s="152">
        <f>'将来負担比率（分子）の構造'!I$51</f>
        <v>377</v>
      </c>
      <c r="E57" s="152"/>
      <c r="F57" s="152"/>
      <c r="G57" s="152">
        <f>'将来負担比率（分子）の構造'!J$51</f>
        <v>612</v>
      </c>
      <c r="H57" s="152"/>
      <c r="I57" s="152"/>
      <c r="J57" s="152">
        <f>'将来負担比率（分子）の構造'!K$51</f>
        <v>589</v>
      </c>
      <c r="K57" s="152"/>
      <c r="L57" s="152"/>
      <c r="M57" s="152">
        <f>'将来負担比率（分子）の構造'!L$51</f>
        <v>557</v>
      </c>
      <c r="N57" s="152"/>
      <c r="O57" s="152"/>
      <c r="P57" s="152">
        <f>'将来負担比率（分子）の構造'!M$51</f>
        <v>539</v>
      </c>
    </row>
    <row r="58" spans="1:16" x14ac:dyDescent="0.2">
      <c r="A58" s="152" t="s">
        <v>41</v>
      </c>
      <c r="B58" s="152"/>
      <c r="C58" s="152"/>
      <c r="D58" s="152">
        <f>'将来負担比率（分子）の構造'!I$50</f>
        <v>1635</v>
      </c>
      <c r="E58" s="152"/>
      <c r="F58" s="152"/>
      <c r="G58" s="152">
        <f>'将来負担比率（分子）の構造'!J$50</f>
        <v>1902</v>
      </c>
      <c r="H58" s="152"/>
      <c r="I58" s="152"/>
      <c r="J58" s="152">
        <f>'将来負担比率（分子）の構造'!K$50</f>
        <v>2374</v>
      </c>
      <c r="K58" s="152"/>
      <c r="L58" s="152"/>
      <c r="M58" s="152">
        <f>'将来負担比率（分子）の構造'!L$50</f>
        <v>2073</v>
      </c>
      <c r="N58" s="152"/>
      <c r="O58" s="152"/>
      <c r="P58" s="152">
        <f>'将来負担比率（分子）の構造'!M$50</f>
        <v>2180</v>
      </c>
    </row>
    <row r="59" spans="1:16" x14ac:dyDescent="0.2">
      <c r="A59" s="152" t="s">
        <v>39</v>
      </c>
      <c r="B59" s="152" t="str">
        <f>'将来負担比率（分子）の構造'!I$49</f>
        <v>-</v>
      </c>
      <c r="C59" s="152"/>
      <c r="D59" s="152"/>
      <c r="E59" s="152" t="str">
        <f>'将来負担比率（分子）の構造'!J$49</f>
        <v>-</v>
      </c>
      <c r="F59" s="152"/>
      <c r="G59" s="152"/>
      <c r="H59" s="152" t="str">
        <f>'将来負担比率（分子）の構造'!K$49</f>
        <v>-</v>
      </c>
      <c r="I59" s="152"/>
      <c r="J59" s="152"/>
      <c r="K59" s="152" t="str">
        <f>'将来負担比率（分子）の構造'!L$49</f>
        <v>-</v>
      </c>
      <c r="L59" s="152"/>
      <c r="M59" s="152"/>
      <c r="N59" s="152" t="str">
        <f>'将来負担比率（分子）の構造'!M$49</f>
        <v>-</v>
      </c>
      <c r="O59" s="152"/>
      <c r="P59" s="152"/>
    </row>
    <row r="60" spans="1:16" x14ac:dyDescent="0.2">
      <c r="A60" s="152" t="s">
        <v>38</v>
      </c>
      <c r="B60" s="152" t="str">
        <f>'将来負担比率（分子）の構造'!I$48</f>
        <v>-</v>
      </c>
      <c r="C60" s="152"/>
      <c r="D60" s="152"/>
      <c r="E60" s="152" t="str">
        <f>'将来負担比率（分子）の構造'!J$48</f>
        <v>-</v>
      </c>
      <c r="F60" s="152"/>
      <c r="G60" s="152"/>
      <c r="H60" s="152" t="str">
        <f>'将来負担比率（分子）の構造'!K$48</f>
        <v>-</v>
      </c>
      <c r="I60" s="152"/>
      <c r="J60" s="152"/>
      <c r="K60" s="152" t="str">
        <f>'将来負担比率（分子）の構造'!L$48</f>
        <v>-</v>
      </c>
      <c r="L60" s="152"/>
      <c r="M60" s="152"/>
      <c r="N60" s="152" t="str">
        <f>'将来負担比率（分子）の構造'!M$48</f>
        <v>-</v>
      </c>
      <c r="O60" s="152"/>
      <c r="P60" s="152"/>
    </row>
    <row r="61" spans="1:16" x14ac:dyDescent="0.2">
      <c r="A61" s="152" t="s">
        <v>36</v>
      </c>
      <c r="B61" s="152">
        <f>'将来負担比率（分子）の構造'!I$46</f>
        <v>175</v>
      </c>
      <c r="C61" s="152"/>
      <c r="D61" s="152"/>
      <c r="E61" s="152">
        <f>'将来負担比率（分子）の構造'!J$46</f>
        <v>164</v>
      </c>
      <c r="F61" s="152"/>
      <c r="G61" s="152"/>
      <c r="H61" s="152">
        <f>'将来負担比率（分子）の構造'!K$46</f>
        <v>148</v>
      </c>
      <c r="I61" s="152"/>
      <c r="J61" s="152"/>
      <c r="K61" s="152">
        <f>'将来負担比率（分子）の構造'!L$46</f>
        <v>167</v>
      </c>
      <c r="L61" s="152"/>
      <c r="M61" s="152"/>
      <c r="N61" s="152">
        <f>'将来負担比率（分子）の構造'!M$46</f>
        <v>155</v>
      </c>
      <c r="O61" s="152"/>
      <c r="P61" s="152"/>
    </row>
    <row r="62" spans="1:16" x14ac:dyDescent="0.2">
      <c r="A62" s="152" t="s">
        <v>35</v>
      </c>
      <c r="B62" s="152">
        <f>'将来負担比率（分子）の構造'!I$45</f>
        <v>498</v>
      </c>
      <c r="C62" s="152"/>
      <c r="D62" s="152"/>
      <c r="E62" s="152">
        <f>'将来負担比率（分子）の構造'!J$45</f>
        <v>534</v>
      </c>
      <c r="F62" s="152"/>
      <c r="G62" s="152"/>
      <c r="H62" s="152">
        <f>'将来負担比率（分子）の構造'!K$45</f>
        <v>525</v>
      </c>
      <c r="I62" s="152"/>
      <c r="J62" s="152"/>
      <c r="K62" s="152">
        <f>'将来負担比率（分子）の構造'!L$45</f>
        <v>518</v>
      </c>
      <c r="L62" s="152"/>
      <c r="M62" s="152"/>
      <c r="N62" s="152">
        <f>'将来負担比率（分子）の構造'!M$45</f>
        <v>491</v>
      </c>
      <c r="O62" s="152"/>
      <c r="P62" s="152"/>
    </row>
    <row r="63" spans="1:16" x14ac:dyDescent="0.2">
      <c r="A63" s="152" t="s">
        <v>34</v>
      </c>
      <c r="B63" s="152">
        <f>'将来負担比率（分子）の構造'!I$44</f>
        <v>8</v>
      </c>
      <c r="C63" s="152"/>
      <c r="D63" s="152"/>
      <c r="E63" s="152">
        <f>'将来負担比率（分子）の構造'!J$44</f>
        <v>10</v>
      </c>
      <c r="F63" s="152"/>
      <c r="G63" s="152"/>
      <c r="H63" s="152">
        <f>'将来負担比率（分子）の構造'!K$44</f>
        <v>10</v>
      </c>
      <c r="I63" s="152"/>
      <c r="J63" s="152"/>
      <c r="K63" s="152">
        <f>'将来負担比率（分子）の構造'!L$44</f>
        <v>9</v>
      </c>
      <c r="L63" s="152"/>
      <c r="M63" s="152"/>
      <c r="N63" s="152">
        <f>'将来負担比率（分子）の構造'!M$44</f>
        <v>17</v>
      </c>
      <c r="O63" s="152"/>
      <c r="P63" s="152"/>
    </row>
    <row r="64" spans="1:16" x14ac:dyDescent="0.2">
      <c r="A64" s="152" t="s">
        <v>33</v>
      </c>
      <c r="B64" s="152">
        <f>'将来負担比率（分子）の構造'!I$43</f>
        <v>519</v>
      </c>
      <c r="C64" s="152"/>
      <c r="D64" s="152"/>
      <c r="E64" s="152">
        <f>'将来負担比率（分子）の構造'!J$43</f>
        <v>544</v>
      </c>
      <c r="F64" s="152"/>
      <c r="G64" s="152"/>
      <c r="H64" s="152">
        <f>'将来負担比率（分子）の構造'!K$43</f>
        <v>565</v>
      </c>
      <c r="I64" s="152"/>
      <c r="J64" s="152"/>
      <c r="K64" s="152">
        <f>'将来負担比率（分子）の構造'!L$43</f>
        <v>584</v>
      </c>
      <c r="L64" s="152"/>
      <c r="M64" s="152"/>
      <c r="N64" s="152">
        <f>'将来負担比率（分子）の構造'!M$43</f>
        <v>692</v>
      </c>
      <c r="O64" s="152"/>
      <c r="P64" s="152"/>
    </row>
    <row r="65" spans="1:16" x14ac:dyDescent="0.2">
      <c r="A65" s="152" t="s">
        <v>32</v>
      </c>
      <c r="B65" s="152" t="str">
        <f>'将来負担比率（分子）の構造'!I$42</f>
        <v>-</v>
      </c>
      <c r="C65" s="152"/>
      <c r="D65" s="152"/>
      <c r="E65" s="152" t="str">
        <f>'将来負担比率（分子）の構造'!J$42</f>
        <v>-</v>
      </c>
      <c r="F65" s="152"/>
      <c r="G65" s="152"/>
      <c r="H65" s="152" t="str">
        <f>'将来負担比率（分子）の構造'!K$42</f>
        <v>-</v>
      </c>
      <c r="I65" s="152"/>
      <c r="J65" s="152"/>
      <c r="K65" s="152" t="str">
        <f>'将来負担比率（分子）の構造'!L$42</f>
        <v>-</v>
      </c>
      <c r="L65" s="152"/>
      <c r="M65" s="152"/>
      <c r="N65" s="152" t="str">
        <f>'将来負担比率（分子）の構造'!M$42</f>
        <v>-</v>
      </c>
      <c r="O65" s="152"/>
      <c r="P65" s="152"/>
    </row>
    <row r="66" spans="1:16" x14ac:dyDescent="0.2">
      <c r="A66" s="152" t="s">
        <v>31</v>
      </c>
      <c r="B66" s="152">
        <f>'将来負担比率（分子）の構造'!I$41</f>
        <v>5403</v>
      </c>
      <c r="C66" s="152"/>
      <c r="D66" s="152"/>
      <c r="E66" s="152">
        <f>'将来負担比率（分子）の構造'!J$41</f>
        <v>5466</v>
      </c>
      <c r="F66" s="152"/>
      <c r="G66" s="152"/>
      <c r="H66" s="152">
        <f>'将来負担比率（分子）の構造'!K$41</f>
        <v>5073</v>
      </c>
      <c r="I66" s="152"/>
      <c r="J66" s="152"/>
      <c r="K66" s="152">
        <f>'将来負担比率（分子）の構造'!L$41</f>
        <v>4746</v>
      </c>
      <c r="L66" s="152"/>
      <c r="M66" s="152"/>
      <c r="N66" s="152">
        <f>'将来負担比率（分子）の構造'!M$41</f>
        <v>4412</v>
      </c>
      <c r="O66" s="152"/>
      <c r="P66" s="152"/>
    </row>
    <row r="67" spans="1:16" x14ac:dyDescent="0.2">
      <c r="A67" s="152" t="s">
        <v>71</v>
      </c>
      <c r="B67" s="152" t="e">
        <f>NA()</f>
        <v>#N/A</v>
      </c>
      <c r="C67" s="152">
        <f>IF(ISNUMBER('将来負担比率（分子）の構造'!I$53), IF('将来負担比率（分子）の構造'!I$53 &lt; 0, 0, '将来負担比率（分子）の構造'!I$53), NA())</f>
        <v>1005</v>
      </c>
      <c r="D67" s="152" t="e">
        <f>NA()</f>
        <v>#N/A</v>
      </c>
      <c r="E67" s="152" t="e">
        <f>NA()</f>
        <v>#N/A</v>
      </c>
      <c r="F67" s="152">
        <f>IF(ISNUMBER('将来負担比率（分子）の構造'!J$53), IF('将来負担比率（分子）の構造'!J$53 &lt; 0, 0, '将来負担比率（分子）の構造'!J$53), NA())</f>
        <v>723</v>
      </c>
      <c r="G67" s="152" t="e">
        <f>NA()</f>
        <v>#N/A</v>
      </c>
      <c r="H67" s="152" t="e">
        <f>NA()</f>
        <v>#N/A</v>
      </c>
      <c r="I67" s="152">
        <f>IF(ISNUMBER('将来負担比率（分子）の構造'!K$53), IF('将来負担比率（分子）の構造'!K$53 &lt; 0, 0, '将来負担比率（分子）の構造'!K$53), NA())</f>
        <v>54</v>
      </c>
      <c r="J67" s="152" t="e">
        <f>NA()</f>
        <v>#N/A</v>
      </c>
      <c r="K67" s="152" t="e">
        <f>NA()</f>
        <v>#N/A</v>
      </c>
      <c r="L67" s="152">
        <f>IF(ISNUMBER('将来負担比率（分子）の構造'!L$53), IF('将来負担比率（分子）の構造'!L$53 &lt; 0, 0, '将来負担比率（分子）の構造'!L$53), NA())</f>
        <v>311</v>
      </c>
      <c r="M67" s="152" t="e">
        <f>NA()</f>
        <v>#N/A</v>
      </c>
      <c r="N67" s="152" t="e">
        <f>NA()</f>
        <v>#N/A</v>
      </c>
      <c r="O67" s="152">
        <f>IF(ISNUMBER('将来負担比率（分子）の構造'!M$53), IF('将来負担比率（分子）の構造'!M$53 &lt; 0, 0, '将来負担比率（分子）の構造'!M$53), NA())</f>
        <v>170</v>
      </c>
      <c r="P67" s="152" t="e">
        <f>NA()</f>
        <v>#N/A</v>
      </c>
    </row>
    <row r="70" spans="1:16" x14ac:dyDescent="0.2">
      <c r="A70" s="154" t="s">
        <v>72</v>
      </c>
      <c r="B70" s="154"/>
      <c r="C70" s="154"/>
      <c r="D70" s="154"/>
      <c r="E70" s="154"/>
      <c r="F70" s="154"/>
    </row>
    <row r="71" spans="1:16" x14ac:dyDescent="0.2">
      <c r="A71" s="155"/>
      <c r="B71" s="155" t="e">
        <f>#REF!</f>
        <v>#REF!</v>
      </c>
      <c r="C71" s="155" t="e">
        <f>#REF!</f>
        <v>#REF!</v>
      </c>
      <c r="D71" s="155" t="e">
        <f>#REF!</f>
        <v>#REF!</v>
      </c>
    </row>
    <row r="72" spans="1:16" x14ac:dyDescent="0.2">
      <c r="A72" s="155" t="s">
        <v>73</v>
      </c>
      <c r="B72" s="156" t="e">
        <f>#REF!</f>
        <v>#REF!</v>
      </c>
      <c r="C72" s="156" t="e">
        <f>#REF!</f>
        <v>#REF!</v>
      </c>
      <c r="D72" s="156" t="e">
        <f>#REF!</f>
        <v>#REF!</v>
      </c>
    </row>
    <row r="73" spans="1:16" x14ac:dyDescent="0.2">
      <c r="A73" s="155" t="s">
        <v>74</v>
      </c>
      <c r="B73" s="156" t="e">
        <f>#REF!</f>
        <v>#REF!</v>
      </c>
      <c r="C73" s="156" t="e">
        <f>#REF!</f>
        <v>#REF!</v>
      </c>
      <c r="D73" s="156" t="e">
        <f>#REF!</f>
        <v>#REF!</v>
      </c>
    </row>
    <row r="74" spans="1:16" x14ac:dyDescent="0.2">
      <c r="A74" s="155" t="s">
        <v>75</v>
      </c>
      <c r="B74" s="156" t="e">
        <f>#REF!</f>
        <v>#REF!</v>
      </c>
      <c r="C74" s="156" t="e">
        <f>#REF!</f>
        <v>#REF!</v>
      </c>
      <c r="D74" s="156" t="e">
        <f>#REF!</f>
        <v>#REF!</v>
      </c>
    </row>
  </sheetData>
  <sheetProtection algorithmName="SHA-512" hashValue="ZkzbHlZrDE7xCd/DnGxuPaTj9pCXjU6XSMeV9pAyIbD30QcivWmRUIn7zrcJpO5HLp55wMPQLT4J2n66/B6n7Q==" saltValue="/CsOE8fRvgIziTjxohC+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2026-03-10T05:53:47Z</cp:lastPrinted>
  <dcterms:created xsi:type="dcterms:W3CDTF">2026-02-23T08:37:13Z</dcterms:created>
  <dcterms:modified xsi:type="dcterms:W3CDTF">2026-10-01T10:14:30Z</dcterms:modified>
  <cp:category/>
</cp:coreProperties>
</file>