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060703\Desktop\"/>
    </mc:Choice>
  </mc:AlternateContent>
  <xr:revisionPtr revIDLastSave="0" documentId="13_ncr:1_{A1856886-5083-408D-83C3-85A23290D821}" xr6:coauthVersionLast="47" xr6:coauthVersionMax="47" xr10:uidLastSave="{00000000-0000-0000-0000-000000000000}"/>
  <bookViews>
    <workbookView xWindow="-19310" yWindow="1000" windowWidth="19420" windowHeight="10300" xr2:uid="{7EC47B17-462C-4593-8E08-3D800FE9B885}"/>
  </bookViews>
  <sheets>
    <sheet name="確定投票結果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 l="1"/>
  <c r="K26" i="1"/>
  <c r="I26" i="1"/>
  <c r="H26" i="1"/>
  <c r="J26" i="1" s="1"/>
  <c r="G26" i="1"/>
  <c r="M26" i="1" s="1"/>
  <c r="D26" i="1"/>
  <c r="M23" i="1" l="1"/>
  <c r="L23" i="1"/>
  <c r="K23" i="1"/>
  <c r="I23" i="1"/>
  <c r="J23" i="1" s="1"/>
  <c r="H23" i="1"/>
  <c r="G23" i="1"/>
  <c r="D23" i="1"/>
  <c r="C35" i="1" l="1"/>
  <c r="D35" i="1"/>
  <c r="E35" i="1"/>
  <c r="F35" i="1"/>
  <c r="L35" i="1" s="1"/>
  <c r="G35" i="1"/>
  <c r="H35" i="1"/>
  <c r="I35" i="1"/>
  <c r="J35" i="1"/>
  <c r="B35" i="1"/>
  <c r="C32" i="1"/>
  <c r="D32" i="1"/>
  <c r="D39" i="1" s="1"/>
  <c r="E32" i="1"/>
  <c r="K32" i="1" s="1"/>
  <c r="F32" i="1"/>
  <c r="L32" i="1" s="1"/>
  <c r="G32" i="1"/>
  <c r="M32" i="1" s="1"/>
  <c r="H32" i="1"/>
  <c r="I32" i="1"/>
  <c r="J32" i="1"/>
  <c r="B32" i="1"/>
  <c r="C27" i="1"/>
  <c r="D27" i="1"/>
  <c r="E27" i="1"/>
  <c r="K27" i="1" s="1"/>
  <c r="F27" i="1"/>
  <c r="G27" i="1"/>
  <c r="M27" i="1" s="1"/>
  <c r="H27" i="1"/>
  <c r="I27" i="1"/>
  <c r="J27" i="1"/>
  <c r="B27" i="1"/>
  <c r="C24" i="1"/>
  <c r="D24" i="1"/>
  <c r="E24" i="1"/>
  <c r="F24" i="1"/>
  <c r="L24" i="1" s="1"/>
  <c r="G24" i="1"/>
  <c r="H24" i="1"/>
  <c r="I24" i="1"/>
  <c r="J24" i="1"/>
  <c r="B24" i="1"/>
  <c r="B39" i="1" s="1"/>
  <c r="C20" i="1"/>
  <c r="C38" i="1" s="1"/>
  <c r="D20" i="1"/>
  <c r="D38" i="1" s="1"/>
  <c r="E20" i="1"/>
  <c r="F20" i="1"/>
  <c r="G20" i="1"/>
  <c r="H20" i="1"/>
  <c r="H38" i="1" s="1"/>
  <c r="I20" i="1"/>
  <c r="I38" i="1" s="1"/>
  <c r="J20" i="1"/>
  <c r="J38" i="1" s="1"/>
  <c r="B20" i="1"/>
  <c r="B38" i="1" s="1"/>
  <c r="K20" i="1" l="1"/>
  <c r="M20" i="1"/>
  <c r="L20" i="1"/>
  <c r="K24" i="1"/>
  <c r="C39" i="1"/>
  <c r="C40" i="1" s="1"/>
  <c r="M24" i="1"/>
  <c r="G39" i="1"/>
  <c r="M39" i="1" s="1"/>
  <c r="J39" i="1"/>
  <c r="J40" i="1" s="1"/>
  <c r="F39" i="1"/>
  <c r="I39" i="1"/>
  <c r="I40" i="1" s="1"/>
  <c r="M35" i="1"/>
  <c r="H39" i="1"/>
  <c r="H40" i="1" s="1"/>
  <c r="K35" i="1"/>
  <c r="B40" i="1"/>
  <c r="F38" i="1"/>
  <c r="E38" i="1"/>
  <c r="K38" i="1" s="1"/>
  <c r="G38" i="1"/>
  <c r="D40" i="1"/>
  <c r="L27" i="1"/>
  <c r="E39" i="1"/>
  <c r="L39" i="1" l="1"/>
  <c r="G40" i="1"/>
  <c r="M40" i="1" s="1"/>
  <c r="M38" i="1"/>
  <c r="F40" i="1"/>
  <c r="L40" i="1" s="1"/>
  <c r="L38" i="1"/>
  <c r="E40" i="1"/>
  <c r="K40" i="1" s="1"/>
  <c r="K39" i="1"/>
</calcChain>
</file>

<file path=xl/sharedStrings.xml><?xml version="1.0" encoding="utf-8"?>
<sst xmlns="http://schemas.openxmlformats.org/spreadsheetml/2006/main" count="49" uniqueCount="40">
  <si>
    <t xml:space="preserve">               区分_x000D_
 市町名</t>
  </si>
  <si>
    <t>当日有権者数</t>
  </si>
  <si>
    <t>男</t>
  </si>
  <si>
    <t>女</t>
  </si>
  <si>
    <t>計</t>
  </si>
  <si>
    <t>投票者数</t>
  </si>
  <si>
    <t>棄権者数</t>
  </si>
  <si>
    <t>投票率（％）</t>
  </si>
  <si>
    <t>下関市</t>
  </si>
  <si>
    <t>宇部市</t>
  </si>
  <si>
    <t>山口市</t>
  </si>
  <si>
    <t>萩市</t>
  </si>
  <si>
    <t>防府市</t>
  </si>
  <si>
    <t>下松市</t>
  </si>
  <si>
    <t>岩国市</t>
  </si>
  <si>
    <t>光市</t>
  </si>
  <si>
    <t>長門市</t>
  </si>
  <si>
    <t>柳井市</t>
  </si>
  <si>
    <t>美祢市</t>
  </si>
  <si>
    <t>周南市</t>
  </si>
  <si>
    <t>山陽小野田市</t>
  </si>
  <si>
    <t>市　計</t>
  </si>
  <si>
    <t>郡　計</t>
  </si>
  <si>
    <t>県　計</t>
  </si>
  <si>
    <t>選挙期日 令和8年2月8日</t>
    <phoneticPr fontId="1"/>
  </si>
  <si>
    <t>R4.2.6
投票率</t>
    <phoneticPr fontId="1"/>
  </si>
  <si>
    <t>R4.2.6 投票率</t>
    <phoneticPr fontId="1"/>
  </si>
  <si>
    <t>市　計</t>
    <phoneticPr fontId="1"/>
  </si>
  <si>
    <t>周防大島町</t>
    <phoneticPr fontId="1"/>
  </si>
  <si>
    <t>大島郡　計</t>
    <phoneticPr fontId="1"/>
  </si>
  <si>
    <t>和木町</t>
    <phoneticPr fontId="1"/>
  </si>
  <si>
    <t>玖珂郡　計</t>
    <phoneticPr fontId="1"/>
  </si>
  <si>
    <t>上関町</t>
    <phoneticPr fontId="1"/>
  </si>
  <si>
    <t>田布施町</t>
    <phoneticPr fontId="1"/>
  </si>
  <si>
    <t>平生町</t>
    <phoneticPr fontId="1"/>
  </si>
  <si>
    <t>熊毛郡　計</t>
    <phoneticPr fontId="1"/>
  </si>
  <si>
    <t>阿武町</t>
    <phoneticPr fontId="1"/>
  </si>
  <si>
    <t>阿武郡　計</t>
    <phoneticPr fontId="1"/>
  </si>
  <si>
    <t>山口県知事選挙　確定投票結果</t>
    <rPh sb="12" eb="14">
      <t>ケッカ</t>
    </rPh>
    <phoneticPr fontId="1"/>
  </si>
  <si>
    <t>令和8年2月9日 0:00 発表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</si>
</sst>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 diagonalDown="1">
      <left style="thin">
        <color indexed="8"/>
      </left>
      <right/>
      <top style="thin">
        <color indexed="8"/>
      </top>
      <bottom/>
      <diagonal style="thin">
        <color indexed="8"/>
      </diagonal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8"/>
      </left>
      <right/>
      <top/>
      <bottom style="double">
        <color indexed="8"/>
      </bottom>
      <diagonal style="thin">
        <color indexed="8"/>
      </diagonal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left" vertical="top" shrinkToFit="1"/>
    </xf>
    <xf numFmtId="0" fontId="4" fillId="0" borderId="2" xfId="0" applyFont="1" applyBorder="1" applyAlignment="1">
      <alignment horizontal="left" vertical="top" shrinkToFit="1"/>
    </xf>
    <xf numFmtId="0" fontId="4" fillId="0" borderId="1" xfId="0" applyFont="1" applyBorder="1" applyAlignment="1">
      <alignment horizontal="distributed" vertical="center" indent="1" shrinkToFit="1"/>
    </xf>
    <xf numFmtId="4" fontId="4" fillId="0" borderId="2" xfId="0" applyNumberFormat="1" applyFont="1" applyBorder="1" applyAlignment="1">
      <alignment horizontal="right" vertical="center" shrinkToFit="1"/>
    </xf>
    <xf numFmtId="4" fontId="4" fillId="0" borderId="2" xfId="0" applyNumberFormat="1" applyFont="1" applyBorder="1" applyAlignment="1">
      <alignment horizontal="center" vertical="center" shrinkToFit="1"/>
    </xf>
    <xf numFmtId="4" fontId="4" fillId="0" borderId="3" xfId="0" applyNumberFormat="1" applyFont="1" applyBorder="1" applyAlignment="1">
      <alignment horizontal="center" vertical="center" shrinkToFit="1"/>
    </xf>
    <xf numFmtId="4" fontId="4" fillId="0" borderId="9" xfId="0" applyNumberFormat="1" applyFont="1" applyBorder="1" applyAlignment="1">
      <alignment horizontal="center" vertical="center" shrinkToFit="1"/>
    </xf>
    <xf numFmtId="4" fontId="4" fillId="0" borderId="8" xfId="0" applyNumberFormat="1" applyFont="1" applyBorder="1" applyAlignment="1">
      <alignment horizontal="center" vertical="center" shrinkToFit="1"/>
    </xf>
    <xf numFmtId="3" fontId="4" fillId="0" borderId="1" xfId="0" applyNumberFormat="1" applyFont="1" applyBorder="1" applyAlignment="1">
      <alignment horizontal="right" vertical="center" shrinkToFit="1"/>
    </xf>
    <xf numFmtId="4" fontId="4" fillId="0" borderId="1" xfId="0" applyNumberFormat="1" applyFont="1" applyBorder="1" applyAlignment="1">
      <alignment horizontal="right" vertical="center" shrinkToFit="1"/>
    </xf>
    <xf numFmtId="3" fontId="4" fillId="0" borderId="2" xfId="0" applyNumberFormat="1" applyFont="1" applyBorder="1" applyAlignment="1">
      <alignment horizontal="right" vertical="center" shrinkToFit="1"/>
    </xf>
    <xf numFmtId="0" fontId="4" fillId="0" borderId="10" xfId="0" applyFont="1" applyBorder="1" applyAlignment="1">
      <alignment horizontal="distributed" vertical="center" indent="1" shrinkToFit="1"/>
    </xf>
    <xf numFmtId="4" fontId="4" fillId="0" borderId="11" xfId="0" applyNumberFormat="1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distributed" vertical="center" indent="1" shrinkToFit="1"/>
    </xf>
    <xf numFmtId="3" fontId="4" fillId="0" borderId="16" xfId="0" applyNumberFormat="1" applyFont="1" applyBorder="1" applyAlignment="1">
      <alignment horizontal="right" vertical="center" shrinkToFit="1"/>
    </xf>
    <xf numFmtId="4" fontId="4" fillId="0" borderId="16" xfId="0" applyNumberFormat="1" applyFont="1" applyBorder="1" applyAlignment="1">
      <alignment horizontal="right" vertical="center" shrinkToFit="1"/>
    </xf>
    <xf numFmtId="4" fontId="4" fillId="0" borderId="17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shrinkToFit="1"/>
    </xf>
    <xf numFmtId="0" fontId="3" fillId="0" borderId="4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3" fontId="4" fillId="0" borderId="10" xfId="0" applyNumberFormat="1" applyFont="1" applyFill="1" applyBorder="1" applyAlignment="1">
      <alignment horizontal="right" vertical="center" shrinkToFit="1"/>
    </xf>
    <xf numFmtId="4" fontId="4" fillId="0" borderId="10" xfId="0" applyNumberFormat="1" applyFont="1" applyFill="1" applyBorder="1" applyAlignment="1">
      <alignment horizontal="right" vertical="center" shrinkToFit="1"/>
    </xf>
    <xf numFmtId="3" fontId="4" fillId="0" borderId="1" xfId="0" applyNumberFormat="1" applyFont="1" applyFill="1" applyBorder="1" applyAlignment="1">
      <alignment horizontal="right" vertical="center" shrinkToFit="1"/>
    </xf>
    <xf numFmtId="4" fontId="4" fillId="0" borderId="1" xfId="0" applyNumberFormat="1" applyFont="1" applyFill="1" applyBorder="1" applyAlignment="1">
      <alignment horizontal="right" vertical="center" shrinkToFit="1"/>
    </xf>
    <xf numFmtId="38" fontId="4" fillId="0" borderId="9" xfId="1" applyFont="1" applyFill="1" applyBorder="1" applyAlignment="1">
      <alignment horizontal="right" vertical="center"/>
    </xf>
    <xf numFmtId="2" fontId="4" fillId="0" borderId="9" xfId="0" applyNumberFormat="1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1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8F760-0BF6-472D-B488-EA76AB9B2C8D}">
  <dimension ref="A1:N45"/>
  <sheetViews>
    <sheetView tabSelected="1" view="pageBreakPreview" zoomScaleNormal="100" zoomScaleSheetLayoutView="100" workbookViewId="0">
      <selection activeCell="F34" sqref="F34"/>
    </sheetView>
  </sheetViews>
  <sheetFormatPr defaultRowHeight="13" x14ac:dyDescent="0.2"/>
  <cols>
    <col min="1" max="1" width="18.6328125" customWidth="1"/>
    <col min="2" max="14" width="9.6328125" customWidth="1"/>
    <col min="15" max="15" width="8.08984375" customWidth="1"/>
  </cols>
  <sheetData>
    <row r="1" spans="1:14" ht="7" customHeight="1" x14ac:dyDescent="0.2"/>
    <row r="2" spans="1:14" ht="24" customHeight="1" x14ac:dyDescent="0.2">
      <c r="A2" s="29" t="s">
        <v>38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7" customHeight="1" x14ac:dyDescent="0.2"/>
    <row r="4" spans="1:14" ht="17.25" customHeight="1" x14ac:dyDescent="0.2">
      <c r="A4" s="1" t="s">
        <v>24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 t="s">
        <v>39</v>
      </c>
    </row>
    <row r="5" spans="1:14" ht="15" customHeight="1" x14ac:dyDescent="0.2">
      <c r="A5" s="30" t="s">
        <v>0</v>
      </c>
      <c r="B5" s="25" t="s">
        <v>1</v>
      </c>
      <c r="C5" s="26"/>
      <c r="D5" s="26"/>
      <c r="E5" s="25" t="s">
        <v>5</v>
      </c>
      <c r="F5" s="26"/>
      <c r="G5" s="26"/>
      <c r="H5" s="25" t="s">
        <v>6</v>
      </c>
      <c r="I5" s="26"/>
      <c r="J5" s="26"/>
      <c r="K5" s="25" t="s">
        <v>7</v>
      </c>
      <c r="L5" s="26"/>
      <c r="M5" s="26"/>
      <c r="N5" s="27" t="s">
        <v>25</v>
      </c>
    </row>
    <row r="6" spans="1:14" ht="15" customHeight="1" thickBot="1" x14ac:dyDescent="0.25">
      <c r="A6" s="31"/>
      <c r="B6" s="17" t="s">
        <v>2</v>
      </c>
      <c r="C6" s="17" t="s">
        <v>3</v>
      </c>
      <c r="D6" s="17" t="s">
        <v>4</v>
      </c>
      <c r="E6" s="17" t="s">
        <v>2</v>
      </c>
      <c r="F6" s="17" t="s">
        <v>3</v>
      </c>
      <c r="G6" s="17" t="s">
        <v>4</v>
      </c>
      <c r="H6" s="17" t="s">
        <v>2</v>
      </c>
      <c r="I6" s="17" t="s">
        <v>3</v>
      </c>
      <c r="J6" s="17" t="s">
        <v>4</v>
      </c>
      <c r="K6" s="17" t="s">
        <v>2</v>
      </c>
      <c r="L6" s="17" t="s">
        <v>3</v>
      </c>
      <c r="M6" s="17" t="s">
        <v>4</v>
      </c>
      <c r="N6" s="28"/>
    </row>
    <row r="7" spans="1:14" ht="14.15" customHeight="1" thickTop="1" x14ac:dyDescent="0.2">
      <c r="A7" s="15" t="s">
        <v>8</v>
      </c>
      <c r="B7" s="32">
        <v>93006</v>
      </c>
      <c r="C7" s="32">
        <v>109579</v>
      </c>
      <c r="D7" s="32">
        <v>202585</v>
      </c>
      <c r="E7" s="32">
        <v>48714</v>
      </c>
      <c r="F7" s="32">
        <v>57292</v>
      </c>
      <c r="G7" s="32">
        <v>106006</v>
      </c>
      <c r="H7" s="32">
        <v>44292</v>
      </c>
      <c r="I7" s="32">
        <v>52287</v>
      </c>
      <c r="J7" s="32">
        <v>96579</v>
      </c>
      <c r="K7" s="33">
        <v>52.377265982839816</v>
      </c>
      <c r="L7" s="33">
        <v>52.283740497723109</v>
      </c>
      <c r="M7" s="33">
        <v>52.326677690845813</v>
      </c>
      <c r="N7" s="16">
        <v>29.07</v>
      </c>
    </row>
    <row r="8" spans="1:14" ht="14.15" customHeight="1" x14ac:dyDescent="0.2">
      <c r="A8" s="6" t="s">
        <v>9</v>
      </c>
      <c r="B8" s="34">
        <v>61319</v>
      </c>
      <c r="C8" s="34">
        <v>68788</v>
      </c>
      <c r="D8" s="34">
        <v>130107</v>
      </c>
      <c r="E8" s="34">
        <v>32691</v>
      </c>
      <c r="F8" s="34">
        <v>36498</v>
      </c>
      <c r="G8" s="34">
        <v>69189</v>
      </c>
      <c r="H8" s="34">
        <v>28628</v>
      </c>
      <c r="I8" s="34">
        <v>32290</v>
      </c>
      <c r="J8" s="34">
        <v>60918</v>
      </c>
      <c r="K8" s="35">
        <v>53.313002495148318</v>
      </c>
      <c r="L8" s="35">
        <v>53.058673024364708</v>
      </c>
      <c r="M8" s="35">
        <v>53.178537665152525</v>
      </c>
      <c r="N8" s="10">
        <v>30.93</v>
      </c>
    </row>
    <row r="9" spans="1:14" ht="14.15" customHeight="1" x14ac:dyDescent="0.2">
      <c r="A9" s="6" t="s">
        <v>10</v>
      </c>
      <c r="B9" s="36">
        <v>72440</v>
      </c>
      <c r="C9" s="36">
        <v>81190</v>
      </c>
      <c r="D9" s="36">
        <v>153630</v>
      </c>
      <c r="E9" s="36">
        <v>40183</v>
      </c>
      <c r="F9" s="36">
        <v>44548</v>
      </c>
      <c r="G9" s="36">
        <v>84731</v>
      </c>
      <c r="H9" s="36">
        <v>32257</v>
      </c>
      <c r="I9" s="36">
        <v>36642</v>
      </c>
      <c r="J9" s="36">
        <v>68899</v>
      </c>
      <c r="K9" s="37">
        <v>55.470734400883494</v>
      </c>
      <c r="L9" s="37">
        <v>54.868826210124396</v>
      </c>
      <c r="M9" s="37">
        <v>55.152639458439111</v>
      </c>
      <c r="N9" s="10">
        <v>36.93</v>
      </c>
    </row>
    <row r="10" spans="1:14" ht="14.15" customHeight="1" x14ac:dyDescent="0.2">
      <c r="A10" s="6" t="s">
        <v>11</v>
      </c>
      <c r="B10" s="36">
        <v>16550</v>
      </c>
      <c r="C10" s="36">
        <v>19388</v>
      </c>
      <c r="D10" s="36">
        <v>35938</v>
      </c>
      <c r="E10" s="36">
        <v>10080</v>
      </c>
      <c r="F10" s="36">
        <v>11950</v>
      </c>
      <c r="G10" s="36">
        <v>22030</v>
      </c>
      <c r="H10" s="38">
        <v>6470</v>
      </c>
      <c r="I10" s="38">
        <v>7438</v>
      </c>
      <c r="J10" s="36">
        <v>13908</v>
      </c>
      <c r="K10" s="37">
        <v>60.906344410876137</v>
      </c>
      <c r="L10" s="37">
        <v>61.636063544460498</v>
      </c>
      <c r="M10" s="37">
        <v>61.300016695419892</v>
      </c>
      <c r="N10" s="10">
        <v>40.75</v>
      </c>
    </row>
    <row r="11" spans="1:14" ht="14.15" customHeight="1" x14ac:dyDescent="0.2">
      <c r="A11" s="6" t="s">
        <v>12</v>
      </c>
      <c r="B11" s="36">
        <v>44665</v>
      </c>
      <c r="C11" s="36">
        <v>47934</v>
      </c>
      <c r="D11" s="36">
        <v>92599</v>
      </c>
      <c r="E11" s="36">
        <v>24156</v>
      </c>
      <c r="F11" s="36">
        <v>26542</v>
      </c>
      <c r="G11" s="36">
        <v>50698</v>
      </c>
      <c r="H11" s="36">
        <v>20509</v>
      </c>
      <c r="I11" s="36">
        <v>21392</v>
      </c>
      <c r="J11" s="36">
        <v>41901</v>
      </c>
      <c r="K11" s="37">
        <v>54.082615022948623</v>
      </c>
      <c r="L11" s="37">
        <v>55.371969791797049</v>
      </c>
      <c r="M11" s="37">
        <v>54.750051296450287</v>
      </c>
      <c r="N11" s="10">
        <v>33.6</v>
      </c>
    </row>
    <row r="12" spans="1:14" ht="14.15" customHeight="1" x14ac:dyDescent="0.2">
      <c r="A12" s="6" t="s">
        <v>13</v>
      </c>
      <c r="B12" s="36">
        <v>22378</v>
      </c>
      <c r="C12" s="36">
        <v>23687</v>
      </c>
      <c r="D12" s="36">
        <v>46065</v>
      </c>
      <c r="E12" s="36">
        <v>12914</v>
      </c>
      <c r="F12" s="36">
        <v>14007</v>
      </c>
      <c r="G12" s="36">
        <v>26921</v>
      </c>
      <c r="H12" s="38">
        <v>9464</v>
      </c>
      <c r="I12" s="38">
        <v>9680</v>
      </c>
      <c r="J12" s="36">
        <v>19144</v>
      </c>
      <c r="K12" s="37">
        <v>57.708463669675567</v>
      </c>
      <c r="L12" s="37">
        <v>59.133702030649729</v>
      </c>
      <c r="M12" s="37">
        <v>58.441332899164223</v>
      </c>
      <c r="N12" s="10">
        <v>33.18</v>
      </c>
    </row>
    <row r="13" spans="1:14" ht="14.15" customHeight="1" x14ac:dyDescent="0.2">
      <c r="A13" s="6" t="s">
        <v>14</v>
      </c>
      <c r="B13" s="36">
        <v>48756</v>
      </c>
      <c r="C13" s="36">
        <v>54685</v>
      </c>
      <c r="D13" s="36">
        <v>103441</v>
      </c>
      <c r="E13" s="36">
        <v>27951</v>
      </c>
      <c r="F13" s="36">
        <v>30958</v>
      </c>
      <c r="G13" s="36">
        <v>58909</v>
      </c>
      <c r="H13" s="38">
        <v>20805</v>
      </c>
      <c r="I13" s="38">
        <v>23727</v>
      </c>
      <c r="J13" s="36">
        <v>44532</v>
      </c>
      <c r="K13" s="37">
        <v>57.328328821068176</v>
      </c>
      <c r="L13" s="37">
        <v>56.611502240102411</v>
      </c>
      <c r="M13" s="37">
        <v>56.949372105838115</v>
      </c>
      <c r="N13" s="10">
        <v>34.03</v>
      </c>
    </row>
    <row r="14" spans="1:14" ht="14.15" customHeight="1" x14ac:dyDescent="0.2">
      <c r="A14" s="6" t="s">
        <v>15</v>
      </c>
      <c r="B14" s="36">
        <v>18973</v>
      </c>
      <c r="C14" s="36">
        <v>21320</v>
      </c>
      <c r="D14" s="36">
        <v>40293</v>
      </c>
      <c r="E14" s="36">
        <v>11707</v>
      </c>
      <c r="F14" s="36">
        <v>13146</v>
      </c>
      <c r="G14" s="36">
        <v>24853</v>
      </c>
      <c r="H14" s="36">
        <v>7266</v>
      </c>
      <c r="I14" s="36">
        <v>8174</v>
      </c>
      <c r="J14" s="36">
        <v>15440</v>
      </c>
      <c r="K14" s="37">
        <v>61.703473356875563</v>
      </c>
      <c r="L14" s="37">
        <v>61.660412757973738</v>
      </c>
      <c r="M14" s="37">
        <v>61.680688953416229</v>
      </c>
      <c r="N14" s="10">
        <v>49.36</v>
      </c>
    </row>
    <row r="15" spans="1:14" ht="14.15" customHeight="1" x14ac:dyDescent="0.2">
      <c r="A15" s="6" t="s">
        <v>16</v>
      </c>
      <c r="B15" s="36">
        <v>11845</v>
      </c>
      <c r="C15" s="36">
        <v>13922</v>
      </c>
      <c r="D15" s="36">
        <v>25767</v>
      </c>
      <c r="E15" s="36">
        <v>7388</v>
      </c>
      <c r="F15" s="36">
        <v>8991</v>
      </c>
      <c r="G15" s="36">
        <v>16379</v>
      </c>
      <c r="H15" s="38">
        <v>4457</v>
      </c>
      <c r="I15" s="38">
        <v>4931</v>
      </c>
      <c r="J15" s="36">
        <v>9388</v>
      </c>
      <c r="K15" s="37">
        <v>62.372308991135505</v>
      </c>
      <c r="L15" s="37">
        <v>64.581238327826469</v>
      </c>
      <c r="M15" s="37">
        <v>63.565801218612947</v>
      </c>
      <c r="N15" s="10">
        <v>46.67</v>
      </c>
    </row>
    <row r="16" spans="1:14" ht="14.15" customHeight="1" x14ac:dyDescent="0.2">
      <c r="A16" s="6" t="s">
        <v>17</v>
      </c>
      <c r="B16" s="36">
        <v>11512</v>
      </c>
      <c r="C16" s="36">
        <v>13324</v>
      </c>
      <c r="D16" s="36">
        <v>24836</v>
      </c>
      <c r="E16" s="36">
        <v>7597</v>
      </c>
      <c r="F16" s="36">
        <v>8592</v>
      </c>
      <c r="G16" s="36">
        <v>16189</v>
      </c>
      <c r="H16" s="38">
        <v>3915</v>
      </c>
      <c r="I16" s="38">
        <v>4732</v>
      </c>
      <c r="J16" s="36">
        <v>8647</v>
      </c>
      <c r="K16" s="37">
        <v>65.992008339124396</v>
      </c>
      <c r="L16" s="37">
        <v>64.485139597718401</v>
      </c>
      <c r="M16" s="37">
        <v>65.183604445160242</v>
      </c>
      <c r="N16" s="10">
        <v>41.09</v>
      </c>
    </row>
    <row r="17" spans="1:14" ht="14.15" customHeight="1" x14ac:dyDescent="0.2">
      <c r="A17" s="6" t="s">
        <v>18</v>
      </c>
      <c r="B17" s="36">
        <v>8501</v>
      </c>
      <c r="C17" s="36">
        <v>9661</v>
      </c>
      <c r="D17" s="36">
        <v>18162</v>
      </c>
      <c r="E17" s="36">
        <v>5714</v>
      </c>
      <c r="F17" s="36">
        <v>6526</v>
      </c>
      <c r="G17" s="36">
        <v>12240</v>
      </c>
      <c r="H17" s="38">
        <v>2787</v>
      </c>
      <c r="I17" s="38">
        <v>3135</v>
      </c>
      <c r="J17" s="36">
        <v>5922</v>
      </c>
      <c r="K17" s="37">
        <v>67.215621691565701</v>
      </c>
      <c r="L17" s="37">
        <v>67.549943070075557</v>
      </c>
      <c r="M17" s="37">
        <v>67.393458870168487</v>
      </c>
      <c r="N17" s="10">
        <v>49.18</v>
      </c>
    </row>
    <row r="18" spans="1:14" ht="14.15" customHeight="1" x14ac:dyDescent="0.2">
      <c r="A18" s="6" t="s">
        <v>19</v>
      </c>
      <c r="B18" s="34">
        <v>54202</v>
      </c>
      <c r="C18" s="34">
        <v>58156</v>
      </c>
      <c r="D18" s="34">
        <v>112358</v>
      </c>
      <c r="E18" s="34">
        <v>30923</v>
      </c>
      <c r="F18" s="34">
        <v>34016</v>
      </c>
      <c r="G18" s="34">
        <v>64939</v>
      </c>
      <c r="H18" s="34">
        <v>23279</v>
      </c>
      <c r="I18" s="34">
        <v>24140</v>
      </c>
      <c r="J18" s="34">
        <v>47419</v>
      </c>
      <c r="K18" s="35">
        <v>57.051400317331471</v>
      </c>
      <c r="L18" s="35">
        <v>58.490955361441642</v>
      </c>
      <c r="M18" s="35">
        <v>57.796507591804769</v>
      </c>
      <c r="N18" s="10">
        <v>33.67</v>
      </c>
    </row>
    <row r="19" spans="1:14" ht="14.15" customHeight="1" x14ac:dyDescent="0.2">
      <c r="A19" s="6" t="s">
        <v>20</v>
      </c>
      <c r="B19" s="36">
        <v>23167</v>
      </c>
      <c r="C19" s="36">
        <v>25945</v>
      </c>
      <c r="D19" s="36">
        <v>49112</v>
      </c>
      <c r="E19" s="36">
        <v>12273</v>
      </c>
      <c r="F19" s="36">
        <v>13792</v>
      </c>
      <c r="G19" s="36">
        <v>26065</v>
      </c>
      <c r="H19" s="38">
        <v>10894</v>
      </c>
      <c r="I19" s="38">
        <v>12153</v>
      </c>
      <c r="J19" s="36">
        <v>23047</v>
      </c>
      <c r="K19" s="37">
        <v>52.976216169551513</v>
      </c>
      <c r="L19" s="37">
        <v>53.158604740797841</v>
      </c>
      <c r="M19" s="37">
        <v>53.072568822283763</v>
      </c>
      <c r="N19" s="10">
        <v>32.97</v>
      </c>
    </row>
    <row r="20" spans="1:14" ht="14.15" customHeight="1" x14ac:dyDescent="0.2">
      <c r="A20" s="6" t="s">
        <v>27</v>
      </c>
      <c r="B20" s="34">
        <f>SUM(B7:B19)</f>
        <v>487314</v>
      </c>
      <c r="C20" s="34">
        <f t="shared" ref="C20:J20" si="0">SUM(C7:C19)</f>
        <v>547579</v>
      </c>
      <c r="D20" s="34">
        <f t="shared" si="0"/>
        <v>1034893</v>
      </c>
      <c r="E20" s="34">
        <f t="shared" si="0"/>
        <v>272291</v>
      </c>
      <c r="F20" s="34">
        <f t="shared" si="0"/>
        <v>306858</v>
      </c>
      <c r="G20" s="34">
        <f t="shared" si="0"/>
        <v>579149</v>
      </c>
      <c r="H20" s="34">
        <f t="shared" si="0"/>
        <v>215023</v>
      </c>
      <c r="I20" s="34">
        <f t="shared" si="0"/>
        <v>240721</v>
      </c>
      <c r="J20" s="34">
        <f t="shared" si="0"/>
        <v>455744</v>
      </c>
      <c r="K20" s="35">
        <f>IFERROR(E20/B20*100,"")</f>
        <v>55.875882900963234</v>
      </c>
      <c r="L20" s="35">
        <f>IFERROR(F20/C20*100,"")</f>
        <v>56.039037289596571</v>
      </c>
      <c r="M20" s="35">
        <f>IFERROR(G20/D20*100,"")</f>
        <v>55.962210586021932</v>
      </c>
      <c r="N20" s="10"/>
    </row>
    <row r="21" spans="1:14" ht="14.15" customHeight="1" x14ac:dyDescent="0.2">
      <c r="A21" s="4"/>
      <c r="B21" s="34"/>
      <c r="C21" s="34"/>
      <c r="D21" s="34"/>
      <c r="E21" s="34"/>
      <c r="F21" s="34"/>
      <c r="G21" s="34"/>
      <c r="H21" s="34"/>
      <c r="I21" s="34"/>
      <c r="J21" s="34"/>
      <c r="K21" s="35"/>
      <c r="L21" s="35"/>
      <c r="M21" s="35"/>
      <c r="N21" s="10"/>
    </row>
    <row r="22" spans="1:14" ht="14.15" customHeight="1" x14ac:dyDescent="0.2">
      <c r="A22" s="4"/>
      <c r="B22" s="34"/>
      <c r="C22" s="34"/>
      <c r="D22" s="34"/>
      <c r="E22" s="34"/>
      <c r="F22" s="34"/>
      <c r="G22" s="34"/>
      <c r="H22" s="34"/>
      <c r="I22" s="34"/>
      <c r="J22" s="34"/>
      <c r="K22" s="35"/>
      <c r="L22" s="35"/>
      <c r="M22" s="35"/>
      <c r="N22" s="10"/>
    </row>
    <row r="23" spans="1:14" ht="14.15" customHeight="1" x14ac:dyDescent="0.2">
      <c r="A23" s="6" t="s">
        <v>28</v>
      </c>
      <c r="B23" s="36">
        <v>5513</v>
      </c>
      <c r="C23" s="36">
        <v>6443</v>
      </c>
      <c r="D23" s="36">
        <f>SUM(B23:C23)</f>
        <v>11956</v>
      </c>
      <c r="E23" s="36">
        <v>3675</v>
      </c>
      <c r="F23" s="36">
        <v>4150</v>
      </c>
      <c r="G23" s="36">
        <f>SUM(E23:F23)</f>
        <v>7825</v>
      </c>
      <c r="H23" s="38">
        <f>B23-E23</f>
        <v>1838</v>
      </c>
      <c r="I23" s="38">
        <f>C23-F23</f>
        <v>2293</v>
      </c>
      <c r="J23" s="36">
        <f>SUM(H23:I23)</f>
        <v>4131</v>
      </c>
      <c r="K23" s="37">
        <f>IFERROR(E23/B23*100,"")</f>
        <v>66.660620351895517</v>
      </c>
      <c r="L23" s="37">
        <f t="shared" ref="L23:M23" si="1">IFERROR(F23/C23*100,"")</f>
        <v>64.410988669874286</v>
      </c>
      <c r="M23" s="37">
        <f t="shared" si="1"/>
        <v>65.44831047172967</v>
      </c>
      <c r="N23" s="10">
        <v>47.94</v>
      </c>
    </row>
    <row r="24" spans="1:14" ht="14.15" customHeight="1" x14ac:dyDescent="0.2">
      <c r="A24" s="6" t="s">
        <v>29</v>
      </c>
      <c r="B24" s="34">
        <f>B23</f>
        <v>5513</v>
      </c>
      <c r="C24" s="34">
        <f t="shared" ref="C24:J24" si="2">C23</f>
        <v>6443</v>
      </c>
      <c r="D24" s="34">
        <f t="shared" si="2"/>
        <v>11956</v>
      </c>
      <c r="E24" s="34">
        <f t="shared" si="2"/>
        <v>3675</v>
      </c>
      <c r="F24" s="34">
        <f t="shared" si="2"/>
        <v>4150</v>
      </c>
      <c r="G24" s="34">
        <f t="shared" si="2"/>
        <v>7825</v>
      </c>
      <c r="H24" s="34">
        <f t="shared" si="2"/>
        <v>1838</v>
      </c>
      <c r="I24" s="34">
        <f t="shared" si="2"/>
        <v>2293</v>
      </c>
      <c r="J24" s="34">
        <f t="shared" si="2"/>
        <v>4131</v>
      </c>
      <c r="K24" s="35">
        <f>IFERROR(E24/B24*100,"")</f>
        <v>66.660620351895517</v>
      </c>
      <c r="L24" s="35">
        <f>IFERROR(F24/C24*100,"")</f>
        <v>64.410988669874286</v>
      </c>
      <c r="M24" s="35">
        <f>IFERROR(G24/D24*100,"")</f>
        <v>65.44831047172967</v>
      </c>
      <c r="N24" s="10"/>
    </row>
    <row r="25" spans="1:14" ht="14.15" customHeight="1" x14ac:dyDescent="0.2">
      <c r="A25" s="6"/>
      <c r="B25" s="34"/>
      <c r="C25" s="34"/>
      <c r="D25" s="34"/>
      <c r="E25" s="34"/>
      <c r="F25" s="34"/>
      <c r="G25" s="34"/>
      <c r="H25" s="34"/>
      <c r="I25" s="34"/>
      <c r="J25" s="34"/>
      <c r="K25" s="35"/>
      <c r="L25" s="35"/>
      <c r="M25" s="35"/>
      <c r="N25" s="10"/>
    </row>
    <row r="26" spans="1:14" ht="14.15" customHeight="1" x14ac:dyDescent="0.2">
      <c r="A26" s="6" t="s">
        <v>30</v>
      </c>
      <c r="B26" s="36">
        <v>2196</v>
      </c>
      <c r="C26" s="36">
        <v>2327</v>
      </c>
      <c r="D26" s="36">
        <f>SUM(B26:C26)</f>
        <v>4523</v>
      </c>
      <c r="E26" s="36">
        <v>1241</v>
      </c>
      <c r="F26" s="36">
        <v>1344</v>
      </c>
      <c r="G26" s="36">
        <f>SUM(E26:F26)</f>
        <v>2585</v>
      </c>
      <c r="H26" s="38">
        <f>B26-E26</f>
        <v>955</v>
      </c>
      <c r="I26" s="38">
        <f>C26-F26</f>
        <v>983</v>
      </c>
      <c r="J26" s="36">
        <f>SUM(H26:I26)</f>
        <v>1938</v>
      </c>
      <c r="K26" s="37">
        <f>IFERROR(E26/B26*100,"")</f>
        <v>56.51183970856102</v>
      </c>
      <c r="L26" s="37">
        <f t="shared" ref="L26:M26" si="3">IFERROR(F26/C26*100,"")</f>
        <v>57.756768371293511</v>
      </c>
      <c r="M26" s="37">
        <f t="shared" si="3"/>
        <v>57.152332522661951</v>
      </c>
      <c r="N26" s="10">
        <v>34.71</v>
      </c>
    </row>
    <row r="27" spans="1:14" ht="14.15" customHeight="1" x14ac:dyDescent="0.2">
      <c r="A27" s="6" t="s">
        <v>31</v>
      </c>
      <c r="B27" s="34">
        <f>B26</f>
        <v>2196</v>
      </c>
      <c r="C27" s="34">
        <f t="shared" ref="C27:J27" si="4">C26</f>
        <v>2327</v>
      </c>
      <c r="D27" s="34">
        <f t="shared" si="4"/>
        <v>4523</v>
      </c>
      <c r="E27" s="34">
        <f t="shared" si="4"/>
        <v>1241</v>
      </c>
      <c r="F27" s="34">
        <f t="shared" si="4"/>
        <v>1344</v>
      </c>
      <c r="G27" s="34">
        <f t="shared" si="4"/>
        <v>2585</v>
      </c>
      <c r="H27" s="34">
        <f t="shared" si="4"/>
        <v>955</v>
      </c>
      <c r="I27" s="34">
        <f t="shared" si="4"/>
        <v>983</v>
      </c>
      <c r="J27" s="34">
        <f t="shared" si="4"/>
        <v>1938</v>
      </c>
      <c r="K27" s="35">
        <f>IFERROR(E27/B27*100,"")</f>
        <v>56.51183970856102</v>
      </c>
      <c r="L27" s="35">
        <f>IFERROR(F27/C27*100,"")</f>
        <v>57.756768371293511</v>
      </c>
      <c r="M27" s="35">
        <f>IFERROR(G27/D27*100,"")</f>
        <v>57.152332522661951</v>
      </c>
      <c r="N27" s="10"/>
    </row>
    <row r="28" spans="1:14" ht="14.15" customHeight="1" x14ac:dyDescent="0.2">
      <c r="A28" s="6"/>
      <c r="B28" s="34"/>
      <c r="C28" s="34"/>
      <c r="D28" s="34"/>
      <c r="E28" s="34"/>
      <c r="F28" s="34"/>
      <c r="G28" s="34"/>
      <c r="H28" s="34"/>
      <c r="I28" s="34"/>
      <c r="J28" s="34"/>
      <c r="K28" s="35"/>
      <c r="L28" s="35"/>
      <c r="M28" s="35"/>
      <c r="N28" s="10"/>
    </row>
    <row r="29" spans="1:14" ht="14.15" customHeight="1" x14ac:dyDescent="0.2">
      <c r="A29" s="6" t="s">
        <v>32</v>
      </c>
      <c r="B29" s="36">
        <v>927</v>
      </c>
      <c r="C29" s="36">
        <v>1026</v>
      </c>
      <c r="D29" s="36">
        <v>1953</v>
      </c>
      <c r="E29" s="36">
        <v>666</v>
      </c>
      <c r="F29" s="36">
        <v>730</v>
      </c>
      <c r="G29" s="36">
        <v>1396</v>
      </c>
      <c r="H29" s="38">
        <v>261</v>
      </c>
      <c r="I29" s="38">
        <v>296</v>
      </c>
      <c r="J29" s="36">
        <v>557</v>
      </c>
      <c r="K29" s="37">
        <v>71.844660194174764</v>
      </c>
      <c r="L29" s="37">
        <v>71.150097465886944</v>
      </c>
      <c r="M29" s="37">
        <v>71.47977470558115</v>
      </c>
      <c r="N29" s="10">
        <v>57.93</v>
      </c>
    </row>
    <row r="30" spans="1:14" ht="14.15" customHeight="1" x14ac:dyDescent="0.2">
      <c r="A30" s="6" t="s">
        <v>33</v>
      </c>
      <c r="B30" s="36">
        <v>5735</v>
      </c>
      <c r="C30" s="36">
        <v>6320</v>
      </c>
      <c r="D30" s="36">
        <v>12055</v>
      </c>
      <c r="E30" s="36">
        <v>3689</v>
      </c>
      <c r="F30" s="36">
        <v>4137</v>
      </c>
      <c r="G30" s="36">
        <v>7826</v>
      </c>
      <c r="H30" s="38">
        <v>2046</v>
      </c>
      <c r="I30" s="38">
        <v>2183</v>
      </c>
      <c r="J30" s="36">
        <v>4229</v>
      </c>
      <c r="K30" s="37">
        <v>64.324324324324323</v>
      </c>
      <c r="L30" s="37">
        <v>65.458860759493675</v>
      </c>
      <c r="M30" s="37">
        <v>64.919120696806303</v>
      </c>
      <c r="N30" s="10">
        <v>41.08</v>
      </c>
    </row>
    <row r="31" spans="1:14" ht="14.15" customHeight="1" x14ac:dyDescent="0.2">
      <c r="A31" s="6" t="s">
        <v>34</v>
      </c>
      <c r="B31" s="36">
        <v>4328</v>
      </c>
      <c r="C31" s="36">
        <v>4890</v>
      </c>
      <c r="D31" s="36">
        <v>9218</v>
      </c>
      <c r="E31" s="36">
        <v>2676</v>
      </c>
      <c r="F31" s="36">
        <v>3063</v>
      </c>
      <c r="G31" s="36">
        <v>5739</v>
      </c>
      <c r="H31" s="38">
        <v>1652</v>
      </c>
      <c r="I31" s="38">
        <v>1827</v>
      </c>
      <c r="J31" s="36">
        <v>3479</v>
      </c>
      <c r="K31" s="37">
        <v>61.829944547134943</v>
      </c>
      <c r="L31" s="37">
        <v>62.638036809815958</v>
      </c>
      <c r="M31" s="37">
        <v>62.258624430462142</v>
      </c>
      <c r="N31" s="10">
        <v>39.81</v>
      </c>
    </row>
    <row r="32" spans="1:14" ht="14.15" customHeight="1" x14ac:dyDescent="0.2">
      <c r="A32" s="6" t="s">
        <v>35</v>
      </c>
      <c r="B32" s="34">
        <f>SUM(B29:B31)</f>
        <v>10990</v>
      </c>
      <c r="C32" s="34">
        <f t="shared" ref="C32:J32" si="5">SUM(C29:C31)</f>
        <v>12236</v>
      </c>
      <c r="D32" s="34">
        <f t="shared" si="5"/>
        <v>23226</v>
      </c>
      <c r="E32" s="34">
        <f t="shared" si="5"/>
        <v>7031</v>
      </c>
      <c r="F32" s="34">
        <f t="shared" si="5"/>
        <v>7930</v>
      </c>
      <c r="G32" s="34">
        <f t="shared" si="5"/>
        <v>14961</v>
      </c>
      <c r="H32" s="34">
        <f t="shared" si="5"/>
        <v>3959</v>
      </c>
      <c r="I32" s="34">
        <f t="shared" si="5"/>
        <v>4306</v>
      </c>
      <c r="J32" s="34">
        <f t="shared" si="5"/>
        <v>8265</v>
      </c>
      <c r="K32" s="35">
        <f>IFERROR(E32/B32*100,"")</f>
        <v>63.976342129208376</v>
      </c>
      <c r="L32" s="35">
        <f>IFERROR(F32/C32*100,"")</f>
        <v>64.808761033017319</v>
      </c>
      <c r="M32" s="35">
        <f>IFERROR(G32/D32*100,"")</f>
        <v>64.414879876001024</v>
      </c>
      <c r="N32" s="10"/>
    </row>
    <row r="33" spans="1:14" ht="14.15" customHeight="1" x14ac:dyDescent="0.2">
      <c r="A33" s="6"/>
      <c r="B33" s="34"/>
      <c r="C33" s="34"/>
      <c r="D33" s="34"/>
      <c r="E33" s="34"/>
      <c r="F33" s="34"/>
      <c r="G33" s="34"/>
      <c r="H33" s="34"/>
      <c r="I33" s="34"/>
      <c r="J33" s="34"/>
      <c r="K33" s="35"/>
      <c r="L33" s="35"/>
      <c r="M33" s="35"/>
      <c r="N33" s="10"/>
    </row>
    <row r="34" spans="1:14" ht="14.15" customHeight="1" x14ac:dyDescent="0.2">
      <c r="A34" s="6" t="s">
        <v>36</v>
      </c>
      <c r="B34" s="36">
        <v>1152</v>
      </c>
      <c r="C34" s="36">
        <v>1396</v>
      </c>
      <c r="D34" s="36">
        <v>2548</v>
      </c>
      <c r="E34" s="36">
        <v>812</v>
      </c>
      <c r="F34" s="36">
        <v>954</v>
      </c>
      <c r="G34" s="36">
        <v>1766</v>
      </c>
      <c r="H34" s="38">
        <v>340</v>
      </c>
      <c r="I34" s="38">
        <v>442</v>
      </c>
      <c r="J34" s="36">
        <v>782</v>
      </c>
      <c r="K34" s="37">
        <v>70.486111111111114</v>
      </c>
      <c r="L34" s="37">
        <v>68.338108882521482</v>
      </c>
      <c r="M34" s="37">
        <v>69.309262166405034</v>
      </c>
      <c r="N34" s="10">
        <v>55.61</v>
      </c>
    </row>
    <row r="35" spans="1:14" ht="14.15" customHeight="1" x14ac:dyDescent="0.2">
      <c r="A35" s="6" t="s">
        <v>37</v>
      </c>
      <c r="B35" s="34">
        <f>B34</f>
        <v>1152</v>
      </c>
      <c r="C35" s="34">
        <f t="shared" ref="C35:J35" si="6">C34</f>
        <v>1396</v>
      </c>
      <c r="D35" s="34">
        <f t="shared" si="6"/>
        <v>2548</v>
      </c>
      <c r="E35" s="34">
        <f t="shared" si="6"/>
        <v>812</v>
      </c>
      <c r="F35" s="34">
        <f t="shared" si="6"/>
        <v>954</v>
      </c>
      <c r="G35" s="34">
        <f t="shared" si="6"/>
        <v>1766</v>
      </c>
      <c r="H35" s="34">
        <f t="shared" si="6"/>
        <v>340</v>
      </c>
      <c r="I35" s="34">
        <f t="shared" si="6"/>
        <v>442</v>
      </c>
      <c r="J35" s="34">
        <f t="shared" si="6"/>
        <v>782</v>
      </c>
      <c r="K35" s="35">
        <f>IFERROR(E35/B35*100,"")</f>
        <v>70.486111111111114</v>
      </c>
      <c r="L35" s="35">
        <f>IFERROR(F35/C35*100,"")</f>
        <v>68.338108882521482</v>
      </c>
      <c r="M35" s="35">
        <f>IFERROR(G35/D35*100,"")</f>
        <v>69.309262166405034</v>
      </c>
      <c r="N35" s="10"/>
    </row>
    <row r="36" spans="1:14" ht="14.15" customHeight="1" x14ac:dyDescent="0.2">
      <c r="A36" s="6"/>
      <c r="B36" s="34"/>
      <c r="C36" s="34"/>
      <c r="D36" s="34"/>
      <c r="E36" s="34"/>
      <c r="F36" s="34"/>
      <c r="G36" s="34"/>
      <c r="H36" s="34"/>
      <c r="I36" s="34"/>
      <c r="J36" s="34"/>
      <c r="K36" s="35"/>
      <c r="L36" s="35"/>
      <c r="M36" s="35"/>
      <c r="N36" s="10"/>
    </row>
    <row r="37" spans="1:14" ht="14.15" customHeight="1" thickBot="1" x14ac:dyDescent="0.25">
      <c r="A37" s="6"/>
      <c r="B37" s="34"/>
      <c r="C37" s="34"/>
      <c r="D37" s="34"/>
      <c r="E37" s="34"/>
      <c r="F37" s="34"/>
      <c r="G37" s="34"/>
      <c r="H37" s="34"/>
      <c r="I37" s="34"/>
      <c r="J37" s="34"/>
      <c r="K37" s="35"/>
      <c r="L37" s="35"/>
      <c r="M37" s="35"/>
      <c r="N37" s="18"/>
    </row>
    <row r="38" spans="1:14" ht="14.15" customHeight="1" thickTop="1" x14ac:dyDescent="0.2">
      <c r="A38" s="19" t="s">
        <v>21</v>
      </c>
      <c r="B38" s="20">
        <f>B20</f>
        <v>487314</v>
      </c>
      <c r="C38" s="20">
        <f t="shared" ref="C38:J38" si="7">C20</f>
        <v>547579</v>
      </c>
      <c r="D38" s="20">
        <f t="shared" si="7"/>
        <v>1034893</v>
      </c>
      <c r="E38" s="20">
        <f t="shared" si="7"/>
        <v>272291</v>
      </c>
      <c r="F38" s="20">
        <f t="shared" si="7"/>
        <v>306858</v>
      </c>
      <c r="G38" s="20">
        <f t="shared" si="7"/>
        <v>579149</v>
      </c>
      <c r="H38" s="20">
        <f t="shared" si="7"/>
        <v>215023</v>
      </c>
      <c r="I38" s="20">
        <f t="shared" si="7"/>
        <v>240721</v>
      </c>
      <c r="J38" s="20">
        <f t="shared" si="7"/>
        <v>455744</v>
      </c>
      <c r="K38" s="21">
        <f t="shared" ref="K38:M40" si="8">IFERROR(E38/B38*100,"")</f>
        <v>55.875882900963234</v>
      </c>
      <c r="L38" s="21">
        <f t="shared" si="8"/>
        <v>56.039037289596571</v>
      </c>
      <c r="M38" s="21">
        <f t="shared" si="8"/>
        <v>55.962210586021932</v>
      </c>
      <c r="N38" s="22">
        <v>34.54</v>
      </c>
    </row>
    <row r="39" spans="1:14" ht="14.15" customHeight="1" x14ac:dyDescent="0.2">
      <c r="A39" s="6" t="s">
        <v>22</v>
      </c>
      <c r="B39" s="12">
        <f>SUM(B24,B27,B32,B35)</f>
        <v>19851</v>
      </c>
      <c r="C39" s="12">
        <f t="shared" ref="C39:J39" si="9">SUM(C24,C27,C32,C35)</f>
        <v>22402</v>
      </c>
      <c r="D39" s="12">
        <f t="shared" si="9"/>
        <v>42253</v>
      </c>
      <c r="E39" s="12">
        <f t="shared" si="9"/>
        <v>12759</v>
      </c>
      <c r="F39" s="12">
        <f t="shared" si="9"/>
        <v>14378</v>
      </c>
      <c r="G39" s="12">
        <f t="shared" si="9"/>
        <v>27137</v>
      </c>
      <c r="H39" s="12">
        <f t="shared" si="9"/>
        <v>7092</v>
      </c>
      <c r="I39" s="12">
        <f t="shared" si="9"/>
        <v>8024</v>
      </c>
      <c r="J39" s="12">
        <f t="shared" si="9"/>
        <v>15116</v>
      </c>
      <c r="K39" s="13">
        <f t="shared" si="8"/>
        <v>64.273840108810646</v>
      </c>
      <c r="L39" s="13">
        <f t="shared" si="8"/>
        <v>64.181769484867431</v>
      </c>
      <c r="M39" s="13">
        <f t="shared" si="8"/>
        <v>64.225025441980449</v>
      </c>
      <c r="N39" s="10">
        <v>43.87</v>
      </c>
    </row>
    <row r="40" spans="1:14" ht="14.15" customHeight="1" x14ac:dyDescent="0.2">
      <c r="A40" s="6" t="s">
        <v>23</v>
      </c>
      <c r="B40" s="12">
        <f>SUM(B38:B39)</f>
        <v>507165</v>
      </c>
      <c r="C40" s="12">
        <f t="shared" ref="C40:J40" si="10">SUM(C38:C39)</f>
        <v>569981</v>
      </c>
      <c r="D40" s="12">
        <f t="shared" si="10"/>
        <v>1077146</v>
      </c>
      <c r="E40" s="12">
        <f t="shared" si="10"/>
        <v>285050</v>
      </c>
      <c r="F40" s="12">
        <f t="shared" si="10"/>
        <v>321236</v>
      </c>
      <c r="G40" s="12">
        <f t="shared" si="10"/>
        <v>606286</v>
      </c>
      <c r="H40" s="12">
        <f t="shared" si="10"/>
        <v>222115</v>
      </c>
      <c r="I40" s="12">
        <f t="shared" si="10"/>
        <v>248745</v>
      </c>
      <c r="J40" s="12">
        <f t="shared" si="10"/>
        <v>470860</v>
      </c>
      <c r="K40" s="13">
        <f t="shared" si="8"/>
        <v>56.204588250372169</v>
      </c>
      <c r="L40" s="13">
        <f t="shared" si="8"/>
        <v>56.359071618176749</v>
      </c>
      <c r="M40" s="13">
        <f t="shared" si="8"/>
        <v>56.286334443055999</v>
      </c>
      <c r="N40" s="10">
        <v>34.909999999999997</v>
      </c>
    </row>
    <row r="41" spans="1:14" ht="14.15" customHeight="1" x14ac:dyDescent="0.2">
      <c r="A41" s="4"/>
      <c r="B41" s="12"/>
      <c r="C41" s="12"/>
      <c r="D41" s="12"/>
      <c r="E41" s="12"/>
      <c r="F41" s="12"/>
      <c r="G41" s="12"/>
      <c r="H41" s="12"/>
      <c r="I41" s="12"/>
      <c r="J41" s="12"/>
      <c r="K41" s="13"/>
      <c r="L41" s="13"/>
      <c r="M41" s="13"/>
      <c r="N41" s="10"/>
    </row>
    <row r="42" spans="1:14" ht="14.15" customHeight="1" x14ac:dyDescent="0.2">
      <c r="A42" s="5"/>
      <c r="B42" s="14"/>
      <c r="C42" s="14"/>
      <c r="D42" s="14"/>
      <c r="E42" s="14"/>
      <c r="F42" s="14"/>
      <c r="G42" s="14"/>
      <c r="H42" s="14"/>
      <c r="I42" s="14"/>
      <c r="J42" s="14"/>
      <c r="K42" s="7"/>
      <c r="L42" s="7"/>
      <c r="M42" s="7"/>
      <c r="N42" s="11"/>
    </row>
    <row r="43" spans="1:14" ht="14.1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14.15" customHeight="1" x14ac:dyDescent="0.2">
      <c r="A44" s="3"/>
      <c r="B44" s="3"/>
      <c r="C44" s="3"/>
      <c r="D44" s="3"/>
      <c r="E44" s="3"/>
      <c r="F44" s="3"/>
      <c r="G44" s="3"/>
      <c r="H44" s="3"/>
      <c r="I44" s="23" t="s">
        <v>26</v>
      </c>
      <c r="J44" s="24"/>
      <c r="K44" s="8">
        <v>34.21</v>
      </c>
      <c r="L44" s="8">
        <v>35.54</v>
      </c>
      <c r="M44" s="9">
        <v>34.909999999999997</v>
      </c>
      <c r="N44" s="3"/>
    </row>
    <row r="45" spans="1:14" ht="7" customHeight="1" x14ac:dyDescent="0.2"/>
  </sheetData>
  <mergeCells count="8">
    <mergeCell ref="I44:J44"/>
    <mergeCell ref="K5:M5"/>
    <mergeCell ref="N5:N6"/>
    <mergeCell ref="A2:N2"/>
    <mergeCell ref="A5:A6"/>
    <mergeCell ref="B5:D5"/>
    <mergeCell ref="E5:G5"/>
    <mergeCell ref="H5:J5"/>
  </mergeCells>
  <phoneticPr fontId="1"/>
  <conditionalFormatting sqref="B17:C17 E17:F17">
    <cfRule type="containsBlanks" dxfId="15" priority="16">
      <formula>LEN(TRIM(B17))=0</formula>
    </cfRule>
  </conditionalFormatting>
  <conditionalFormatting sqref="B34:C34 E34:F34">
    <cfRule type="containsBlanks" dxfId="14" priority="15">
      <formula>LEN(TRIM(B34))=0</formula>
    </cfRule>
  </conditionalFormatting>
  <conditionalFormatting sqref="B29:C29 E29:F29">
    <cfRule type="containsBlanks" dxfId="13" priority="14">
      <formula>LEN(TRIM(B29))=0</formula>
    </cfRule>
  </conditionalFormatting>
  <conditionalFormatting sqref="B23:C23 E23:F23">
    <cfRule type="containsBlanks" dxfId="12" priority="13">
      <formula>LEN(TRIM(B23))=0</formula>
    </cfRule>
  </conditionalFormatting>
  <conditionalFormatting sqref="B30:C30 E30:F30">
    <cfRule type="containsBlanks" dxfId="11" priority="12">
      <formula>LEN(TRIM(B30))=0</formula>
    </cfRule>
  </conditionalFormatting>
  <conditionalFormatting sqref="B31:C31 E31:F31">
    <cfRule type="containsBlanks" dxfId="10" priority="11">
      <formula>LEN(TRIM(B31))=0</formula>
    </cfRule>
  </conditionalFormatting>
  <conditionalFormatting sqref="B15:C15 E15:F15">
    <cfRule type="containsBlanks" dxfId="9" priority="10">
      <formula>LEN(TRIM(B15))=0</formula>
    </cfRule>
  </conditionalFormatting>
  <conditionalFormatting sqref="B10:C10 E10:F10">
    <cfRule type="containsBlanks" dxfId="8" priority="9">
      <formula>LEN(TRIM(B10))=0</formula>
    </cfRule>
  </conditionalFormatting>
  <conditionalFormatting sqref="B26:C26 E26:F26">
    <cfRule type="containsBlanks" dxfId="7" priority="8">
      <formula>LEN(TRIM(B26))=0</formula>
    </cfRule>
  </conditionalFormatting>
  <conditionalFormatting sqref="B16:C16 E16:F16">
    <cfRule type="containsBlanks" dxfId="6" priority="7">
      <formula>LEN(TRIM(B16))=0</formula>
    </cfRule>
  </conditionalFormatting>
  <conditionalFormatting sqref="B19:C19 E19:F19">
    <cfRule type="containsBlanks" dxfId="5" priority="6">
      <formula>LEN(TRIM(B19))=0</formula>
    </cfRule>
  </conditionalFormatting>
  <conditionalFormatting sqref="B14:C14 E14:F14">
    <cfRule type="containsBlanks" dxfId="4" priority="5">
      <formula>LEN(TRIM(B14))=0</formula>
    </cfRule>
  </conditionalFormatting>
  <conditionalFormatting sqref="B9:C9 E9:F9">
    <cfRule type="containsBlanks" dxfId="3" priority="4">
      <formula>LEN(TRIM(B9))=0</formula>
    </cfRule>
  </conditionalFormatting>
  <conditionalFormatting sqref="B12:C12 E12:F12">
    <cfRule type="containsBlanks" dxfId="2" priority="3">
      <formula>LEN(TRIM(B12))=0</formula>
    </cfRule>
  </conditionalFormatting>
  <conditionalFormatting sqref="B11:C11 E11:F11">
    <cfRule type="containsBlanks" dxfId="1" priority="2">
      <formula>LEN(TRIM(B11))=0</formula>
    </cfRule>
  </conditionalFormatting>
  <conditionalFormatting sqref="B13:C13 E13:F13">
    <cfRule type="containsBlanks" dxfId="0" priority="1">
      <formula>LEN(TRIM(B13))=0</formula>
    </cfRule>
  </conditionalFormatting>
  <printOptions horizontalCentered="1"/>
  <pageMargins left="0.39370078740157483" right="0.39370078740157483" top="0.39370078740157483" bottom="0.19685039370078741" header="0.39370078740157483" footer="0.39370078740157483"/>
  <pageSetup paperSize="9" scale="94" orientation="landscape" r:id="rId1"/>
  <headerFooter alignWithMargins="0"/>
  <colBreaks count="1" manualBreakCount="1">
    <brk id="14" max="1048575" man="1"/>
  </colBreaks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確定投票結果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上野　貴弘</dc:creator>
  <cp:lastModifiedBy>米川　浩史</cp:lastModifiedBy>
  <cp:lastPrinted>2026-02-08T15:04:51Z</cp:lastPrinted>
  <dcterms:created xsi:type="dcterms:W3CDTF">2025-12-15T02:36:21Z</dcterms:created>
  <dcterms:modified xsi:type="dcterms:W3CDTF">2026-02-08T15:04:57Z</dcterms:modified>
</cp:coreProperties>
</file>