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7.41.28\share\06 選挙管理委員会事務局\70_選挙事務\Ｒ８知事選\R8知事選・速報\10_【本番】オンライン速報班作業フォルダ\01_当日有権者概数\"/>
    </mc:Choice>
  </mc:AlternateContent>
  <xr:revisionPtr revIDLastSave="0" documentId="13_ncr:1_{C75F865F-7124-4707-9C19-1B37BAE57F8D}" xr6:coauthVersionLast="47" xr6:coauthVersionMax="47" xr10:uidLastSave="{00000000-0000-0000-0000-000000000000}"/>
  <bookViews>
    <workbookView xWindow="13365" yWindow="165" windowWidth="15030" windowHeight="15165" xr2:uid="{8275D78D-1BF4-4BAD-8CA3-403EB2BD7391}"/>
  </bookViews>
  <sheets>
    <sheet name="当日有権者概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B20" i="1"/>
  <c r="B38" i="1" s="1"/>
  <c r="C32" i="1"/>
  <c r="B32" i="1"/>
  <c r="B39" i="1" s="1"/>
  <c r="C35" i="1"/>
  <c r="B35" i="1"/>
  <c r="D35" i="1" s="1"/>
  <c r="F35" i="1" s="1"/>
  <c r="C27" i="1"/>
  <c r="C39" i="1" s="1"/>
  <c r="B27" i="1"/>
  <c r="C24" i="1"/>
  <c r="B24" i="1"/>
  <c r="D24" i="1"/>
  <c r="C20" i="1"/>
  <c r="C38" i="1" s="1"/>
  <c r="F23" i="1"/>
  <c r="F29" i="1"/>
  <c r="F30" i="1"/>
  <c r="F31" i="1"/>
  <c r="F34" i="1"/>
  <c r="F8" i="1"/>
  <c r="F9" i="1"/>
  <c r="F10" i="1"/>
  <c r="F11" i="1"/>
  <c r="F12" i="1"/>
  <c r="F13" i="1"/>
  <c r="F14" i="1"/>
  <c r="F15" i="1"/>
  <c r="F16" i="1"/>
  <c r="F17" i="1"/>
  <c r="F18" i="1"/>
  <c r="F19" i="1"/>
  <c r="F7" i="1"/>
  <c r="F24" i="1"/>
  <c r="D27" i="1" l="1"/>
  <c r="F27" i="1" s="1"/>
  <c r="C40" i="1"/>
  <c r="C42" i="1" s="1"/>
  <c r="D20" i="1"/>
  <c r="D38" i="1" s="1"/>
  <c r="F38" i="1" s="1"/>
  <c r="B40" i="1"/>
  <c r="B42" i="1" s="1"/>
  <c r="D32" i="1"/>
  <c r="F32" i="1" s="1"/>
  <c r="F20" i="1" l="1"/>
  <c r="D39" i="1"/>
  <c r="F39" i="1" l="1"/>
  <c r="D40" i="1"/>
  <c r="F40" i="1" l="1"/>
  <c r="D42" i="1"/>
</calcChain>
</file>

<file path=xl/sharedStrings.xml><?xml version="1.0" encoding="utf-8"?>
<sst xmlns="http://schemas.openxmlformats.org/spreadsheetml/2006/main" count="38" uniqueCount="38">
  <si>
    <t>　　　　　　　 区分_x000D_
_x000D_
 市町名</t>
  </si>
  <si>
    <t>男</t>
  </si>
  <si>
    <t>女</t>
  </si>
  <si>
    <t>_x000D_
計_x000D_
A</t>
  </si>
  <si>
    <t>_x000D_
増　　減_x000D_
A － B</t>
  </si>
  <si>
    <t>下関市</t>
  </si>
  <si>
    <t>宇部市</t>
  </si>
  <si>
    <t>山口市</t>
  </si>
  <si>
    <t>萩市</t>
  </si>
  <si>
    <t>防府市</t>
  </si>
  <si>
    <t>下松市</t>
  </si>
  <si>
    <t>岩国市</t>
  </si>
  <si>
    <t>光市</t>
  </si>
  <si>
    <t>長門市</t>
  </si>
  <si>
    <t>柳井市</t>
  </si>
  <si>
    <t>美祢市</t>
  </si>
  <si>
    <t>周南市</t>
  </si>
  <si>
    <t>山陽小野田市</t>
  </si>
  <si>
    <t>市　計</t>
  </si>
  <si>
    <t>郡　計</t>
  </si>
  <si>
    <t>県　計</t>
  </si>
  <si>
    <t>増　減</t>
  </si>
  <si>
    <t>選挙期日 令和8年2月8日</t>
    <phoneticPr fontId="1"/>
  </si>
  <si>
    <t>令和8年2月7日 17:00 現在</t>
    <phoneticPr fontId="1"/>
  </si>
  <si>
    <t>R4.2.5
現     在
B</t>
    <phoneticPr fontId="1"/>
  </si>
  <si>
    <t>R4.2.5 現在</t>
    <phoneticPr fontId="1"/>
  </si>
  <si>
    <t>市　計</t>
    <phoneticPr fontId="1"/>
  </si>
  <si>
    <t>大島郡　計</t>
    <phoneticPr fontId="1"/>
  </si>
  <si>
    <t>玖珂郡　計</t>
    <phoneticPr fontId="1"/>
  </si>
  <si>
    <t>熊毛郡　計</t>
    <phoneticPr fontId="1"/>
  </si>
  <si>
    <t>阿武郡　計</t>
    <phoneticPr fontId="1"/>
  </si>
  <si>
    <t>山口県知事選挙　当日有権者概数</t>
    <rPh sb="8" eb="10">
      <t>トウジツ</t>
    </rPh>
    <phoneticPr fontId="1"/>
  </si>
  <si>
    <t>平生町</t>
  </si>
  <si>
    <t>田布施町</t>
  </si>
  <si>
    <t>上関町</t>
  </si>
  <si>
    <t>和木町</t>
  </si>
  <si>
    <t>周防大島町</t>
  </si>
  <si>
    <t>阿武町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</si>
</sst>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double">
        <color indexed="64"/>
      </top>
      <bottom/>
      <diagonal/>
    </border>
    <border>
      <left style="thin">
        <color indexed="8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8"/>
      </diagonal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 style="double">
        <color indexed="64"/>
      </bottom>
      <diagonal style="thin">
        <color indexed="8"/>
      </diagonal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 applyAlignment="1">
      <alignment horizontal="left" vertical="top"/>
    </xf>
    <xf numFmtId="3" fontId="5" fillId="0" borderId="1" xfId="0" applyNumberFormat="1" applyFont="1" applyBorder="1" applyAlignment="1">
      <alignment horizontal="right" vertical="top" shrinkToFi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right" vertical="top"/>
    </xf>
    <xf numFmtId="0" fontId="5" fillId="0" borderId="3" xfId="0" applyFont="1" applyBorder="1" applyAlignment="1">
      <alignment horizontal="left" vertical="top" shrinkToFit="1"/>
    </xf>
    <xf numFmtId="3" fontId="5" fillId="0" borderId="4" xfId="0" applyNumberFormat="1" applyFont="1" applyBorder="1" applyAlignment="1">
      <alignment horizontal="right" vertical="top" shrinkToFit="1"/>
    </xf>
    <xf numFmtId="0" fontId="5" fillId="0" borderId="5" xfId="0" applyFont="1" applyBorder="1" applyAlignment="1">
      <alignment horizontal="left" vertical="top" shrinkToFit="1"/>
    </xf>
    <xf numFmtId="3" fontId="5" fillId="0" borderId="6" xfId="0" applyNumberFormat="1" applyFont="1" applyBorder="1" applyAlignment="1">
      <alignment horizontal="right" vertical="top" shrinkToFit="1"/>
    </xf>
    <xf numFmtId="3" fontId="5" fillId="0" borderId="7" xfId="0" applyNumberFormat="1" applyFont="1" applyBorder="1" applyAlignment="1">
      <alignment horizontal="right" vertical="top" shrinkToFit="1"/>
    </xf>
    <xf numFmtId="3" fontId="5" fillId="0" borderId="8" xfId="0" applyNumberFormat="1" applyFont="1" applyBorder="1" applyAlignment="1">
      <alignment horizontal="right" vertical="top" shrinkToFit="1"/>
    </xf>
    <xf numFmtId="3" fontId="5" fillId="0" borderId="9" xfId="0" applyNumberFormat="1" applyFont="1" applyBorder="1" applyAlignment="1">
      <alignment horizontal="right" vertical="top" shrinkToFit="1"/>
    </xf>
    <xf numFmtId="3" fontId="5" fillId="0" borderId="12" xfId="0" applyNumberFormat="1" applyFont="1" applyBorder="1" applyAlignment="1">
      <alignment horizontal="right" vertical="top" shrinkToFit="1"/>
    </xf>
    <xf numFmtId="3" fontId="5" fillId="0" borderId="13" xfId="0" applyNumberFormat="1" applyFont="1" applyBorder="1" applyAlignment="1">
      <alignment horizontal="right" vertical="top" shrinkToFit="1"/>
    </xf>
    <xf numFmtId="0" fontId="5" fillId="0" borderId="2" xfId="0" applyFont="1" applyBorder="1" applyAlignment="1">
      <alignment horizontal="distributed" vertical="center" indent="1" shrinkToFit="1"/>
    </xf>
    <xf numFmtId="0" fontId="5" fillId="0" borderId="1" xfId="0" applyFont="1" applyBorder="1" applyAlignment="1">
      <alignment horizontal="distributed" vertical="center" indent="1" shrinkToFit="1"/>
    </xf>
    <xf numFmtId="0" fontId="5" fillId="0" borderId="1" xfId="0" applyFont="1" applyBorder="1" applyAlignment="1">
      <alignment horizontal="left" vertical="top" shrinkToFit="1"/>
    </xf>
    <xf numFmtId="0" fontId="5" fillId="0" borderId="10" xfId="0" applyFont="1" applyBorder="1" applyAlignment="1">
      <alignment horizontal="distributed" vertical="center" indent="1" shrinkToFit="1"/>
    </xf>
    <xf numFmtId="0" fontId="5" fillId="0" borderId="3" xfId="0" applyFont="1" applyBorder="1" applyAlignment="1">
      <alignment horizontal="distributed" vertical="center" indent="1" shrinkToFit="1"/>
    </xf>
    <xf numFmtId="0" fontId="5" fillId="0" borderId="11" xfId="0" applyFont="1" applyBorder="1" applyAlignment="1">
      <alignment horizontal="distributed" vertical="center" indent="1" shrinkToFit="1"/>
    </xf>
    <xf numFmtId="0" fontId="8" fillId="0" borderId="3" xfId="0" applyFont="1" applyBorder="1" applyAlignment="1">
      <alignment horizontal="distributed" vertical="center" indent="1" shrinkToFit="1"/>
    </xf>
    <xf numFmtId="3" fontId="5" fillId="0" borderId="2" xfId="0" applyNumberFormat="1" applyFont="1" applyBorder="1" applyAlignment="1">
      <alignment horizontal="right" vertical="top" shrinkToFit="1"/>
    </xf>
    <xf numFmtId="3" fontId="5" fillId="0" borderId="14" xfId="0" applyNumberFormat="1" applyFont="1" applyBorder="1" applyAlignment="1">
      <alignment horizontal="right" vertical="top" shrinkToFit="1"/>
    </xf>
    <xf numFmtId="0" fontId="2" fillId="0" borderId="0" xfId="0" applyFont="1" applyAlignment="1">
      <alignment horizontal="center" vertical="top" shrinkToFit="1"/>
    </xf>
    <xf numFmtId="0" fontId="4" fillId="0" borderId="15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1FA0A-EAAB-4803-8F70-889D242DF46B}">
  <dimension ref="A1:F44"/>
  <sheetViews>
    <sheetView tabSelected="1" view="pageBreakPreview" zoomScaleNormal="100" zoomScaleSheetLayoutView="100" workbookViewId="0">
      <selection activeCell="C10" sqref="C10"/>
    </sheetView>
  </sheetViews>
  <sheetFormatPr defaultRowHeight="13.5" x14ac:dyDescent="0.15"/>
  <cols>
    <col min="1" max="1" width="18.625" customWidth="1"/>
    <col min="2" max="7" width="15.125" customWidth="1"/>
  </cols>
  <sheetData>
    <row r="1" spans="1:6" ht="6.95" customHeight="1" x14ac:dyDescent="0.15"/>
    <row r="2" spans="1:6" ht="21" customHeight="1" x14ac:dyDescent="0.15">
      <c r="A2" s="23" t="s">
        <v>31</v>
      </c>
      <c r="B2" s="23"/>
      <c r="C2" s="23"/>
      <c r="D2" s="23"/>
      <c r="E2" s="23"/>
      <c r="F2" s="23"/>
    </row>
    <row r="3" spans="1:6" ht="6.95" customHeight="1" x14ac:dyDescent="0.15"/>
    <row r="4" spans="1:6" ht="15" customHeight="1" x14ac:dyDescent="0.15">
      <c r="A4" s="3" t="s">
        <v>22</v>
      </c>
      <c r="B4" s="1"/>
      <c r="C4" s="1"/>
      <c r="D4" s="1"/>
      <c r="E4" s="1"/>
      <c r="F4" s="4" t="s">
        <v>23</v>
      </c>
    </row>
    <row r="5" spans="1:6" ht="21.95" customHeight="1" x14ac:dyDescent="0.15">
      <c r="A5" s="24" t="s">
        <v>0</v>
      </c>
      <c r="B5" s="26" t="s">
        <v>1</v>
      </c>
      <c r="C5" s="26" t="s">
        <v>2</v>
      </c>
      <c r="D5" s="26" t="s">
        <v>3</v>
      </c>
      <c r="E5" s="28" t="s">
        <v>24</v>
      </c>
      <c r="F5" s="29" t="s">
        <v>4</v>
      </c>
    </row>
    <row r="6" spans="1:6" ht="21.95" customHeight="1" thickBot="1" x14ac:dyDescent="0.2">
      <c r="A6" s="25"/>
      <c r="B6" s="27"/>
      <c r="C6" s="27"/>
      <c r="D6" s="27"/>
      <c r="E6" s="27"/>
      <c r="F6" s="30"/>
    </row>
    <row r="7" spans="1:6" ht="15" customHeight="1" thickTop="1" x14ac:dyDescent="0.15">
      <c r="A7" s="14" t="s">
        <v>5</v>
      </c>
      <c r="B7" s="21">
        <v>93006</v>
      </c>
      <c r="C7" s="21">
        <v>109579</v>
      </c>
      <c r="D7" s="21">
        <v>202585</v>
      </c>
      <c r="E7" s="21">
        <v>214842</v>
      </c>
      <c r="F7" s="22">
        <f>IFERROR(D7-E7,"")</f>
        <v>-12257</v>
      </c>
    </row>
    <row r="8" spans="1:6" ht="15" customHeight="1" x14ac:dyDescent="0.15">
      <c r="A8" s="15" t="s">
        <v>6</v>
      </c>
      <c r="B8" s="2">
        <v>61310</v>
      </c>
      <c r="C8" s="2">
        <v>68775</v>
      </c>
      <c r="D8" s="2">
        <v>130085</v>
      </c>
      <c r="E8" s="2">
        <v>135956</v>
      </c>
      <c r="F8" s="6">
        <f t="shared" ref="F8:F40" si="0">IFERROR(D8-E8,"")</f>
        <v>-5871</v>
      </c>
    </row>
    <row r="9" spans="1:6" ht="15" customHeight="1" x14ac:dyDescent="0.15">
      <c r="A9" s="15" t="s">
        <v>7</v>
      </c>
      <c r="B9" s="2">
        <v>72420</v>
      </c>
      <c r="C9" s="2">
        <v>81172</v>
      </c>
      <c r="D9" s="2">
        <v>153592</v>
      </c>
      <c r="E9" s="2">
        <v>157489</v>
      </c>
      <c r="F9" s="6">
        <f t="shared" si="0"/>
        <v>-3897</v>
      </c>
    </row>
    <row r="10" spans="1:6" ht="15" customHeight="1" x14ac:dyDescent="0.15">
      <c r="A10" s="15" t="s">
        <v>8</v>
      </c>
      <c r="B10" s="2">
        <v>16550</v>
      </c>
      <c r="C10" s="2">
        <v>19388</v>
      </c>
      <c r="D10" s="2">
        <v>35938</v>
      </c>
      <c r="E10" s="2">
        <v>39218</v>
      </c>
      <c r="F10" s="6">
        <f t="shared" si="0"/>
        <v>-3280</v>
      </c>
    </row>
    <row r="11" spans="1:6" ht="15" customHeight="1" x14ac:dyDescent="0.15">
      <c r="A11" s="15" t="s">
        <v>9</v>
      </c>
      <c r="B11" s="2">
        <v>44656</v>
      </c>
      <c r="C11" s="2">
        <v>47924</v>
      </c>
      <c r="D11" s="2">
        <v>92580</v>
      </c>
      <c r="E11" s="2">
        <v>95007</v>
      </c>
      <c r="F11" s="6">
        <f t="shared" si="0"/>
        <v>-2427</v>
      </c>
    </row>
    <row r="12" spans="1:6" ht="15" customHeight="1" x14ac:dyDescent="0.15">
      <c r="A12" s="15" t="s">
        <v>10</v>
      </c>
      <c r="B12" s="2">
        <v>22363</v>
      </c>
      <c r="C12" s="2">
        <v>23674</v>
      </c>
      <c r="D12" s="2">
        <v>46037</v>
      </c>
      <c r="E12" s="2">
        <v>46676</v>
      </c>
      <c r="F12" s="6">
        <f t="shared" si="0"/>
        <v>-639</v>
      </c>
    </row>
    <row r="13" spans="1:6" ht="15" customHeight="1" x14ac:dyDescent="0.15">
      <c r="A13" s="15" t="s">
        <v>11</v>
      </c>
      <c r="B13" s="2">
        <v>48746</v>
      </c>
      <c r="C13" s="2">
        <v>54683</v>
      </c>
      <c r="D13" s="2">
        <v>103429</v>
      </c>
      <c r="E13" s="2">
        <v>109858</v>
      </c>
      <c r="F13" s="6">
        <f t="shared" si="0"/>
        <v>-6429</v>
      </c>
    </row>
    <row r="14" spans="1:6" ht="15" customHeight="1" x14ac:dyDescent="0.15">
      <c r="A14" s="15" t="s">
        <v>12</v>
      </c>
      <c r="B14" s="2">
        <v>18968</v>
      </c>
      <c r="C14" s="2">
        <v>21310</v>
      </c>
      <c r="D14" s="2">
        <v>40278</v>
      </c>
      <c r="E14" s="2">
        <v>42315</v>
      </c>
      <c r="F14" s="6">
        <f t="shared" si="0"/>
        <v>-2037</v>
      </c>
    </row>
    <row r="15" spans="1:6" ht="15" customHeight="1" x14ac:dyDescent="0.15">
      <c r="A15" s="15" t="s">
        <v>13</v>
      </c>
      <c r="B15" s="2">
        <v>11842</v>
      </c>
      <c r="C15" s="2">
        <v>13920</v>
      </c>
      <c r="D15" s="2">
        <v>25762</v>
      </c>
      <c r="E15" s="2">
        <v>28140</v>
      </c>
      <c r="F15" s="6">
        <f t="shared" si="0"/>
        <v>-2378</v>
      </c>
    </row>
    <row r="16" spans="1:6" ht="15" customHeight="1" x14ac:dyDescent="0.15">
      <c r="A16" s="15" t="s">
        <v>14</v>
      </c>
      <c r="B16" s="2">
        <v>11508</v>
      </c>
      <c r="C16" s="2">
        <v>13320</v>
      </c>
      <c r="D16" s="2">
        <v>24828</v>
      </c>
      <c r="E16" s="2">
        <v>26262</v>
      </c>
      <c r="F16" s="6">
        <f t="shared" si="0"/>
        <v>-1434</v>
      </c>
    </row>
    <row r="17" spans="1:6" ht="15" customHeight="1" x14ac:dyDescent="0.15">
      <c r="A17" s="15" t="s">
        <v>15</v>
      </c>
      <c r="B17" s="2">
        <v>8500</v>
      </c>
      <c r="C17" s="2">
        <v>9661</v>
      </c>
      <c r="D17" s="2">
        <v>18161</v>
      </c>
      <c r="E17" s="2">
        <v>20159</v>
      </c>
      <c r="F17" s="6">
        <f t="shared" si="0"/>
        <v>-1998</v>
      </c>
    </row>
    <row r="18" spans="1:6" ht="15" customHeight="1" x14ac:dyDescent="0.15">
      <c r="A18" s="15" t="s">
        <v>16</v>
      </c>
      <c r="B18" s="2">
        <v>54189</v>
      </c>
      <c r="C18" s="2">
        <v>58138</v>
      </c>
      <c r="D18" s="2">
        <v>112327</v>
      </c>
      <c r="E18" s="2">
        <v>117489</v>
      </c>
      <c r="F18" s="6">
        <f t="shared" si="0"/>
        <v>-5162</v>
      </c>
    </row>
    <row r="19" spans="1:6" ht="15" customHeight="1" x14ac:dyDescent="0.15">
      <c r="A19" s="15" t="s">
        <v>17</v>
      </c>
      <c r="B19" s="2">
        <v>23159</v>
      </c>
      <c r="C19" s="2">
        <v>25938</v>
      </c>
      <c r="D19" s="2">
        <v>49097</v>
      </c>
      <c r="E19" s="2">
        <v>51012</v>
      </c>
      <c r="F19" s="6">
        <f t="shared" si="0"/>
        <v>-1915</v>
      </c>
    </row>
    <row r="20" spans="1:6" ht="15" customHeight="1" x14ac:dyDescent="0.15">
      <c r="A20" s="15" t="s">
        <v>26</v>
      </c>
      <c r="B20" s="2">
        <f>IFERROR(SUM(B7:B19),"")</f>
        <v>487217</v>
      </c>
      <c r="C20" s="2">
        <f>IFERROR(SUM(C7:C19),"")</f>
        <v>547482</v>
      </c>
      <c r="D20" s="2">
        <f>IFERROR(SUM(B20:C20),"")</f>
        <v>1034699</v>
      </c>
      <c r="E20" s="2">
        <v>1084423</v>
      </c>
      <c r="F20" s="6">
        <f>IFERROR(D20-E20,"")</f>
        <v>-49724</v>
      </c>
    </row>
    <row r="21" spans="1:6" ht="15" customHeight="1" x14ac:dyDescent="0.15">
      <c r="A21" s="16"/>
      <c r="B21" s="2"/>
      <c r="C21" s="2"/>
      <c r="D21" s="2"/>
      <c r="E21" s="2"/>
      <c r="F21" s="6"/>
    </row>
    <row r="22" spans="1:6" ht="15" customHeight="1" x14ac:dyDescent="0.15">
      <c r="A22" s="16"/>
      <c r="B22" s="2"/>
      <c r="C22" s="2"/>
      <c r="D22" s="2"/>
      <c r="E22" s="2"/>
      <c r="F22" s="6"/>
    </row>
    <row r="23" spans="1:6" ht="15" customHeight="1" x14ac:dyDescent="0.15">
      <c r="A23" s="15" t="s">
        <v>36</v>
      </c>
      <c r="B23" s="2">
        <v>5513</v>
      </c>
      <c r="C23" s="2">
        <v>6443</v>
      </c>
      <c r="D23" s="2">
        <v>11956</v>
      </c>
      <c r="E23" s="2">
        <v>13367</v>
      </c>
      <c r="F23" s="6">
        <f t="shared" si="0"/>
        <v>-1411</v>
      </c>
    </row>
    <row r="24" spans="1:6" ht="15" customHeight="1" x14ac:dyDescent="0.15">
      <c r="A24" s="15" t="s">
        <v>27</v>
      </c>
      <c r="B24" s="2">
        <f>IFERROR(SUM(B23),"")</f>
        <v>5513</v>
      </c>
      <c r="C24" s="2">
        <f>IFERROR(SUM(C23),"")</f>
        <v>6443</v>
      </c>
      <c r="D24" s="2">
        <f>IFERROR(SUM(B24:C24),"")</f>
        <v>11956</v>
      </c>
      <c r="E24" s="2">
        <v>13367</v>
      </c>
      <c r="F24" s="6">
        <f t="shared" si="0"/>
        <v>-1411</v>
      </c>
    </row>
    <row r="25" spans="1:6" ht="15" customHeight="1" x14ac:dyDescent="0.15">
      <c r="A25" s="15"/>
      <c r="B25" s="2"/>
      <c r="C25" s="2"/>
      <c r="D25" s="2"/>
      <c r="E25" s="2"/>
      <c r="F25" s="6"/>
    </row>
    <row r="26" spans="1:6" ht="15" customHeight="1" x14ac:dyDescent="0.15">
      <c r="A26" s="15" t="s">
        <v>35</v>
      </c>
      <c r="B26" s="2">
        <v>2196</v>
      </c>
      <c r="C26" s="2">
        <v>2327</v>
      </c>
      <c r="D26" s="2">
        <v>4523</v>
      </c>
      <c r="E26" s="2">
        <v>4823</v>
      </c>
      <c r="F26" s="6">
        <f>IFERROR(D26-E26,"")</f>
        <v>-300</v>
      </c>
    </row>
    <row r="27" spans="1:6" ht="15" customHeight="1" x14ac:dyDescent="0.15">
      <c r="A27" s="15" t="s">
        <v>28</v>
      </c>
      <c r="B27" s="2">
        <f>IFERROR(SUM(B26),"")</f>
        <v>2196</v>
      </c>
      <c r="C27" s="2">
        <f>IFERROR(SUM(C26),"")</f>
        <v>2327</v>
      </c>
      <c r="D27" s="2">
        <f>IFERROR(SUM(B27:C27),"")</f>
        <v>4523</v>
      </c>
      <c r="E27" s="2">
        <v>4823</v>
      </c>
      <c r="F27" s="6">
        <f t="shared" si="0"/>
        <v>-300</v>
      </c>
    </row>
    <row r="28" spans="1:6" ht="15" customHeight="1" x14ac:dyDescent="0.15">
      <c r="A28" s="15"/>
      <c r="B28" s="2"/>
      <c r="C28" s="2"/>
      <c r="D28" s="2"/>
      <c r="E28" s="2"/>
      <c r="F28" s="6"/>
    </row>
    <row r="29" spans="1:6" ht="15" customHeight="1" x14ac:dyDescent="0.15">
      <c r="A29" s="15" t="s">
        <v>34</v>
      </c>
      <c r="B29" s="2">
        <v>927</v>
      </c>
      <c r="C29" s="2">
        <v>1026</v>
      </c>
      <c r="D29" s="2">
        <v>1953</v>
      </c>
      <c r="E29" s="2">
        <v>2308</v>
      </c>
      <c r="F29" s="6">
        <f t="shared" si="0"/>
        <v>-355</v>
      </c>
    </row>
    <row r="30" spans="1:6" ht="15" customHeight="1" x14ac:dyDescent="0.15">
      <c r="A30" s="15" t="s">
        <v>33</v>
      </c>
      <c r="B30" s="2">
        <v>5734</v>
      </c>
      <c r="C30" s="2">
        <v>6319</v>
      </c>
      <c r="D30" s="2">
        <v>12053</v>
      </c>
      <c r="E30" s="2">
        <v>12665</v>
      </c>
      <c r="F30" s="6">
        <f t="shared" si="0"/>
        <v>-612</v>
      </c>
    </row>
    <row r="31" spans="1:6" ht="15" customHeight="1" x14ac:dyDescent="0.15">
      <c r="A31" s="15" t="s">
        <v>32</v>
      </c>
      <c r="B31" s="2">
        <v>4328</v>
      </c>
      <c r="C31" s="2">
        <v>4890</v>
      </c>
      <c r="D31" s="2">
        <v>9218</v>
      </c>
      <c r="E31" s="2">
        <v>9857</v>
      </c>
      <c r="F31" s="6">
        <f t="shared" si="0"/>
        <v>-639</v>
      </c>
    </row>
    <row r="32" spans="1:6" ht="15" customHeight="1" x14ac:dyDescent="0.15">
      <c r="A32" s="15" t="s">
        <v>29</v>
      </c>
      <c r="B32" s="2">
        <f>IFERROR(SUM(B29:B31),"")</f>
        <v>10989</v>
      </c>
      <c r="C32" s="2">
        <f>IFERROR(SUM(C29:C31),"")</f>
        <v>12235</v>
      </c>
      <c r="D32" s="2">
        <f>IFERROR(SUM(B32:C32),"")</f>
        <v>23224</v>
      </c>
      <c r="E32" s="2">
        <v>24830</v>
      </c>
      <c r="F32" s="6">
        <f t="shared" si="0"/>
        <v>-1606</v>
      </c>
    </row>
    <row r="33" spans="1:6" ht="15" customHeight="1" x14ac:dyDescent="0.15">
      <c r="A33" s="15"/>
      <c r="B33" s="2"/>
      <c r="C33" s="2"/>
      <c r="D33" s="2"/>
      <c r="E33" s="2"/>
      <c r="F33" s="6"/>
    </row>
    <row r="34" spans="1:6" ht="15" customHeight="1" x14ac:dyDescent="0.15">
      <c r="A34" s="15" t="s">
        <v>37</v>
      </c>
      <c r="B34" s="2">
        <v>1152</v>
      </c>
      <c r="C34" s="2">
        <v>1396</v>
      </c>
      <c r="D34" s="2">
        <v>2548</v>
      </c>
      <c r="E34" s="2">
        <v>2764</v>
      </c>
      <c r="F34" s="6">
        <f t="shared" si="0"/>
        <v>-216</v>
      </c>
    </row>
    <row r="35" spans="1:6" ht="15" customHeight="1" x14ac:dyDescent="0.15">
      <c r="A35" s="15" t="s">
        <v>30</v>
      </c>
      <c r="B35" s="2">
        <f>IFERROR(SUM(B34),"")</f>
        <v>1152</v>
      </c>
      <c r="C35" s="2">
        <f>IFERROR(SUM(C34),"")</f>
        <v>1396</v>
      </c>
      <c r="D35" s="2">
        <f>IFERROR(SUM(B35:C35),"")</f>
        <v>2548</v>
      </c>
      <c r="E35" s="2">
        <v>2764</v>
      </c>
      <c r="F35" s="6">
        <f t="shared" si="0"/>
        <v>-216</v>
      </c>
    </row>
    <row r="36" spans="1:6" ht="15" customHeight="1" x14ac:dyDescent="0.15">
      <c r="A36" s="15"/>
      <c r="B36" s="2"/>
      <c r="C36" s="2"/>
      <c r="D36" s="2"/>
      <c r="E36" s="2"/>
      <c r="F36" s="6"/>
    </row>
    <row r="37" spans="1:6" ht="15" customHeight="1" thickBot="1" x14ac:dyDescent="0.2">
      <c r="A37" s="15"/>
      <c r="B37" s="2"/>
      <c r="C37" s="2"/>
      <c r="D37" s="2"/>
      <c r="E37" s="2"/>
      <c r="F37" s="6"/>
    </row>
    <row r="38" spans="1:6" ht="15" customHeight="1" thickTop="1" x14ac:dyDescent="0.15">
      <c r="A38" s="17" t="s">
        <v>18</v>
      </c>
      <c r="B38" s="10">
        <f>B20</f>
        <v>487217</v>
      </c>
      <c r="C38" s="10">
        <f>C20</f>
        <v>547482</v>
      </c>
      <c r="D38" s="10">
        <f>D20</f>
        <v>1034699</v>
      </c>
      <c r="E38" s="10">
        <v>1084423</v>
      </c>
      <c r="F38" s="11">
        <f t="shared" si="0"/>
        <v>-49724</v>
      </c>
    </row>
    <row r="39" spans="1:6" ht="15" customHeight="1" x14ac:dyDescent="0.15">
      <c r="A39" s="18" t="s">
        <v>19</v>
      </c>
      <c r="B39" s="2">
        <f>SUM(B24,B27,B32,B35)</f>
        <v>19850</v>
      </c>
      <c r="C39" s="2">
        <f>SUM(C24,C27,C32,C35)</f>
        <v>22401</v>
      </c>
      <c r="D39" s="2">
        <f>SUM(D24,D27,D32,D35)</f>
        <v>42251</v>
      </c>
      <c r="E39" s="2">
        <v>45784</v>
      </c>
      <c r="F39" s="6">
        <f t="shared" si="0"/>
        <v>-3533</v>
      </c>
    </row>
    <row r="40" spans="1:6" ht="15" customHeight="1" x14ac:dyDescent="0.15">
      <c r="A40" s="19" t="s">
        <v>20</v>
      </c>
      <c r="B40" s="12">
        <f>SUM(B38:B39)</f>
        <v>507067</v>
      </c>
      <c r="C40" s="12">
        <f>SUM(C38:C39)</f>
        <v>569883</v>
      </c>
      <c r="D40" s="12">
        <f>SUM(D38:D39)</f>
        <v>1076950</v>
      </c>
      <c r="E40" s="12">
        <v>1130207</v>
      </c>
      <c r="F40" s="13">
        <f t="shared" si="0"/>
        <v>-53257</v>
      </c>
    </row>
    <row r="41" spans="1:6" ht="15" customHeight="1" x14ac:dyDescent="0.15">
      <c r="A41" s="20" t="s">
        <v>25</v>
      </c>
      <c r="B41" s="2">
        <v>530444</v>
      </c>
      <c r="C41" s="2">
        <v>599763</v>
      </c>
      <c r="D41" s="2">
        <v>1130207</v>
      </c>
      <c r="E41" s="2"/>
      <c r="F41" s="6"/>
    </row>
    <row r="42" spans="1:6" ht="15" customHeight="1" x14ac:dyDescent="0.15">
      <c r="A42" s="18" t="s">
        <v>21</v>
      </c>
      <c r="B42" s="2">
        <f>B40-B41</f>
        <v>-23377</v>
      </c>
      <c r="C42" s="2">
        <f>C40-C41</f>
        <v>-29880</v>
      </c>
      <c r="D42" s="2">
        <f>D40-D41</f>
        <v>-53257</v>
      </c>
      <c r="E42" s="2"/>
      <c r="F42" s="6"/>
    </row>
    <row r="43" spans="1:6" ht="15" customHeight="1" x14ac:dyDescent="0.15">
      <c r="A43" s="5"/>
      <c r="B43" s="2"/>
      <c r="C43" s="2"/>
      <c r="D43" s="2"/>
      <c r="E43" s="2"/>
      <c r="F43" s="6"/>
    </row>
    <row r="44" spans="1:6" ht="15" customHeight="1" x14ac:dyDescent="0.15">
      <c r="A44" s="7"/>
      <c r="B44" s="8"/>
      <c r="C44" s="8"/>
      <c r="D44" s="8"/>
      <c r="E44" s="8"/>
      <c r="F44" s="9"/>
    </row>
  </sheetData>
  <mergeCells count="7">
    <mergeCell ref="A2:F2"/>
    <mergeCell ref="A5:A6"/>
    <mergeCell ref="B5:B6"/>
    <mergeCell ref="C5:C6"/>
    <mergeCell ref="D5:D6"/>
    <mergeCell ref="E5:E6"/>
    <mergeCell ref="F5:F6"/>
  </mergeCells>
  <phoneticPr fontId="1"/>
  <printOptions horizontalCentered="1"/>
  <pageMargins left="0.59055118110236227" right="0.39370078740157483" top="0.39370078740157483" bottom="0.39370078740157483" header="0.39370078740157483" footer="0.39370078740157483"/>
  <pageSetup paperSize="9" orientation="portrait" r:id="rId1"/>
  <headerFooter alignWithMargins="0"/>
  <colBreaks count="1" manualBreakCount="1">
    <brk id="6" max="1048575" man="1"/>
  </colBreaks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当日有権者概数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上野　貴弘</dc:creator>
  <cp:lastModifiedBy>上野　貴弘</cp:lastModifiedBy>
  <cp:lastPrinted>2025-12-15T08:05:06Z</cp:lastPrinted>
  <dcterms:created xsi:type="dcterms:W3CDTF">2025-12-15T02:30:49Z</dcterms:created>
  <dcterms:modified xsi:type="dcterms:W3CDTF">2026-02-07T07:01:00Z</dcterms:modified>
</cp:coreProperties>
</file>