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00\事務部\19事務次長（1614）\00_調査\R06年度_調査照会回答\○【三浦し】20250212【県市町課】公営企業に係る経営比較分析表（令和５年度決算）の分析等について\"/>
    </mc:Choice>
  </mc:AlternateContent>
  <workbookProtection workbookAlgorithmName="SHA-512" workbookHashValue="ssqa2KPRbPzfXI5hHke4Lic1nvsHd9b1JH8sRrLqISlAFPIn5p0Mt3biesoAlDJyAtw8VM2jxvauuOAt+DyMLg==" workbookSaltValue="liUknwrzSMBfxNGXk6XnMg==" workbookSpinCount="100000" lockStructure="1"/>
  <bookViews>
    <workbookView xWindow="0" yWindow="0" windowWidth="23040" windowHeight="9210"/>
  </bookViews>
  <sheets>
    <sheet name="法適用_病院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FL54" i="4"/>
  <c r="C11" i="5"/>
  <c r="D11" i="5"/>
  <c r="E11" i="5"/>
  <c r="B11" i="5"/>
  <c r="EZ78" i="4" l="1"/>
  <c r="EW54" i="4"/>
  <c r="EW32" i="4"/>
  <c r="BI78" i="4"/>
  <c r="BI54" i="4"/>
  <c r="BI32" i="4"/>
  <c r="LZ78" i="4"/>
  <c r="LY54" i="4"/>
  <c r="LY32" i="4"/>
  <c r="IM78" i="4"/>
  <c r="IK54" i="4"/>
  <c r="IK32" i="4"/>
  <c r="HX78" i="4"/>
  <c r="HV54" i="4"/>
  <c r="HV32" i="4"/>
  <c r="EK78" i="4"/>
  <c r="EH54" i="4"/>
  <c r="EH32" i="4"/>
  <c r="AT54" i="4"/>
  <c r="AT32" i="4"/>
  <c r="AT78" i="4"/>
  <c r="LK78" i="4"/>
  <c r="LJ54" i="4"/>
  <c r="LJ32" i="4"/>
  <c r="KV78" i="4"/>
  <c r="KU54" i="4"/>
  <c r="KU32" i="4"/>
  <c r="HI78" i="4"/>
  <c r="HG54" i="4"/>
  <c r="HG32" i="4"/>
  <c r="DV78" i="4"/>
  <c r="DS54" i="4"/>
  <c r="DS32" i="4"/>
  <c r="AE78" i="4"/>
  <c r="AE54" i="4"/>
  <c r="AE32" i="4"/>
  <c r="P78" i="4"/>
  <c r="P54" i="4"/>
  <c r="P32" i="4"/>
  <c r="KG78" i="4"/>
  <c r="KF54" i="4"/>
  <c r="KF32" i="4"/>
  <c r="GT78" i="4"/>
  <c r="DG78" i="4"/>
  <c r="DD54" i="4"/>
  <c r="DD32" i="4"/>
  <c r="GR54" i="4"/>
  <c r="GR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<sst xmlns="http://schemas.openxmlformats.org/spreadsheetml/2006/main" count="344" uniqueCount="191">
  <si>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</si>
  <si>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</si>
  <si>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</si>
  <si>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</si>
  <si>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</si>
  <si>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</si>
  <si>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</si>
  <si>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</si>
  <si>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</si>
  <si>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</si>
  <si>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</si>
  <si>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</si>
  <si>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</si>
  <si>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</si>
  <si>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</si>
  <si>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</si>
  <si>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</si>
  <si>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</si>
  <si>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</si>
  <si>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</si>
  <si>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</si>
  <si>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</si>
  <si>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</si>
  <si>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</si>
  <si>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</si>
  <si>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</si>
  <si>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</si>
  <si>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</si>
  <si>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</si>
  <si>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</si>
  <si>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</si>
  <si>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</si>
  <si>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</si>
  <si>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</si>
  <si>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</si>
  <si>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</si>
  <si>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</si>
  <si>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</si>
  <si>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</si>
  <si>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</si>
  <si>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</si>
  <si>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</si>
  <si>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</si>
  <si>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</si>
  <si>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</si>
  <si>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</si>
  <si>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</si>
  <si>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</si>
  <si>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</si>
  <si>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</si>
  <si>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</si>
  <si>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</si>
  <si>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</si>
  <si>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</si>
  <si>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</si>
  <si>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</si>
  <si>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</si>
  <si>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</si>
  <si>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</si>
  <si>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</si>
  <si>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</si>
  <si>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</si>
  <si>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</si>
  <si>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</si>
  <si>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</si>
  <si>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</si>
  <si>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</si>
  <si>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</si>
  <si>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</si>
  <si>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</si>
  <si>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</si>
  <si>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</si>
  <si>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</si>
  <si>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</si>
  <si>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</si>
  <si>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</si>
  <si>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</si>
  <si>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</si>
  <si>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</si>
  <si>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</si>
  <si>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</si>
  <si>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</si>
  <si>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</si>
  <si>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</si>
  <si>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</si>
  <si>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</si>
  <si>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</si>
  <si>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</si>
  <si>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</si>
  <si>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</si>
  <si>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</si>
  <si>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</si>
  <si>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</si>
  <si>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</si>
  <si>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</si>
  <si>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</si>
  <si>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</si>
  <si>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</si>
  <si>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</si>
  <si>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</si>
  <si>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</si>
  <si>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</si>
  <si>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</si>
  <si>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</si>
  <si>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</si>
  <si>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</si>
  <si>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</si>
  <si>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</si>
  <si>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</si>
  <si>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</si>
  <si>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</si>
  <si>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</si>
  <si>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</si>
  <si>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</si>
  <si>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</si>
  <si>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</si>
  <si>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</si>
  <si>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</si>
  <si>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</si>
  <si>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</si>
  <si>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</si>
  <si>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</si>
  <si>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</si>
  <si>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</si>
  <si>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</si>
  <si>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</si>
  <si>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</si>
  <si>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</si>
  <si>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</si>
  <si>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</si>
  <si>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</si>
  <si>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</si>
  <si>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</si>
  <si>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</si>
  <si>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</si>
  <si>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</si>
  <si>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</si>
  <si>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</si>
  <si>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</si>
  <si>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</si>
  <si>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</si>
  <si>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</si>
  <si>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</si>
  <si>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</si>
  <si>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</si>
  <si>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</si>
  <si>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</si>
  <si>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</si>
  <si>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</si>
  <si>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</si>
  <si>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</si>
  <si>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</si>
  <si>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</si>
  <si>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</si>
  <si>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</si>
  <si>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</si>
  <si>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</si>
  <si>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</si>
  <si>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</si>
  <si>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</si>
  <si>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当該値(N-2)</t>
    <phoneticPr fontId="5"/>
  </si>
  <si>
    <t>当該値(N-1)</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</si>
  <si>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</si>
  <si>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</si>
  <si>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</si>
  <si>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</si>
  <si>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</si>
  <si>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</si>
  <si>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</si>
  <si>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</si>
  <si>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</si>
  <si>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</si>
  <si>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</si>
  <si>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</si>
  <si>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</si>
  <si>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</si>
  <si>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</si>
  <si>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</si>
  <si>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</si>
  <si>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</si>
  <si>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</si>
  <si>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</si>
  <si>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</si>
  <si>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</si>
  <si>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</si>
  <si>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</si>
  <si>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</si>
  <si>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当院は萩医療圏で唯一の公立病院として、二次救急医療や小児医療、へき地医療などの政策的医療をはじめ、急性期における地域の中心的な病院の一つとしての役割を担っている。
　具体的には、病院群輪番制による救急医療を担うとともに、山口県北部地域における急性冠症候群をはじめとした心疾患患者の対応や、医療圏で唯一の入院施設を有する小児科においては入院医療及び専門外来診療、小児救急を担っている。
　また、へき地医療拠点病院として離島の公立診療所の診療支援（代診、遠隔画像診断、医師の研修受入）の実施や、新型コロナウィルスなど感染症対策においては、入院協力医療機関として人材育成や発熱等の陽性疑いの救急搬送患者の受け入れを行っている。
　この他にＣＴやＭＲＩなどの医療機器の共同利用も行っている。</t>
    <rPh sb="1" eb="3">
      <t>トウイン</t>
    </rPh>
    <rPh sb="4" eb="5">
      <t>ハギ</t>
    </rPh>
    <rPh sb="5" eb="7">
      <t>イリョウ</t>
    </rPh>
    <rPh sb="7" eb="8">
      <t>ケン</t>
    </rPh>
    <rPh sb="9" eb="11">
      <t>ユイイツ</t>
    </rPh>
    <rPh sb="12" eb="16">
      <t>コウリツビョウイン</t>
    </rPh>
    <rPh sb="20" eb="26">
      <t>ニジキュウキュウイリョウ</t>
    </rPh>
    <rPh sb="27" eb="31">
      <t>ショウニイリョウ</t>
    </rPh>
    <rPh sb="34" eb="37">
      <t>チイリョウ</t>
    </rPh>
    <rPh sb="40" eb="42">
      <t>セイサク</t>
    </rPh>
    <rPh sb="42" eb="43">
      <t>テキ</t>
    </rPh>
    <rPh sb="43" eb="45">
      <t>イリョウ</t>
    </rPh>
    <rPh sb="50" eb="53">
      <t>キュウセイキ</t>
    </rPh>
    <rPh sb="57" eb="59">
      <t>チイキ</t>
    </rPh>
    <rPh sb="60" eb="63">
      <t>チュウシンテキ</t>
    </rPh>
    <rPh sb="64" eb="66">
      <t>ビョウイン</t>
    </rPh>
    <rPh sb="67" eb="68">
      <t>ヒト</t>
    </rPh>
    <rPh sb="73" eb="75">
      <t>ヤクワリ</t>
    </rPh>
    <rPh sb="76" eb="77">
      <t>ニナ</t>
    </rPh>
    <rPh sb="84" eb="87">
      <t>グタイテキ</t>
    </rPh>
    <rPh sb="90" eb="96">
      <t>ビョウイングンリンバンセイ</t>
    </rPh>
    <rPh sb="104" eb="105">
      <t>ニナ</t>
    </rPh>
    <rPh sb="111" eb="114">
      <t>ヤマグチケン</t>
    </rPh>
    <rPh sb="114" eb="116">
      <t>ホクブ</t>
    </rPh>
    <rPh sb="116" eb="118">
      <t>チイキ</t>
    </rPh>
    <rPh sb="122" eb="124">
      <t>キュウセイ</t>
    </rPh>
    <rPh sb="145" eb="148">
      <t>イリョウケン</t>
    </rPh>
    <rPh sb="149" eb="151">
      <t>ユイイツ</t>
    </rPh>
    <rPh sb="152" eb="156">
      <t>ニュウインシセツ</t>
    </rPh>
    <rPh sb="157" eb="158">
      <t>ユウ</t>
    </rPh>
    <rPh sb="160" eb="162">
      <t>ショウニ</t>
    </rPh>
    <rPh sb="170" eb="172">
      <t>イリョウ</t>
    </rPh>
    <rPh sb="315" eb="316">
      <t>ホカ</t>
    </rPh>
    <rPh sb="326" eb="330">
      <t>イリョウキキ</t>
    </rPh>
    <rPh sb="331" eb="335">
      <t>キョウドウリヨウ</t>
    </rPh>
    <rPh sb="336" eb="337">
      <t>オコナ</t>
    </rPh>
    <phoneticPr fontId="5"/>
  </si>
  <si>
    <t>　入院収益については、新型コロナ患者受入に伴う病床制限が解除され、前年度と比べ入院収益及び病床稼働率が上昇したものの、看護師不足による4か月間の病床制限等が影響し入院収益の伸び悩みとなった。外来収益については、地域連携に注力し、紹介患者の増加等に取り組んだものの、医師の派遣元の交替や医師数の減少等により前年度と比べ患者数、患者単価が減少し、外来収益の減少となった。
　医業費用については、人件費単価の上昇による給与費の増加に加え、看護師不足に伴う派遣看護師費用の増加、また人件費を含めた物価の高騰に伴う光熱費や燃料費、施設設備の管理経費等の増加等により医業費用が増加した。
　医業収益は前年に比べ増加したものの、それ以上の医業費用の増加となり、医業収支比率、修正医業収支比率ともに前年度と比較して大きく低下した、加えて、前年度までの新型コロナ関連補助金の減少の影響もあり、経常収支は約3.3億円の大幅な赤字となり、経常収支比率も大きく低下することとなった。
　当院は100床という小規模病院でありながら公立病院として様々な役割を求められている。その中で経営改善を進めて行くには、引き続き他の医療機関との連携や適切なベッドコントロールによる稼働率や単価の引上げ等に取り組む必要がある。</t>
    <rPh sb="1" eb="3">
      <t>ニュウイン</t>
    </rPh>
    <rPh sb="3" eb="5">
      <t>シュウエキ</t>
    </rPh>
    <rPh sb="11" eb="13">
      <t>シンガタ</t>
    </rPh>
    <rPh sb="76" eb="77">
      <t>トウ</t>
    </rPh>
    <rPh sb="78" eb="80">
      <t>エイキョウ</t>
    </rPh>
    <rPh sb="121" eb="122">
      <t>トウ</t>
    </rPh>
    <rPh sb="123" eb="124">
      <t>ト</t>
    </rPh>
    <rPh sb="125" eb="126">
      <t>ク</t>
    </rPh>
    <rPh sb="132" eb="134">
      <t>イシ</t>
    </rPh>
    <rPh sb="135" eb="138">
      <t>ハケンモト</t>
    </rPh>
    <rPh sb="139" eb="141">
      <t>コウタイ</t>
    </rPh>
    <rPh sb="144" eb="145">
      <t>スウ</t>
    </rPh>
    <rPh sb="146" eb="148">
      <t>ゲンショウ</t>
    </rPh>
    <rPh sb="148" eb="149">
      <t>トウ</t>
    </rPh>
    <rPh sb="152" eb="155">
      <t>ゼンネンド</t>
    </rPh>
    <rPh sb="156" eb="157">
      <t>クラ</t>
    </rPh>
    <rPh sb="158" eb="161">
      <t>カンジャスウ</t>
    </rPh>
    <rPh sb="162" eb="166">
      <t>カンジャタンカ</t>
    </rPh>
    <rPh sb="167" eb="169">
      <t>ゲンショウ</t>
    </rPh>
    <rPh sb="171" eb="175">
      <t>ガイライシュウエキ</t>
    </rPh>
    <rPh sb="176" eb="178">
      <t>ゲンショウ</t>
    </rPh>
    <rPh sb="185" eb="189">
      <t>イギョウヒヨウ</t>
    </rPh>
    <rPh sb="195" eb="200">
      <t>ジンケンヒタンカ</t>
    </rPh>
    <rPh sb="201" eb="203">
      <t>ジョウショウ</t>
    </rPh>
    <rPh sb="206" eb="209">
      <t>キュウヨヒ</t>
    </rPh>
    <rPh sb="210" eb="212">
      <t>ゾウカ</t>
    </rPh>
    <rPh sb="213" eb="214">
      <t>クワ</t>
    </rPh>
    <rPh sb="216" eb="219">
      <t>カンゴシ</t>
    </rPh>
    <rPh sb="219" eb="221">
      <t>フソク</t>
    </rPh>
    <rPh sb="222" eb="223">
      <t>トモナ</t>
    </rPh>
    <rPh sb="224" eb="229">
      <t>ハケンカンゴシ</t>
    </rPh>
    <rPh sb="229" eb="231">
      <t>ヒヨウ</t>
    </rPh>
    <rPh sb="232" eb="234">
      <t>ゾウカ</t>
    </rPh>
    <rPh sb="237" eb="240">
      <t>ジンケンヒ</t>
    </rPh>
    <rPh sb="241" eb="242">
      <t>フク</t>
    </rPh>
    <rPh sb="244" eb="246">
      <t>ブッカ</t>
    </rPh>
    <rPh sb="247" eb="249">
      <t>コウトウ</t>
    </rPh>
    <rPh sb="250" eb="251">
      <t>トモナ</t>
    </rPh>
    <rPh sb="252" eb="255">
      <t>コウネツヒ</t>
    </rPh>
    <rPh sb="256" eb="259">
      <t>ネンリョウヒ</t>
    </rPh>
    <rPh sb="260" eb="264">
      <t>シセツセツビ</t>
    </rPh>
    <rPh sb="265" eb="269">
      <t>カンリケイヒ</t>
    </rPh>
    <rPh sb="269" eb="270">
      <t>トウ</t>
    </rPh>
    <rPh sb="271" eb="273">
      <t>ゾウカ</t>
    </rPh>
    <rPh sb="273" eb="274">
      <t>トウ</t>
    </rPh>
    <rPh sb="277" eb="281">
      <t>イギョウヒヨウ</t>
    </rPh>
    <rPh sb="294" eb="296">
      <t>ゼンネン</t>
    </rPh>
    <rPh sb="297" eb="298">
      <t>クラ</t>
    </rPh>
    <rPh sb="309" eb="311">
      <t>イジョウ</t>
    </rPh>
    <rPh sb="312" eb="316">
      <t>イギョウヒヨウ</t>
    </rPh>
    <rPh sb="317" eb="319">
      <t>ゾウカ</t>
    </rPh>
    <rPh sb="323" eb="327">
      <t>イギョウシュウシ</t>
    </rPh>
    <rPh sb="327" eb="329">
      <t>ヒリツ</t>
    </rPh>
    <rPh sb="330" eb="334">
      <t>シュウセイイギョウ</t>
    </rPh>
    <rPh sb="334" eb="336">
      <t>シュウシ</t>
    </rPh>
    <rPh sb="336" eb="338">
      <t>ヒリツ</t>
    </rPh>
    <rPh sb="341" eb="344">
      <t>ゼンネンド</t>
    </rPh>
    <rPh sb="345" eb="347">
      <t>ヒカク</t>
    </rPh>
    <rPh sb="349" eb="350">
      <t>オオ</t>
    </rPh>
    <rPh sb="352" eb="354">
      <t>テイカ</t>
    </rPh>
    <rPh sb="357" eb="358">
      <t>クワ</t>
    </rPh>
    <rPh sb="361" eb="364">
      <t>ゼンネンド</t>
    </rPh>
    <rPh sb="367" eb="369">
      <t>シンガタ</t>
    </rPh>
    <rPh sb="372" eb="374">
      <t>カンレン</t>
    </rPh>
    <rPh sb="374" eb="377">
      <t>ホジョキン</t>
    </rPh>
    <rPh sb="378" eb="380">
      <t>ゲンショウ</t>
    </rPh>
    <rPh sb="381" eb="383">
      <t>エイキョウ</t>
    </rPh>
    <rPh sb="387" eb="391">
      <t>ケイジョウシュウシ</t>
    </rPh>
    <rPh sb="392" eb="393">
      <t>ヤク</t>
    </rPh>
    <rPh sb="396" eb="398">
      <t>オクエン</t>
    </rPh>
    <rPh sb="399" eb="401">
      <t>オオハバ</t>
    </rPh>
    <rPh sb="402" eb="404">
      <t>アカジ</t>
    </rPh>
    <rPh sb="408" eb="412">
      <t>ケイジョウシュウシ</t>
    </rPh>
    <rPh sb="412" eb="414">
      <t>ヒリツ</t>
    </rPh>
    <rPh sb="415" eb="416">
      <t>オオ</t>
    </rPh>
    <rPh sb="418" eb="420">
      <t>テイカ</t>
    </rPh>
    <rPh sb="431" eb="433">
      <t>トウイン</t>
    </rPh>
    <rPh sb="437" eb="438">
      <t>ショウ</t>
    </rPh>
    <rPh sb="441" eb="446">
      <t>ショウキボビョウイン</t>
    </rPh>
    <rPh sb="452" eb="456">
      <t>コウリツビョウイン</t>
    </rPh>
    <rPh sb="459" eb="461">
      <t>サマザマ</t>
    </rPh>
    <rPh sb="462" eb="464">
      <t>ヤクワリ</t>
    </rPh>
    <rPh sb="465" eb="466">
      <t>モト</t>
    </rPh>
    <rPh sb="475" eb="476">
      <t>ナカ</t>
    </rPh>
    <rPh sb="477" eb="481">
      <t>ケイエイカイゼン</t>
    </rPh>
    <rPh sb="482" eb="483">
      <t>スス</t>
    </rPh>
    <rPh sb="485" eb="486">
      <t>イ</t>
    </rPh>
    <rPh sb="490" eb="491">
      <t>ヒ</t>
    </rPh>
    <rPh sb="492" eb="493">
      <t>ツヅ</t>
    </rPh>
    <rPh sb="494" eb="495">
      <t>タ</t>
    </rPh>
    <rPh sb="496" eb="500">
      <t>イリョウキカン</t>
    </rPh>
    <rPh sb="502" eb="504">
      <t>レンケイ</t>
    </rPh>
    <rPh sb="505" eb="507">
      <t>テキセツ</t>
    </rPh>
    <rPh sb="527" eb="529">
      <t>ヒキア</t>
    </rPh>
    <rPh sb="530" eb="531">
      <t>トウ</t>
    </rPh>
    <rPh sb="532" eb="533">
      <t>ト</t>
    </rPh>
    <rPh sb="534" eb="535">
      <t>ク</t>
    </rPh>
    <rPh sb="536" eb="538">
      <t>ヒツヨウ</t>
    </rPh>
    <phoneticPr fontId="5"/>
  </si>
  <si>
    <t>　開院から既に20年以上が経過し、有形固定資産減価償却率は類似病院平均値を約10ポイント上回るなど施設の老朽化が進んでいる。平成12年4月の移転新築であり、一括して施設設備の整備を行っていることから、同時期に法定耐用年数が経過することになる。今後、屋根・外壁改修、空調設備更新など大規模な改修を控えている。機械備品減価償却率においては、計画的な医療機器の更新に加え、高度医療機器（CT、MRI,アンギオ等）の更新が始まっており、類似病院平均値に比べ低くなっている。
　当院が地域唯一の公立病院として求められる役割を担うため、地域で必要な医療機器や施設の機能等を備えておく必要があることから、1床当たりの有形固定資産は類似病院平均値よりも高くなっている。事業費の圧縮と年度間での大幅な事業費の変動を避けつつ、地域における公立病院として必要な機能、設備と経営の効率性を比較考慮して実施する必要がある。</t>
    <rPh sb="1" eb="3">
      <t>カイイン</t>
    </rPh>
    <rPh sb="5" eb="6">
      <t>スデ</t>
    </rPh>
    <rPh sb="9" eb="12">
      <t>ネンイジョウ</t>
    </rPh>
    <rPh sb="13" eb="15">
      <t>ケイカ</t>
    </rPh>
    <rPh sb="17" eb="23">
      <t>ユウケイコテイシサン</t>
    </rPh>
    <rPh sb="23" eb="28">
      <t>ゲンカショウキャクリツ</t>
    </rPh>
    <rPh sb="29" eb="36">
      <t>ルイジビョウインヘイキンアタイ</t>
    </rPh>
    <rPh sb="37" eb="38">
      <t>ヤク</t>
    </rPh>
    <rPh sb="44" eb="46">
      <t>ウワマワ</t>
    </rPh>
    <rPh sb="49" eb="51">
      <t>シセツ</t>
    </rPh>
    <rPh sb="52" eb="55">
      <t>ロウキュウカ</t>
    </rPh>
    <rPh sb="56" eb="57">
      <t>スス</t>
    </rPh>
    <rPh sb="62" eb="64">
      <t>ヘイセイ</t>
    </rPh>
    <rPh sb="66" eb="67">
      <t>ネン</t>
    </rPh>
    <rPh sb="68" eb="69">
      <t>ツキ</t>
    </rPh>
    <rPh sb="70" eb="74">
      <t>イテンシンチク</t>
    </rPh>
    <rPh sb="78" eb="80">
      <t>イッカツ</t>
    </rPh>
    <rPh sb="104" eb="106">
      <t>ホウテイ</t>
    </rPh>
    <rPh sb="168" eb="171">
      <t>ケイカクテキ</t>
    </rPh>
    <rPh sb="172" eb="176">
      <t>イリョウキキ</t>
    </rPh>
    <rPh sb="201" eb="202">
      <t>トウ</t>
    </rPh>
    <rPh sb="204" eb="206">
      <t>コウシン</t>
    </rPh>
    <rPh sb="207" eb="208">
      <t>ハジ</t>
    </rPh>
    <rPh sb="234" eb="236">
      <t>トウイン</t>
    </rPh>
    <rPh sb="237" eb="241">
      <t>チイキユイイツ</t>
    </rPh>
    <rPh sb="242" eb="246">
      <t>コウリツビョウイン</t>
    </rPh>
    <rPh sb="249" eb="250">
      <t>モト</t>
    </rPh>
    <rPh sb="254" eb="256">
      <t>ヤクワリ</t>
    </rPh>
    <rPh sb="257" eb="258">
      <t>ニナ</t>
    </rPh>
    <rPh sb="262" eb="264">
      <t>チイキ</t>
    </rPh>
    <rPh sb="265" eb="267">
      <t>ヒツヨウ</t>
    </rPh>
    <rPh sb="268" eb="272">
      <t>イリョウキキ</t>
    </rPh>
    <rPh sb="273" eb="275">
      <t>シセツ</t>
    </rPh>
    <rPh sb="276" eb="279">
      <t>キノウトウ</t>
    </rPh>
    <rPh sb="280" eb="281">
      <t>ソナ</t>
    </rPh>
    <rPh sb="285" eb="287">
      <t>ヒツヨウ</t>
    </rPh>
    <rPh sb="296" eb="297">
      <t>ショウ</t>
    </rPh>
    <rPh sb="297" eb="298">
      <t>ア</t>
    </rPh>
    <rPh sb="301" eb="307">
      <t>ユウケイコテイシサン</t>
    </rPh>
    <rPh sb="308" eb="310">
      <t>ルイジ</t>
    </rPh>
    <rPh sb="310" eb="312">
      <t>ビョウイン</t>
    </rPh>
    <rPh sb="312" eb="314">
      <t>ヘイキン</t>
    </rPh>
    <rPh sb="314" eb="315">
      <t>アタイ</t>
    </rPh>
    <rPh sb="318" eb="319">
      <t>タカ</t>
    </rPh>
    <rPh sb="326" eb="329">
      <t>ジギョウヒ</t>
    </rPh>
    <rPh sb="330" eb="332">
      <t>アッシュク</t>
    </rPh>
    <rPh sb="333" eb="336">
      <t>ネンドカン</t>
    </rPh>
    <rPh sb="338" eb="340">
      <t>オオハバ</t>
    </rPh>
    <rPh sb="341" eb="344">
      <t>ジギョウヒ</t>
    </rPh>
    <rPh sb="345" eb="347">
      <t>ヘンドウ</t>
    </rPh>
    <rPh sb="348" eb="349">
      <t>サ</t>
    </rPh>
    <rPh sb="353" eb="355">
      <t>チイキ</t>
    </rPh>
    <rPh sb="359" eb="363">
      <t>コウリツビョウイン</t>
    </rPh>
    <rPh sb="366" eb="368">
      <t>ヒツヨウ</t>
    </rPh>
    <rPh sb="369" eb="371">
      <t>キノウ</t>
    </rPh>
    <rPh sb="372" eb="374">
      <t>セツビ</t>
    </rPh>
    <rPh sb="375" eb="377">
      <t>ケイエイ</t>
    </rPh>
    <rPh sb="378" eb="381">
      <t>コウリツセイ</t>
    </rPh>
    <rPh sb="382" eb="386">
      <t>ヒカクコウリョ</t>
    </rPh>
    <rPh sb="388" eb="390">
      <t>ジッシ</t>
    </rPh>
    <rPh sb="392" eb="394">
      <t>ヒツヨウ</t>
    </rPh>
    <phoneticPr fontId="5"/>
  </si>
  <si>
    <t>　人口減少や少子化、医療従事者の不足と高齢化など、萩医療圏を取り巻く環境は厳しい状況にある。
　医療従事者の不足に関しては、特に薬剤師と看護師の不足が深刻な状況であり、派遣に頼らざるを得ない状況が続いており、この派遣に対する委託費が経営を悪化させている要因の一つにもなっている。
　医業収益はコロナ禍前と比較しても上昇しているものの、人件費の高騰や物価高により費用が大幅に上昇していることから、経営状況は厳しい環境にある。
　このように、物価高騰などの社会的要因に加え、地域的、病床規模的に厳しい環境下にあるが、医療圏で唯一の公立病院として、地域に必要な医療を将来にわたり提供できるよう、経営強化プランに掲げる取組を推進し、医療人材の確保と定着を図りながら、経営状況の改善に努めていく必要がある。</t>
    <rPh sb="1" eb="3">
      <t>カイイン</t>
    </rPh>
    <rPh sb="5" eb="6">
      <t>スデ</t>
    </rPh>
    <rPh sb="9" eb="12">
      <t>ネンイジョウ</t>
    </rPh>
    <rPh sb="13" eb="15">
      <t>ケイカ</t>
    </rPh>
    <rPh sb="17" eb="23">
      <t>ユウケイコテイシサン</t>
    </rPh>
    <rPh sb="23" eb="28">
      <t>ゲンカショウキャクリツ</t>
    </rPh>
    <rPh sb="29" eb="36">
      <t>ルイジビョウインヘイキンアタイ</t>
    </rPh>
    <rPh sb="37" eb="38">
      <t>ヤク</t>
    </rPh>
    <rPh sb="44" eb="46">
      <t>ウワマワ</t>
    </rPh>
    <rPh sb="49" eb="51">
      <t>シセツ</t>
    </rPh>
    <rPh sb="52" eb="55">
      <t>ロウキュウカ</t>
    </rPh>
    <rPh sb="56" eb="57">
      <t>スス</t>
    </rPh>
    <rPh sb="62" eb="64">
      <t>ヘイセイ</t>
    </rPh>
    <rPh sb="66" eb="67">
      <t>ネン</t>
    </rPh>
    <rPh sb="68" eb="69">
      <t>ツキ</t>
    </rPh>
    <rPh sb="70" eb="74">
      <t>イテンシンチク</t>
    </rPh>
    <rPh sb="78" eb="80">
      <t>イッカツ</t>
    </rPh>
    <rPh sb="104" eb="106">
      <t>ホウテイ</t>
    </rPh>
    <rPh sb="168" eb="171">
      <t>ケイカクテキ</t>
    </rPh>
    <rPh sb="172" eb="176">
      <t>イリョウキキ</t>
    </rPh>
    <rPh sb="201" eb="202">
      <t>トウ</t>
    </rPh>
    <rPh sb="204" eb="206">
      <t>コウシン</t>
    </rPh>
    <rPh sb="207" eb="208">
      <t>ハジ</t>
    </rPh>
    <rPh sb="234" eb="236">
      <t>トウイン</t>
    </rPh>
    <rPh sb="237" eb="241">
      <t>チイキユイイツ</t>
    </rPh>
    <rPh sb="242" eb="246">
      <t>コウリツビョウイン</t>
    </rPh>
    <rPh sb="249" eb="250">
      <t>モト</t>
    </rPh>
    <rPh sb="254" eb="256">
      <t>ヤクワリ</t>
    </rPh>
    <rPh sb="257" eb="258">
      <t>ニナ</t>
    </rPh>
    <rPh sb="262" eb="264">
      <t>チイキ</t>
    </rPh>
    <rPh sb="265" eb="267">
      <t>ヒツヨウ</t>
    </rPh>
    <rPh sb="268" eb="272">
      <t>イリョウキキ</t>
    </rPh>
    <rPh sb="273" eb="275">
      <t>シセツ</t>
    </rPh>
    <rPh sb="276" eb="279">
      <t>キノウトウ</t>
    </rPh>
    <rPh sb="280" eb="281">
      <t>ソナ</t>
    </rPh>
    <rPh sb="285" eb="287">
      <t>ヒツヨウ</t>
    </rPh>
    <rPh sb="296" eb="297">
      <t>ショウ</t>
    </rPh>
    <rPh sb="297" eb="298">
      <t>ア</t>
    </rPh>
    <rPh sb="301" eb="307">
      <t>ユウケイコテイシサン</t>
    </rPh>
    <rPh sb="308" eb="310">
      <t>ルイジ</t>
    </rPh>
    <rPh sb="310" eb="312">
      <t>ビョウイン</t>
    </rPh>
    <rPh sb="312" eb="314">
      <t>ヘイキン</t>
    </rPh>
    <rPh sb="314" eb="315">
      <t>アタイ</t>
    </rPh>
    <rPh sb="318" eb="319">
      <t>タカ</t>
    </rPh>
    <rPh sb="329" eb="332">
      <t>ジギョウヒ</t>
    </rPh>
    <rPh sb="333" eb="335">
      <t>アッシュク</t>
    </rPh>
    <rPh sb="336" eb="339">
      <t>ネンドカン</t>
    </rPh>
    <rPh sb="341" eb="343">
      <t>オオハバ</t>
    </rPh>
    <rPh sb="344" eb="347">
      <t>ジギョウヒヘンドウサチイキコウリツビョウインヒツヨウキノウセツビケイエイコウリツセイヒカクコウリョジッシヒツヨウ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</si>
</sst>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c:v>
                </c:pt>
                <c:pt idx="1">
                  <c:v>76.2</c:v>
                </c:pt>
                <c:pt idx="2">
                  <c:v>71</c:v>
                </c:pt>
                <c:pt idx="3">
                  <c:v>67.400000000000006</c:v>
                </c:pt>
                <c:pt idx="4">
                  <c:v>75.900000000000006</c:v>
                </c:pt>
              </c:numCache>
            </c:numRef>
          </c:val>
          <c:extLst xmlns:c16r2="http://schemas.microsoft.com/office/drawing/2015/06/chart">
            <c:ext xmlns:c16="http://schemas.microsoft.com/office/drawing/2014/chart" uri="{C3380CC4-5D6E-409C-BE32-E72D297353CC}">
              <c16:uniqueId val="{00000000-E117-41FC-AA85-B82EB5BFFBCB}"/>
            </c:ext>
          </c:extLst>
        </c:ser>
        <c:dLbls>
          <c:showLegendKey val="0"/>
          <c:showVal val="0"/>
          <c:showCatName val="0"/>
          <c:showSerName val="0"/>
          <c:showPercent val="0"/>
          <c:showBubbleSize val="0"/>
        </c:dLbls>
        <c:gapWidth val="150"/>
        <c:axId val="447237464"/>
        <c:axId val="44723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E117-41FC-AA85-B82EB5BFFBCB}"/>
            </c:ext>
          </c:extLst>
        </c:ser>
        <c:dLbls>
          <c:showLegendKey val="0"/>
          <c:showVal val="0"/>
          <c:showCatName val="0"/>
          <c:showSerName val="0"/>
          <c:showPercent val="0"/>
          <c:showBubbleSize val="0"/>
        </c:dLbls>
        <c:marker val="1"/>
        <c:smooth val="0"/>
        <c:axId val="447237464"/>
        <c:axId val="447232368"/>
      </c:lineChart>
      <c:catAx>
        <c:axId val="447237464"/>
        <c:scaling>
          <c:orientation val="minMax"/>
        </c:scaling>
        <c:delete val="1"/>
        <c:axPos val="b"/>
        <c:numFmt formatCode="General" sourceLinked="1"/>
        <c:majorTickMark val="none"/>
        <c:minorTickMark val="none"/>
        <c:tickLblPos val="none"/>
        <c:crossAx val="447232368"/>
        <c:crosses val="autoZero"/>
        <c:auto val="1"/>
        <c:lblAlgn val="ctr"/>
        <c:lblOffset val="100"/>
        <c:noMultiLvlLbl val="1"/>
      </c:catAx>
      <c:valAx>
        <c:axId val="44723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3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9675</c:v>
                </c:pt>
                <c:pt idx="1">
                  <c:v>9498</c:v>
                </c:pt>
                <c:pt idx="2">
                  <c:v>9586</c:v>
                </c:pt>
                <c:pt idx="3">
                  <c:v>11573</c:v>
                </c:pt>
                <c:pt idx="4">
                  <c:v>11418</c:v>
                </c:pt>
              </c:numCache>
            </c:numRef>
          </c:val>
          <c:extLst xmlns:c16r2="http://schemas.microsoft.com/office/drawing/2015/06/chart">
            <c:ext xmlns:c16="http://schemas.microsoft.com/office/drawing/2014/chart" uri="{C3380CC4-5D6E-409C-BE32-E72D297353CC}">
              <c16:uniqueId val="{00000000-37F3-402B-B533-ABD5A75D7C10}"/>
            </c:ext>
          </c:extLst>
        </c:ser>
        <c:dLbls>
          <c:showLegendKey val="0"/>
          <c:showVal val="0"/>
          <c:showCatName val="0"/>
          <c:showSerName val="0"/>
          <c:showPercent val="0"/>
          <c:showBubbleSize val="0"/>
        </c:dLbls>
        <c:gapWidth val="150"/>
        <c:axId val="445146392"/>
        <c:axId val="4451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37F3-402B-B533-ABD5A75D7C10}"/>
            </c:ext>
          </c:extLst>
        </c:ser>
        <c:dLbls>
          <c:showLegendKey val="0"/>
          <c:showVal val="0"/>
          <c:showCatName val="0"/>
          <c:showSerName val="0"/>
          <c:showPercent val="0"/>
          <c:showBubbleSize val="0"/>
        </c:dLbls>
        <c:marker val="1"/>
        <c:smooth val="0"/>
        <c:axId val="445146392"/>
        <c:axId val="445148352"/>
      </c:lineChart>
      <c:catAx>
        <c:axId val="445146392"/>
        <c:scaling>
          <c:orientation val="minMax"/>
        </c:scaling>
        <c:delete val="1"/>
        <c:axPos val="b"/>
        <c:numFmt formatCode="General" sourceLinked="1"/>
        <c:majorTickMark val="none"/>
        <c:minorTickMark val="none"/>
        <c:tickLblPos val="none"/>
        <c:crossAx val="445148352"/>
        <c:crosses val="autoZero"/>
        <c:auto val="1"/>
        <c:lblAlgn val="ctr"/>
        <c:lblOffset val="100"/>
        <c:noMultiLvlLbl val="1"/>
      </c:catAx>
      <c:valAx>
        <c:axId val="44514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4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44837</c:v>
                </c:pt>
                <c:pt idx="1">
                  <c:v>45067</c:v>
                </c:pt>
                <c:pt idx="2">
                  <c:v>51618</c:v>
                </c:pt>
                <c:pt idx="3">
                  <c:v>50255</c:v>
                </c:pt>
                <c:pt idx="4">
                  <c:v>47533</c:v>
                </c:pt>
              </c:numCache>
            </c:numRef>
          </c:val>
          <c:extLst xmlns:c16r2="http://schemas.microsoft.com/office/drawing/2015/06/chart">
            <c:ext xmlns:c16="http://schemas.microsoft.com/office/drawing/2014/chart" uri="{C3380CC4-5D6E-409C-BE32-E72D297353CC}">
              <c16:uniqueId val="{00000000-9C0C-42C4-8E2A-5EE2867EA9D6}"/>
            </c:ext>
          </c:extLst>
        </c:ser>
        <c:dLbls>
          <c:showLegendKey val="0"/>
          <c:showVal val="0"/>
          <c:showCatName val="0"/>
          <c:showSerName val="0"/>
          <c:showPercent val="0"/>
          <c:showBubbleSize val="0"/>
        </c:dLbls>
        <c:gapWidth val="150"/>
        <c:axId val="445151488"/>
        <c:axId val="4451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9C0C-42C4-8E2A-5EE2867EA9D6}"/>
            </c:ext>
          </c:extLst>
        </c:ser>
        <c:dLbls>
          <c:showLegendKey val="0"/>
          <c:showVal val="0"/>
          <c:showCatName val="0"/>
          <c:showSerName val="0"/>
          <c:showPercent val="0"/>
          <c:showBubbleSize val="0"/>
        </c:dLbls>
        <c:marker val="1"/>
        <c:smooth val="0"/>
        <c:axId val="445151488"/>
        <c:axId val="445145216"/>
      </c:lineChart>
      <c:catAx>
        <c:axId val="445151488"/>
        <c:scaling>
          <c:orientation val="minMax"/>
        </c:scaling>
        <c:delete val="1"/>
        <c:axPos val="b"/>
        <c:numFmt formatCode="General" sourceLinked="1"/>
        <c:majorTickMark val="none"/>
        <c:minorTickMark val="none"/>
        <c:tickLblPos val="none"/>
        <c:crossAx val="445145216"/>
        <c:crosses val="autoZero"/>
        <c:auto val="1"/>
        <c:lblAlgn val="ctr"/>
        <c:lblOffset val="100"/>
        <c:noMultiLvlLbl val="1"/>
      </c:catAx>
      <c:valAx>
        <c:axId val="44514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42.6</c:v>
                </c:pt>
                <c:pt idx="1">
                  <c:v>49.4</c:v>
                </c:pt>
                <c:pt idx="2">
                  <c:v>47.3</c:v>
                </c:pt>
                <c:pt idx="3">
                  <c:v>50.2</c:v>
                </c:pt>
                <c:pt idx="4">
                  <c:v>65.599999999999994</c:v>
                </c:pt>
              </c:numCache>
            </c:numRef>
          </c:val>
          <c:extLst xmlns:c16r2="http://schemas.microsoft.com/office/drawing/2015/06/chart">
            <c:ext xmlns:c16="http://schemas.microsoft.com/office/drawing/2014/chart" uri="{C3380CC4-5D6E-409C-BE32-E72D297353CC}">
              <c16:uniqueId val="{00000000-E489-4B95-99AE-3CA102DBB1F6}"/>
            </c:ext>
          </c:extLst>
        </c:ser>
        <c:dLbls>
          <c:showLegendKey val="0"/>
          <c:showVal val="0"/>
          <c:showCatName val="0"/>
          <c:showSerName val="0"/>
          <c:showPercent val="0"/>
          <c:showBubbleSize val="0"/>
        </c:dLbls>
        <c:gapWidth val="150"/>
        <c:axId val="445146000"/>
        <c:axId val="4451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E489-4B95-99AE-3CA102DBB1F6}"/>
            </c:ext>
          </c:extLst>
        </c:ser>
        <c:dLbls>
          <c:showLegendKey val="0"/>
          <c:showVal val="0"/>
          <c:showCatName val="0"/>
          <c:showSerName val="0"/>
          <c:showPercent val="0"/>
          <c:showBubbleSize val="0"/>
        </c:dLbls>
        <c:marker val="1"/>
        <c:smooth val="0"/>
        <c:axId val="445146000"/>
        <c:axId val="445146784"/>
      </c:lineChart>
      <c:catAx>
        <c:axId val="445146000"/>
        <c:scaling>
          <c:orientation val="minMax"/>
        </c:scaling>
        <c:delete val="1"/>
        <c:axPos val="b"/>
        <c:numFmt formatCode="General" sourceLinked="1"/>
        <c:majorTickMark val="none"/>
        <c:minorTickMark val="none"/>
        <c:tickLblPos val="none"/>
        <c:crossAx val="445146784"/>
        <c:crosses val="autoZero"/>
        <c:auto val="1"/>
        <c:lblAlgn val="ctr"/>
        <c:lblOffset val="100"/>
        <c:noMultiLvlLbl val="1"/>
      </c:catAx>
      <c:valAx>
        <c:axId val="4451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4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78.099999999999994</c:v>
                </c:pt>
                <c:pt idx="1">
                  <c:v>75.400000000000006</c:v>
                </c:pt>
                <c:pt idx="2">
                  <c:v>77.400000000000006</c:v>
                </c:pt>
                <c:pt idx="3">
                  <c:v>74.400000000000006</c:v>
                </c:pt>
                <c:pt idx="4">
                  <c:v>71.5</c:v>
                </c:pt>
              </c:numCache>
            </c:numRef>
          </c:val>
          <c:extLst xmlns:c16r2="http://schemas.microsoft.com/office/drawing/2015/06/chart">
            <c:ext xmlns:c16="http://schemas.microsoft.com/office/drawing/2014/chart" uri="{C3380CC4-5D6E-409C-BE32-E72D297353CC}">
              <c16:uniqueId val="{00000000-6873-46D5-8055-D60FDB9B67F2}"/>
            </c:ext>
          </c:extLst>
        </c:ser>
        <c:dLbls>
          <c:showLegendKey val="0"/>
          <c:showVal val="0"/>
          <c:showCatName val="0"/>
          <c:showSerName val="0"/>
          <c:showPercent val="0"/>
          <c:showBubbleSize val="0"/>
        </c:dLbls>
        <c:gapWidth val="150"/>
        <c:axId val="447235112"/>
        <c:axId val="4472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6873-46D5-8055-D60FDB9B67F2}"/>
            </c:ext>
          </c:extLst>
        </c:ser>
        <c:dLbls>
          <c:showLegendKey val="0"/>
          <c:showVal val="0"/>
          <c:showCatName val="0"/>
          <c:showSerName val="0"/>
          <c:showPercent val="0"/>
          <c:showBubbleSize val="0"/>
        </c:dLbls>
        <c:marker val="1"/>
        <c:smooth val="0"/>
        <c:axId val="447235112"/>
        <c:axId val="447233152"/>
      </c:lineChart>
      <c:catAx>
        <c:axId val="447235112"/>
        <c:scaling>
          <c:orientation val="minMax"/>
        </c:scaling>
        <c:delete val="1"/>
        <c:axPos val="b"/>
        <c:numFmt formatCode="General" sourceLinked="1"/>
        <c:majorTickMark val="none"/>
        <c:minorTickMark val="none"/>
        <c:tickLblPos val="none"/>
        <c:crossAx val="447233152"/>
        <c:crosses val="autoZero"/>
        <c:auto val="1"/>
        <c:lblAlgn val="ctr"/>
        <c:lblOffset val="100"/>
        <c:noMultiLvlLbl val="1"/>
      </c:catAx>
      <c:valAx>
        <c:axId val="44723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3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82.4</c:v>
                </c:pt>
                <c:pt idx="1">
                  <c:v>80</c:v>
                </c:pt>
                <c:pt idx="2">
                  <c:v>81.8</c:v>
                </c:pt>
                <c:pt idx="3">
                  <c:v>77.5</c:v>
                </c:pt>
                <c:pt idx="4">
                  <c:v>74.8</c:v>
                </c:pt>
              </c:numCache>
            </c:numRef>
          </c:val>
          <c:extLst xmlns:c16r2="http://schemas.microsoft.com/office/drawing/2015/06/chart">
            <c:ext xmlns:c16="http://schemas.microsoft.com/office/drawing/2014/chart" uri="{C3380CC4-5D6E-409C-BE32-E72D297353CC}">
              <c16:uniqueId val="{00000000-81EF-41D4-A08E-FB2721D9E4F1}"/>
            </c:ext>
          </c:extLst>
        </c:ser>
        <c:dLbls>
          <c:showLegendKey val="0"/>
          <c:showVal val="0"/>
          <c:showCatName val="0"/>
          <c:showSerName val="0"/>
          <c:showPercent val="0"/>
          <c:showBubbleSize val="0"/>
        </c:dLbls>
        <c:gapWidth val="150"/>
        <c:axId val="447231584"/>
        <c:axId val="44723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81EF-41D4-A08E-FB2721D9E4F1}"/>
            </c:ext>
          </c:extLst>
        </c:ser>
        <c:dLbls>
          <c:showLegendKey val="0"/>
          <c:showVal val="0"/>
          <c:showCatName val="0"/>
          <c:showSerName val="0"/>
          <c:showPercent val="0"/>
          <c:showBubbleSize val="0"/>
        </c:dLbls>
        <c:marker val="1"/>
        <c:smooth val="0"/>
        <c:axId val="447231584"/>
        <c:axId val="447233936"/>
      </c:lineChart>
      <c:catAx>
        <c:axId val="447231584"/>
        <c:scaling>
          <c:orientation val="minMax"/>
        </c:scaling>
        <c:delete val="1"/>
        <c:axPos val="b"/>
        <c:numFmt formatCode="General" sourceLinked="1"/>
        <c:majorTickMark val="none"/>
        <c:minorTickMark val="none"/>
        <c:tickLblPos val="none"/>
        <c:crossAx val="447233936"/>
        <c:crosses val="autoZero"/>
        <c:auto val="1"/>
        <c:lblAlgn val="ctr"/>
        <c:lblOffset val="100"/>
        <c:noMultiLvlLbl val="1"/>
      </c:catAx>
      <c:valAx>
        <c:axId val="44723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3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93.8</c:v>
                </c:pt>
                <c:pt idx="1">
                  <c:v>97.3</c:v>
                </c:pt>
                <c:pt idx="2">
                  <c:v>99.1</c:v>
                </c:pt>
                <c:pt idx="3">
                  <c:v>98.9</c:v>
                </c:pt>
                <c:pt idx="4">
                  <c:v>88.6</c:v>
                </c:pt>
              </c:numCache>
            </c:numRef>
          </c:val>
          <c:extLst xmlns:c16r2="http://schemas.microsoft.com/office/drawing/2015/06/chart">
            <c:ext xmlns:c16="http://schemas.microsoft.com/office/drawing/2014/chart" uri="{C3380CC4-5D6E-409C-BE32-E72D297353CC}">
              <c16:uniqueId val="{00000000-1447-4157-81E2-B32CB87D42FE}"/>
            </c:ext>
          </c:extLst>
        </c:ser>
        <c:dLbls>
          <c:showLegendKey val="0"/>
          <c:showVal val="0"/>
          <c:showCatName val="0"/>
          <c:showSerName val="0"/>
          <c:showPercent val="0"/>
          <c:showBubbleSize val="0"/>
        </c:dLbls>
        <c:gapWidth val="150"/>
        <c:axId val="447233544"/>
        <c:axId val="4472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1447-4157-81E2-B32CB87D42FE}"/>
            </c:ext>
          </c:extLst>
        </c:ser>
        <c:dLbls>
          <c:showLegendKey val="0"/>
          <c:showVal val="0"/>
          <c:showCatName val="0"/>
          <c:showSerName val="0"/>
          <c:showPercent val="0"/>
          <c:showBubbleSize val="0"/>
        </c:dLbls>
        <c:marker val="1"/>
        <c:smooth val="0"/>
        <c:axId val="447233544"/>
        <c:axId val="447237072"/>
      </c:lineChart>
      <c:catAx>
        <c:axId val="447233544"/>
        <c:scaling>
          <c:orientation val="minMax"/>
        </c:scaling>
        <c:delete val="1"/>
        <c:axPos val="b"/>
        <c:numFmt formatCode="General" sourceLinked="1"/>
        <c:majorTickMark val="none"/>
        <c:minorTickMark val="none"/>
        <c:tickLblPos val="none"/>
        <c:crossAx val="447237072"/>
        <c:crosses val="autoZero"/>
        <c:auto val="1"/>
        <c:lblAlgn val="ctr"/>
        <c:lblOffset val="100"/>
        <c:noMultiLvlLbl val="1"/>
      </c:catAx>
      <c:valAx>
        <c:axId val="44723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723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69.7</c:v>
                </c:pt>
                <c:pt idx="1">
                  <c:v>70.3</c:v>
                </c:pt>
                <c:pt idx="2">
                  <c:v>69.3</c:v>
                </c:pt>
                <c:pt idx="3">
                  <c:v>69.099999999999994</c:v>
                </c:pt>
                <c:pt idx="4">
                  <c:v>67.599999999999994</c:v>
                </c:pt>
              </c:numCache>
            </c:numRef>
          </c:val>
          <c:extLst xmlns:c16r2="http://schemas.microsoft.com/office/drawing/2015/06/chart">
            <c:ext xmlns:c16="http://schemas.microsoft.com/office/drawing/2014/chart" uri="{C3380CC4-5D6E-409C-BE32-E72D297353CC}">
              <c16:uniqueId val="{00000000-39A4-4232-9E46-2F523C5480E2}"/>
            </c:ext>
          </c:extLst>
        </c:ser>
        <c:dLbls>
          <c:showLegendKey val="0"/>
          <c:showVal val="0"/>
          <c:showCatName val="0"/>
          <c:showSerName val="0"/>
          <c:showPercent val="0"/>
          <c:showBubbleSize val="0"/>
        </c:dLbls>
        <c:gapWidth val="150"/>
        <c:axId val="447234720"/>
        <c:axId val="4472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39A4-4232-9E46-2F523C5480E2}"/>
            </c:ext>
          </c:extLst>
        </c:ser>
        <c:dLbls>
          <c:showLegendKey val="0"/>
          <c:showVal val="0"/>
          <c:showCatName val="0"/>
          <c:showSerName val="0"/>
          <c:showPercent val="0"/>
          <c:showBubbleSize val="0"/>
        </c:dLbls>
        <c:marker val="1"/>
        <c:smooth val="0"/>
        <c:axId val="447234720"/>
        <c:axId val="447235896"/>
      </c:lineChart>
      <c:catAx>
        <c:axId val="447234720"/>
        <c:scaling>
          <c:orientation val="minMax"/>
        </c:scaling>
        <c:delete val="1"/>
        <c:axPos val="b"/>
        <c:numFmt formatCode="General" sourceLinked="1"/>
        <c:majorTickMark val="none"/>
        <c:minorTickMark val="none"/>
        <c:tickLblPos val="none"/>
        <c:crossAx val="447235896"/>
        <c:crosses val="autoZero"/>
        <c:auto val="1"/>
        <c:lblAlgn val="ctr"/>
        <c:lblOffset val="100"/>
        <c:noMultiLvlLbl val="1"/>
      </c:catAx>
      <c:valAx>
        <c:axId val="44723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c:v>
                </c:pt>
                <c:pt idx="1">
                  <c:v>81.7</c:v>
                </c:pt>
                <c:pt idx="2">
                  <c:v>78.2</c:v>
                </c:pt>
                <c:pt idx="3">
                  <c:v>74.400000000000006</c:v>
                </c:pt>
                <c:pt idx="4">
                  <c:v>69.8</c:v>
                </c:pt>
              </c:numCache>
            </c:numRef>
          </c:val>
          <c:extLst xmlns:c16r2="http://schemas.microsoft.com/office/drawing/2015/06/chart">
            <c:ext xmlns:c16="http://schemas.microsoft.com/office/drawing/2014/chart" uri="{C3380CC4-5D6E-409C-BE32-E72D297353CC}">
              <c16:uniqueId val="{00000000-ACE6-4C74-9DD9-7520FB14FAC8}"/>
            </c:ext>
          </c:extLst>
        </c:ser>
        <c:dLbls>
          <c:showLegendKey val="0"/>
          <c:showVal val="0"/>
          <c:showCatName val="0"/>
          <c:showSerName val="0"/>
          <c:showPercent val="0"/>
          <c:showBubbleSize val="0"/>
        </c:dLbls>
        <c:gapWidth val="150"/>
        <c:axId val="445147960"/>
        <c:axId val="44514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ACE6-4C74-9DD9-7520FB14FAC8}"/>
            </c:ext>
          </c:extLst>
        </c:ser>
        <c:dLbls>
          <c:showLegendKey val="0"/>
          <c:showVal val="0"/>
          <c:showCatName val="0"/>
          <c:showSerName val="0"/>
          <c:showPercent val="0"/>
          <c:showBubbleSize val="0"/>
        </c:dLbls>
        <c:marker val="1"/>
        <c:smooth val="0"/>
        <c:axId val="445147960"/>
        <c:axId val="445148744"/>
      </c:lineChart>
      <c:catAx>
        <c:axId val="445147960"/>
        <c:scaling>
          <c:orientation val="minMax"/>
        </c:scaling>
        <c:delete val="1"/>
        <c:axPos val="b"/>
        <c:numFmt formatCode="General" sourceLinked="1"/>
        <c:majorTickMark val="none"/>
        <c:minorTickMark val="none"/>
        <c:tickLblPos val="none"/>
        <c:crossAx val="445148744"/>
        <c:crosses val="autoZero"/>
        <c:auto val="1"/>
        <c:lblAlgn val="ctr"/>
        <c:lblOffset val="100"/>
        <c:noMultiLvlLbl val="1"/>
      </c:catAx>
      <c:valAx>
        <c:axId val="44514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47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56756510</c:v>
                </c:pt>
                <c:pt idx="1">
                  <c:v>57528430</c:v>
                </c:pt>
                <c:pt idx="2">
                  <c:v>58787460</c:v>
                </c:pt>
                <c:pt idx="3">
                  <c:v>58939670</c:v>
                </c:pt>
                <c:pt idx="4">
                  <c:v>60288810</c:v>
                </c:pt>
              </c:numCache>
            </c:numRef>
          </c:val>
          <c:extLst xmlns:c16r2="http://schemas.microsoft.com/office/drawing/2015/06/chart">
            <c:ext xmlns:c16="http://schemas.microsoft.com/office/drawing/2014/chart" uri="{C3380CC4-5D6E-409C-BE32-E72D297353CC}">
              <c16:uniqueId val="{00000000-D3FC-4BBA-A92D-274BF2532DA4}"/>
            </c:ext>
          </c:extLst>
        </c:ser>
        <c:dLbls>
          <c:showLegendKey val="0"/>
          <c:showVal val="0"/>
          <c:showCatName val="0"/>
          <c:showSerName val="0"/>
          <c:showPercent val="0"/>
          <c:showBubbleSize val="0"/>
        </c:dLbls>
        <c:gapWidth val="150"/>
        <c:axId val="445150312"/>
        <c:axId val="4451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D3FC-4BBA-A92D-274BF2532DA4}"/>
            </c:ext>
          </c:extLst>
        </c:ser>
        <c:dLbls>
          <c:showLegendKey val="0"/>
          <c:showVal val="0"/>
          <c:showCatName val="0"/>
          <c:showSerName val="0"/>
          <c:showPercent val="0"/>
          <c:showBubbleSize val="0"/>
        </c:dLbls>
        <c:marker val="1"/>
        <c:smooth val="0"/>
        <c:axId val="445150312"/>
        <c:axId val="445147176"/>
      </c:lineChart>
      <c:catAx>
        <c:axId val="445150312"/>
        <c:scaling>
          <c:orientation val="minMax"/>
        </c:scaling>
        <c:delete val="1"/>
        <c:axPos val="b"/>
        <c:numFmt formatCode="General" sourceLinked="1"/>
        <c:majorTickMark val="none"/>
        <c:minorTickMark val="none"/>
        <c:tickLblPos val="none"/>
        <c:crossAx val="445147176"/>
        <c:crosses val="autoZero"/>
        <c:auto val="1"/>
        <c:lblAlgn val="ctr"/>
        <c:lblOffset val="100"/>
        <c:noMultiLvlLbl val="1"/>
      </c:catAx>
      <c:valAx>
        <c:axId val="445147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15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c:v>
                </c:pt>
                <c:pt idx="1">
                  <c:v>19.600000000000001</c:v>
                </c:pt>
                <c:pt idx="2">
                  <c:v>21.3</c:v>
                </c:pt>
                <c:pt idx="3">
                  <c:v>21.5</c:v>
                </c:pt>
                <c:pt idx="4">
                  <c:v>21.6</c:v>
                </c:pt>
              </c:numCache>
            </c:numRef>
          </c:val>
          <c:extLst xmlns:c16r2="http://schemas.microsoft.com/office/drawing/2015/06/chart">
            <c:ext xmlns:c16="http://schemas.microsoft.com/office/drawing/2014/chart" uri="{C3380CC4-5D6E-409C-BE32-E72D297353CC}">
              <c16:uniqueId val="{00000000-A336-43F2-9ECF-EE6C79E987FF}"/>
            </c:ext>
          </c:extLst>
        </c:ser>
        <c:dLbls>
          <c:showLegendKey val="0"/>
          <c:showVal val="0"/>
          <c:showCatName val="0"/>
          <c:showSerName val="0"/>
          <c:showPercent val="0"/>
          <c:showBubbleSize val="0"/>
        </c:dLbls>
        <c:gapWidth val="150"/>
        <c:axId val="445150704"/>
        <c:axId val="44514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A336-43F2-9ECF-EE6C79E987FF}"/>
            </c:ext>
          </c:extLst>
        </c:ser>
        <c:dLbls>
          <c:showLegendKey val="0"/>
          <c:showVal val="0"/>
          <c:showCatName val="0"/>
          <c:showSerName val="0"/>
          <c:showPercent val="0"/>
          <c:showBubbleSize val="0"/>
        </c:dLbls>
        <c:marker val="1"/>
        <c:smooth val="0"/>
        <c:axId val="445150704"/>
        <c:axId val="445145608"/>
      </c:lineChart>
      <c:catAx>
        <c:axId val="445150704"/>
        <c:scaling>
          <c:orientation val="minMax"/>
        </c:scaling>
        <c:delete val="1"/>
        <c:axPos val="b"/>
        <c:numFmt formatCode="General" sourceLinked="1"/>
        <c:majorTickMark val="none"/>
        <c:minorTickMark val="none"/>
        <c:tickLblPos val="none"/>
        <c:crossAx val="445145608"/>
        <c:crosses val="autoZero"/>
        <c:auto val="1"/>
        <c:lblAlgn val="ctr"/>
        <c:lblOffset val="100"/>
        <c:noMultiLvlLbl val="1"/>
      </c:catAx>
      <c:valAx>
        <c:axId val="44514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5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67.599999999999994</c:v>
                </c:pt>
                <c:pt idx="1">
                  <c:v>70.900000000000006</c:v>
                </c:pt>
                <c:pt idx="2">
                  <c:v>68.099999999999994</c:v>
                </c:pt>
                <c:pt idx="3">
                  <c:v>68.900000000000006</c:v>
                </c:pt>
                <c:pt idx="4">
                  <c:v>68.8</c:v>
                </c:pt>
              </c:numCache>
            </c:numRef>
          </c:val>
          <c:extLst xmlns:c16r2="http://schemas.microsoft.com/office/drawing/2015/06/chart">
            <c:ext xmlns:c16="http://schemas.microsoft.com/office/drawing/2014/chart" uri="{C3380CC4-5D6E-409C-BE32-E72D297353CC}">
              <c16:uniqueId val="{00000000-A9DC-4190-8051-4D478E99F293}"/>
            </c:ext>
          </c:extLst>
        </c:ser>
        <c:dLbls>
          <c:showLegendKey val="0"/>
          <c:showVal val="0"/>
          <c:showCatName val="0"/>
          <c:showSerName val="0"/>
          <c:showPercent val="0"/>
          <c:showBubbleSize val="0"/>
        </c:dLbls>
        <c:gapWidth val="150"/>
        <c:axId val="445151096"/>
        <c:axId val="44514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A9DC-4190-8051-4D478E99F293}"/>
            </c:ext>
          </c:extLst>
        </c:ser>
        <c:dLbls>
          <c:showLegendKey val="0"/>
          <c:showVal val="0"/>
          <c:showCatName val="0"/>
          <c:showSerName val="0"/>
          <c:showPercent val="0"/>
          <c:showBubbleSize val="0"/>
        </c:dLbls>
        <c:marker val="1"/>
        <c:smooth val="0"/>
        <c:axId val="445151096"/>
        <c:axId val="445149528"/>
      </c:lineChart>
      <c:catAx>
        <c:axId val="445151096"/>
        <c:scaling>
          <c:orientation val="minMax"/>
        </c:scaling>
        <c:delete val="1"/>
        <c:axPos val="b"/>
        <c:numFmt formatCode="General" sourceLinked="1"/>
        <c:majorTickMark val="none"/>
        <c:minorTickMark val="none"/>
        <c:tickLblPos val="none"/>
        <c:crossAx val="445149528"/>
        <c:crosses val="autoZero"/>
        <c:auto val="1"/>
        <c:lblAlgn val="ctr"/>
        <c:lblOffset val="100"/>
        <c:noMultiLvlLbl val="1"/>
      </c:catAx>
      <c:valAx>
        <c:axId val="44514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5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28"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山口県萩市　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100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42709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9722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89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93.8</v>
      </c>
      <c r="Q33" s="70"/>
      <c r="R33" s="70"/>
      <c r="S33" s="70"/>
      <c r="T33" s="70"/>
      <c r="U33" s="70"/>
      <c r="V33" s="70"/>
      <c r="W33" s="70"/>
      <c r="X33" s="70"/>
      <c r="Y33" s="70"/>
      <c r="Z33" s="70"/>
      <c r="AA33" s="70"/>
      <c r="AB33" s="70"/>
      <c r="AC33" s="70"/>
      <c r="AD33" s="71"/>
      <c r="AE33" s="69">
        <f>データ!AJ7</f>
        <v>97.3</v>
      </c>
      <c r="AF33" s="70"/>
      <c r="AG33" s="70"/>
      <c r="AH33" s="70"/>
      <c r="AI33" s="70"/>
      <c r="AJ33" s="70"/>
      <c r="AK33" s="70"/>
      <c r="AL33" s="70"/>
      <c r="AM33" s="70"/>
      <c r="AN33" s="70"/>
      <c r="AO33" s="70"/>
      <c r="AP33" s="70"/>
      <c r="AQ33" s="70"/>
      <c r="AR33" s="70"/>
      <c r="AS33" s="71"/>
      <c r="AT33" s="69">
        <f>データ!AK7</f>
        <v>99.1</v>
      </c>
      <c r="AU33" s="70"/>
      <c r="AV33" s="70"/>
      <c r="AW33" s="70"/>
      <c r="AX33" s="70"/>
      <c r="AY33" s="70"/>
      <c r="AZ33" s="70"/>
      <c r="BA33" s="70"/>
      <c r="BB33" s="70"/>
      <c r="BC33" s="70"/>
      <c r="BD33" s="70"/>
      <c r="BE33" s="70"/>
      <c r="BF33" s="70"/>
      <c r="BG33" s="70"/>
      <c r="BH33" s="71"/>
      <c r="BI33" s="69">
        <f>データ!AL7</f>
        <v>98.9</v>
      </c>
      <c r="BJ33" s="70"/>
      <c r="BK33" s="70"/>
      <c r="BL33" s="70"/>
      <c r="BM33" s="70"/>
      <c r="BN33" s="70"/>
      <c r="BO33" s="70"/>
      <c r="BP33" s="70"/>
      <c r="BQ33" s="70"/>
      <c r="BR33" s="70"/>
      <c r="BS33" s="70"/>
      <c r="BT33" s="70"/>
      <c r="BU33" s="70"/>
      <c r="BV33" s="70"/>
      <c r="BW33" s="71"/>
      <c r="BX33" s="69">
        <f>データ!AM7</f>
        <v>88.6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82.4</v>
      </c>
      <c r="DE33" s="70"/>
      <c r="DF33" s="70"/>
      <c r="DG33" s="70"/>
      <c r="DH33" s="70"/>
      <c r="DI33" s="70"/>
      <c r="DJ33" s="70"/>
      <c r="DK33" s="70"/>
      <c r="DL33" s="70"/>
      <c r="DM33" s="70"/>
      <c r="DN33" s="70"/>
      <c r="DO33" s="70"/>
      <c r="DP33" s="70"/>
      <c r="DQ33" s="70"/>
      <c r="DR33" s="71"/>
      <c r="DS33" s="69">
        <f>データ!AU7</f>
        <v>80</v>
      </c>
      <c r="DT33" s="70"/>
      <c r="DU33" s="70"/>
      <c r="DV33" s="70"/>
      <c r="DW33" s="70"/>
      <c r="DX33" s="70"/>
      <c r="DY33" s="70"/>
      <c r="DZ33" s="70"/>
      <c r="EA33" s="70"/>
      <c r="EB33" s="70"/>
      <c r="EC33" s="70"/>
      <c r="ED33" s="70"/>
      <c r="EE33" s="70"/>
      <c r="EF33" s="70"/>
      <c r="EG33" s="71"/>
      <c r="EH33" s="69">
        <f>データ!AV7</f>
        <v>81.8</v>
      </c>
      <c r="EI33" s="70"/>
      <c r="EJ33" s="70"/>
      <c r="EK33" s="70"/>
      <c r="EL33" s="70"/>
      <c r="EM33" s="70"/>
      <c r="EN33" s="70"/>
      <c r="EO33" s="70"/>
      <c r="EP33" s="70"/>
      <c r="EQ33" s="70"/>
      <c r="ER33" s="70"/>
      <c r="ES33" s="70"/>
      <c r="ET33" s="70"/>
      <c r="EU33" s="70"/>
      <c r="EV33" s="71"/>
      <c r="EW33" s="69">
        <f>データ!AW7</f>
        <v>77.5</v>
      </c>
      <c r="EX33" s="70"/>
      <c r="EY33" s="70"/>
      <c r="EZ33" s="70"/>
      <c r="FA33" s="70"/>
      <c r="FB33" s="70"/>
      <c r="FC33" s="70"/>
      <c r="FD33" s="70"/>
      <c r="FE33" s="70"/>
      <c r="FF33" s="70"/>
      <c r="FG33" s="70"/>
      <c r="FH33" s="70"/>
      <c r="FI33" s="70"/>
      <c r="FJ33" s="70"/>
      <c r="FK33" s="71"/>
      <c r="FL33" s="69">
        <f>データ!AX7</f>
        <v>74.8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78.099999999999994</v>
      </c>
      <c r="GS33" s="70"/>
      <c r="GT33" s="70"/>
      <c r="GU33" s="70"/>
      <c r="GV33" s="70"/>
      <c r="GW33" s="70"/>
      <c r="GX33" s="70"/>
      <c r="GY33" s="70"/>
      <c r="GZ33" s="70"/>
      <c r="HA33" s="70"/>
      <c r="HB33" s="70"/>
      <c r="HC33" s="70"/>
      <c r="HD33" s="70"/>
      <c r="HE33" s="70"/>
      <c r="HF33" s="71"/>
      <c r="HG33" s="69">
        <f>データ!BF7</f>
        <v>75.400000000000006</v>
      </c>
      <c r="HH33" s="70"/>
      <c r="HI33" s="70"/>
      <c r="HJ33" s="70"/>
      <c r="HK33" s="70"/>
      <c r="HL33" s="70"/>
      <c r="HM33" s="70"/>
      <c r="HN33" s="70"/>
      <c r="HO33" s="70"/>
      <c r="HP33" s="70"/>
      <c r="HQ33" s="70"/>
      <c r="HR33" s="70"/>
      <c r="HS33" s="70"/>
      <c r="HT33" s="70"/>
      <c r="HU33" s="71"/>
      <c r="HV33" s="69">
        <f>データ!BG7</f>
        <v>77.400000000000006</v>
      </c>
      <c r="HW33" s="70"/>
      <c r="HX33" s="70"/>
      <c r="HY33" s="70"/>
      <c r="HZ33" s="70"/>
      <c r="IA33" s="70"/>
      <c r="IB33" s="70"/>
      <c r="IC33" s="70"/>
      <c r="ID33" s="70"/>
      <c r="IE33" s="70"/>
      <c r="IF33" s="70"/>
      <c r="IG33" s="70"/>
      <c r="IH33" s="70"/>
      <c r="II33" s="70"/>
      <c r="IJ33" s="71"/>
      <c r="IK33" s="69">
        <f>データ!BH7</f>
        <v>74.400000000000006</v>
      </c>
      <c r="IL33" s="70"/>
      <c r="IM33" s="70"/>
      <c r="IN33" s="70"/>
      <c r="IO33" s="70"/>
      <c r="IP33" s="70"/>
      <c r="IQ33" s="70"/>
      <c r="IR33" s="70"/>
      <c r="IS33" s="70"/>
      <c r="IT33" s="70"/>
      <c r="IU33" s="70"/>
      <c r="IV33" s="70"/>
      <c r="IW33" s="70"/>
      <c r="IX33" s="70"/>
      <c r="IY33" s="71"/>
      <c r="IZ33" s="69">
        <f>データ!BI7</f>
        <v>71.5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v>
      </c>
      <c r="KG33" s="70"/>
      <c r="KH33" s="70"/>
      <c r="KI33" s="70"/>
      <c r="KJ33" s="70"/>
      <c r="KK33" s="70"/>
      <c r="KL33" s="70"/>
      <c r="KM33" s="70"/>
      <c r="KN33" s="70"/>
      <c r="KO33" s="70"/>
      <c r="KP33" s="70"/>
      <c r="KQ33" s="70"/>
      <c r="KR33" s="70"/>
      <c r="KS33" s="70"/>
      <c r="KT33" s="71"/>
      <c r="KU33" s="69">
        <f>データ!BQ7</f>
        <v>76.2</v>
      </c>
      <c r="KV33" s="70"/>
      <c r="KW33" s="70"/>
      <c r="KX33" s="70"/>
      <c r="KY33" s="70"/>
      <c r="KZ33" s="70"/>
      <c r="LA33" s="70"/>
      <c r="LB33" s="70"/>
      <c r="LC33" s="70"/>
      <c r="LD33" s="70"/>
      <c r="LE33" s="70"/>
      <c r="LF33" s="70"/>
      <c r="LG33" s="70"/>
      <c r="LH33" s="70"/>
      <c r="LI33" s="71"/>
      <c r="LJ33" s="69">
        <f>データ!BR7</f>
        <v>71</v>
      </c>
      <c r="LK33" s="70"/>
      <c r="LL33" s="70"/>
      <c r="LM33" s="70"/>
      <c r="LN33" s="70"/>
      <c r="LO33" s="70"/>
      <c r="LP33" s="70"/>
      <c r="LQ33" s="70"/>
      <c r="LR33" s="70"/>
      <c r="LS33" s="70"/>
      <c r="LT33" s="70"/>
      <c r="LU33" s="70"/>
      <c r="LV33" s="70"/>
      <c r="LW33" s="70"/>
      <c r="LX33" s="71"/>
      <c r="LY33" s="69">
        <f>データ!BS7</f>
        <v>67.400000000000006</v>
      </c>
      <c r="LZ33" s="70"/>
      <c r="MA33" s="70"/>
      <c r="MB33" s="70"/>
      <c r="MC33" s="70"/>
      <c r="MD33" s="70"/>
      <c r="ME33" s="70"/>
      <c r="MF33" s="70"/>
      <c r="MG33" s="70"/>
      <c r="MH33" s="70"/>
      <c r="MI33" s="70"/>
      <c r="MJ33" s="70"/>
      <c r="MK33" s="70"/>
      <c r="ML33" s="70"/>
      <c r="MM33" s="71"/>
      <c r="MN33" s="69">
        <f>データ!BT7</f>
        <v>75.900000000000006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189</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44837</v>
      </c>
      <c r="Q55" s="67"/>
      <c r="R55" s="67"/>
      <c r="S55" s="67"/>
      <c r="T55" s="67"/>
      <c r="U55" s="67"/>
      <c r="V55" s="67"/>
      <c r="W55" s="67"/>
      <c r="X55" s="67"/>
      <c r="Y55" s="67"/>
      <c r="Z55" s="67"/>
      <c r="AA55" s="67"/>
      <c r="AB55" s="67"/>
      <c r="AC55" s="67"/>
      <c r="AD55" s="68"/>
      <c r="AE55" s="66">
        <f>データ!CB7</f>
        <v>45067</v>
      </c>
      <c r="AF55" s="67"/>
      <c r="AG55" s="67"/>
      <c r="AH55" s="67"/>
      <c r="AI55" s="67"/>
      <c r="AJ55" s="67"/>
      <c r="AK55" s="67"/>
      <c r="AL55" s="67"/>
      <c r="AM55" s="67"/>
      <c r="AN55" s="67"/>
      <c r="AO55" s="67"/>
      <c r="AP55" s="67"/>
      <c r="AQ55" s="67"/>
      <c r="AR55" s="67"/>
      <c r="AS55" s="68"/>
      <c r="AT55" s="66">
        <f>データ!CC7</f>
        <v>51618</v>
      </c>
      <c r="AU55" s="67"/>
      <c r="AV55" s="67"/>
      <c r="AW55" s="67"/>
      <c r="AX55" s="67"/>
      <c r="AY55" s="67"/>
      <c r="AZ55" s="67"/>
      <c r="BA55" s="67"/>
      <c r="BB55" s="67"/>
      <c r="BC55" s="67"/>
      <c r="BD55" s="67"/>
      <c r="BE55" s="67"/>
      <c r="BF55" s="67"/>
      <c r="BG55" s="67"/>
      <c r="BH55" s="68"/>
      <c r="BI55" s="66">
        <f>データ!CD7</f>
        <v>50255</v>
      </c>
      <c r="BJ55" s="67"/>
      <c r="BK55" s="67"/>
      <c r="BL55" s="67"/>
      <c r="BM55" s="67"/>
      <c r="BN55" s="67"/>
      <c r="BO55" s="67"/>
      <c r="BP55" s="67"/>
      <c r="BQ55" s="67"/>
      <c r="BR55" s="67"/>
      <c r="BS55" s="67"/>
      <c r="BT55" s="67"/>
      <c r="BU55" s="67"/>
      <c r="BV55" s="67"/>
      <c r="BW55" s="68"/>
      <c r="BX55" s="66">
        <f>データ!CE7</f>
        <v>47533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9675</v>
      </c>
      <c r="DE55" s="67"/>
      <c r="DF55" s="67"/>
      <c r="DG55" s="67"/>
      <c r="DH55" s="67"/>
      <c r="DI55" s="67"/>
      <c r="DJ55" s="67"/>
      <c r="DK55" s="67"/>
      <c r="DL55" s="67"/>
      <c r="DM55" s="67"/>
      <c r="DN55" s="67"/>
      <c r="DO55" s="67"/>
      <c r="DP55" s="67"/>
      <c r="DQ55" s="67"/>
      <c r="DR55" s="68"/>
      <c r="DS55" s="66">
        <f>データ!CM7</f>
        <v>9498</v>
      </c>
      <c r="DT55" s="67"/>
      <c r="DU55" s="67"/>
      <c r="DV55" s="67"/>
      <c r="DW55" s="67"/>
      <c r="DX55" s="67"/>
      <c r="DY55" s="67"/>
      <c r="DZ55" s="67"/>
      <c r="EA55" s="67"/>
      <c r="EB55" s="67"/>
      <c r="EC55" s="67"/>
      <c r="ED55" s="67"/>
      <c r="EE55" s="67"/>
      <c r="EF55" s="67"/>
      <c r="EG55" s="68"/>
      <c r="EH55" s="66">
        <f>データ!CN7</f>
        <v>9586</v>
      </c>
      <c r="EI55" s="67"/>
      <c r="EJ55" s="67"/>
      <c r="EK55" s="67"/>
      <c r="EL55" s="67"/>
      <c r="EM55" s="67"/>
      <c r="EN55" s="67"/>
      <c r="EO55" s="67"/>
      <c r="EP55" s="67"/>
      <c r="EQ55" s="67"/>
      <c r="ER55" s="67"/>
      <c r="ES55" s="67"/>
      <c r="ET55" s="67"/>
      <c r="EU55" s="67"/>
      <c r="EV55" s="68"/>
      <c r="EW55" s="66">
        <f>データ!CO7</f>
        <v>11573</v>
      </c>
      <c r="EX55" s="67"/>
      <c r="EY55" s="67"/>
      <c r="EZ55" s="67"/>
      <c r="FA55" s="67"/>
      <c r="FB55" s="67"/>
      <c r="FC55" s="67"/>
      <c r="FD55" s="67"/>
      <c r="FE55" s="67"/>
      <c r="FF55" s="67"/>
      <c r="FG55" s="67"/>
      <c r="FH55" s="67"/>
      <c r="FI55" s="67"/>
      <c r="FJ55" s="67"/>
      <c r="FK55" s="68"/>
      <c r="FL55" s="66">
        <f>データ!CP7</f>
        <v>11418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67.599999999999994</v>
      </c>
      <c r="GS55" s="70"/>
      <c r="GT55" s="70"/>
      <c r="GU55" s="70"/>
      <c r="GV55" s="70"/>
      <c r="GW55" s="70"/>
      <c r="GX55" s="70"/>
      <c r="GY55" s="70"/>
      <c r="GZ55" s="70"/>
      <c r="HA55" s="70"/>
      <c r="HB55" s="70"/>
      <c r="HC55" s="70"/>
      <c r="HD55" s="70"/>
      <c r="HE55" s="70"/>
      <c r="HF55" s="71"/>
      <c r="HG55" s="69">
        <f>データ!CX7</f>
        <v>70.900000000000006</v>
      </c>
      <c r="HH55" s="70"/>
      <c r="HI55" s="70"/>
      <c r="HJ55" s="70"/>
      <c r="HK55" s="70"/>
      <c r="HL55" s="70"/>
      <c r="HM55" s="70"/>
      <c r="HN55" s="70"/>
      <c r="HO55" s="70"/>
      <c r="HP55" s="70"/>
      <c r="HQ55" s="70"/>
      <c r="HR55" s="70"/>
      <c r="HS55" s="70"/>
      <c r="HT55" s="70"/>
      <c r="HU55" s="71"/>
      <c r="HV55" s="69">
        <f>データ!CY7</f>
        <v>68.099999999999994</v>
      </c>
      <c r="HW55" s="70"/>
      <c r="HX55" s="70"/>
      <c r="HY55" s="70"/>
      <c r="HZ55" s="70"/>
      <c r="IA55" s="70"/>
      <c r="IB55" s="70"/>
      <c r="IC55" s="70"/>
      <c r="ID55" s="70"/>
      <c r="IE55" s="70"/>
      <c r="IF55" s="70"/>
      <c r="IG55" s="70"/>
      <c r="IH55" s="70"/>
      <c r="II55" s="70"/>
      <c r="IJ55" s="71"/>
      <c r="IK55" s="69">
        <f>データ!CZ7</f>
        <v>68.900000000000006</v>
      </c>
      <c r="IL55" s="70"/>
      <c r="IM55" s="70"/>
      <c r="IN55" s="70"/>
      <c r="IO55" s="70"/>
      <c r="IP55" s="70"/>
      <c r="IQ55" s="70"/>
      <c r="IR55" s="70"/>
      <c r="IS55" s="70"/>
      <c r="IT55" s="70"/>
      <c r="IU55" s="70"/>
      <c r="IV55" s="70"/>
      <c r="IW55" s="70"/>
      <c r="IX55" s="70"/>
      <c r="IY55" s="71"/>
      <c r="IZ55" s="69">
        <f>データ!DA7</f>
        <v>68.8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v>
      </c>
      <c r="KG55" s="70"/>
      <c r="KH55" s="70"/>
      <c r="KI55" s="70"/>
      <c r="KJ55" s="70"/>
      <c r="KK55" s="70"/>
      <c r="KL55" s="70"/>
      <c r="KM55" s="70"/>
      <c r="KN55" s="70"/>
      <c r="KO55" s="70"/>
      <c r="KP55" s="70"/>
      <c r="KQ55" s="70"/>
      <c r="KR55" s="70"/>
      <c r="KS55" s="70"/>
      <c r="KT55" s="71"/>
      <c r="KU55" s="69">
        <f>データ!DI7</f>
        <v>19.600000000000001</v>
      </c>
      <c r="KV55" s="70"/>
      <c r="KW55" s="70"/>
      <c r="KX55" s="70"/>
      <c r="KY55" s="70"/>
      <c r="KZ55" s="70"/>
      <c r="LA55" s="70"/>
      <c r="LB55" s="70"/>
      <c r="LC55" s="70"/>
      <c r="LD55" s="70"/>
      <c r="LE55" s="70"/>
      <c r="LF55" s="70"/>
      <c r="LG55" s="70"/>
      <c r="LH55" s="70"/>
      <c r="LI55" s="71"/>
      <c r="LJ55" s="69">
        <f>データ!DJ7</f>
        <v>21.3</v>
      </c>
      <c r="LK55" s="70"/>
      <c r="LL55" s="70"/>
      <c r="LM55" s="70"/>
      <c r="LN55" s="70"/>
      <c r="LO55" s="70"/>
      <c r="LP55" s="70"/>
      <c r="LQ55" s="70"/>
      <c r="LR55" s="70"/>
      <c r="LS55" s="70"/>
      <c r="LT55" s="70"/>
      <c r="LU55" s="70"/>
      <c r="LV55" s="70"/>
      <c r="LW55" s="70"/>
      <c r="LX55" s="71"/>
      <c r="LY55" s="69">
        <f>データ!DK7</f>
        <v>21.5</v>
      </c>
      <c r="LZ55" s="70"/>
      <c r="MA55" s="70"/>
      <c r="MB55" s="70"/>
      <c r="MC55" s="70"/>
      <c r="MD55" s="70"/>
      <c r="ME55" s="70"/>
      <c r="MF55" s="70"/>
      <c r="MG55" s="70"/>
      <c r="MH55" s="70"/>
      <c r="MI55" s="70"/>
      <c r="MJ55" s="70"/>
      <c r="MK55" s="70"/>
      <c r="ML55" s="70"/>
      <c r="MM55" s="71"/>
      <c r="MN55" s="69">
        <f>データ!DL7</f>
        <v>21.6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42.6</v>
      </c>
      <c r="Q79" s="70"/>
      <c r="R79" s="70"/>
      <c r="S79" s="70"/>
      <c r="T79" s="70"/>
      <c r="U79" s="70"/>
      <c r="V79" s="70"/>
      <c r="W79" s="70"/>
      <c r="X79" s="70"/>
      <c r="Y79" s="70"/>
      <c r="Z79" s="70"/>
      <c r="AA79" s="70"/>
      <c r="AB79" s="70"/>
      <c r="AC79" s="70"/>
      <c r="AD79" s="71"/>
      <c r="AE79" s="69">
        <f>データ!DT7</f>
        <v>49.4</v>
      </c>
      <c r="AF79" s="70"/>
      <c r="AG79" s="70"/>
      <c r="AH79" s="70"/>
      <c r="AI79" s="70"/>
      <c r="AJ79" s="70"/>
      <c r="AK79" s="70"/>
      <c r="AL79" s="70"/>
      <c r="AM79" s="70"/>
      <c r="AN79" s="70"/>
      <c r="AO79" s="70"/>
      <c r="AP79" s="70"/>
      <c r="AQ79" s="70"/>
      <c r="AR79" s="70"/>
      <c r="AS79" s="71"/>
      <c r="AT79" s="69">
        <f>データ!DU7</f>
        <v>47.3</v>
      </c>
      <c r="AU79" s="70"/>
      <c r="AV79" s="70"/>
      <c r="AW79" s="70"/>
      <c r="AX79" s="70"/>
      <c r="AY79" s="70"/>
      <c r="AZ79" s="70"/>
      <c r="BA79" s="70"/>
      <c r="BB79" s="70"/>
      <c r="BC79" s="70"/>
      <c r="BD79" s="70"/>
      <c r="BE79" s="70"/>
      <c r="BF79" s="70"/>
      <c r="BG79" s="70"/>
      <c r="BH79" s="71"/>
      <c r="BI79" s="69">
        <f>データ!DV7</f>
        <v>50.2</v>
      </c>
      <c r="BJ79" s="70"/>
      <c r="BK79" s="70"/>
      <c r="BL79" s="70"/>
      <c r="BM79" s="70"/>
      <c r="BN79" s="70"/>
      <c r="BO79" s="70"/>
      <c r="BP79" s="70"/>
      <c r="BQ79" s="70"/>
      <c r="BR79" s="70"/>
      <c r="BS79" s="70"/>
      <c r="BT79" s="70"/>
      <c r="BU79" s="70"/>
      <c r="BV79" s="70"/>
      <c r="BW79" s="71"/>
      <c r="BX79" s="69">
        <f>データ!DW7</f>
        <v>65.599999999999994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69.7</v>
      </c>
      <c r="DH79" s="70"/>
      <c r="DI79" s="70"/>
      <c r="DJ79" s="70"/>
      <c r="DK79" s="70"/>
      <c r="DL79" s="70"/>
      <c r="DM79" s="70"/>
      <c r="DN79" s="70"/>
      <c r="DO79" s="70"/>
      <c r="DP79" s="70"/>
      <c r="DQ79" s="70"/>
      <c r="DR79" s="70"/>
      <c r="DS79" s="70"/>
      <c r="DT79" s="70"/>
      <c r="DU79" s="71"/>
      <c r="DV79" s="69">
        <f>データ!EE7</f>
        <v>70.3</v>
      </c>
      <c r="DW79" s="70"/>
      <c r="DX79" s="70"/>
      <c r="DY79" s="70"/>
      <c r="DZ79" s="70"/>
      <c r="EA79" s="70"/>
      <c r="EB79" s="70"/>
      <c r="EC79" s="70"/>
      <c r="ED79" s="70"/>
      <c r="EE79" s="70"/>
      <c r="EF79" s="70"/>
      <c r="EG79" s="70"/>
      <c r="EH79" s="70"/>
      <c r="EI79" s="70"/>
      <c r="EJ79" s="71"/>
      <c r="EK79" s="69">
        <f>データ!EF7</f>
        <v>69.3</v>
      </c>
      <c r="EL79" s="70"/>
      <c r="EM79" s="70"/>
      <c r="EN79" s="70"/>
      <c r="EO79" s="70"/>
      <c r="EP79" s="70"/>
      <c r="EQ79" s="70"/>
      <c r="ER79" s="70"/>
      <c r="ES79" s="70"/>
      <c r="ET79" s="70"/>
      <c r="EU79" s="70"/>
      <c r="EV79" s="70"/>
      <c r="EW79" s="70"/>
      <c r="EX79" s="70"/>
      <c r="EY79" s="71"/>
      <c r="EZ79" s="69">
        <f>データ!EG7</f>
        <v>69.099999999999994</v>
      </c>
      <c r="FA79" s="70"/>
      <c r="FB79" s="70"/>
      <c r="FC79" s="70"/>
      <c r="FD79" s="70"/>
      <c r="FE79" s="70"/>
      <c r="FF79" s="70"/>
      <c r="FG79" s="70"/>
      <c r="FH79" s="70"/>
      <c r="FI79" s="70"/>
      <c r="FJ79" s="70"/>
      <c r="FK79" s="70"/>
      <c r="FL79" s="70"/>
      <c r="FM79" s="70"/>
      <c r="FN79" s="71"/>
      <c r="FO79" s="69">
        <f>データ!EH7</f>
        <v>67.599999999999994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v>
      </c>
      <c r="GU79" s="70"/>
      <c r="GV79" s="70"/>
      <c r="GW79" s="70"/>
      <c r="GX79" s="70"/>
      <c r="GY79" s="70"/>
      <c r="GZ79" s="70"/>
      <c r="HA79" s="70"/>
      <c r="HB79" s="70"/>
      <c r="HC79" s="70"/>
      <c r="HD79" s="70"/>
      <c r="HE79" s="70"/>
      <c r="HF79" s="70"/>
      <c r="HG79" s="70"/>
      <c r="HH79" s="71"/>
      <c r="HI79" s="69">
        <f>データ!EP7</f>
        <v>81.7</v>
      </c>
      <c r="HJ79" s="70"/>
      <c r="HK79" s="70"/>
      <c r="HL79" s="70"/>
      <c r="HM79" s="70"/>
      <c r="HN79" s="70"/>
      <c r="HO79" s="70"/>
      <c r="HP79" s="70"/>
      <c r="HQ79" s="70"/>
      <c r="HR79" s="70"/>
      <c r="HS79" s="70"/>
      <c r="HT79" s="70"/>
      <c r="HU79" s="70"/>
      <c r="HV79" s="70"/>
      <c r="HW79" s="71"/>
      <c r="HX79" s="69">
        <f>データ!EQ7</f>
        <v>78.2</v>
      </c>
      <c r="HY79" s="70"/>
      <c r="HZ79" s="70"/>
      <c r="IA79" s="70"/>
      <c r="IB79" s="70"/>
      <c r="IC79" s="70"/>
      <c r="ID79" s="70"/>
      <c r="IE79" s="70"/>
      <c r="IF79" s="70"/>
      <c r="IG79" s="70"/>
      <c r="IH79" s="70"/>
      <c r="II79" s="70"/>
      <c r="IJ79" s="70"/>
      <c r="IK79" s="70"/>
      <c r="IL79" s="71"/>
      <c r="IM79" s="69">
        <f>データ!ER7</f>
        <v>74.400000000000006</v>
      </c>
      <c r="IN79" s="70"/>
      <c r="IO79" s="70"/>
      <c r="IP79" s="70"/>
      <c r="IQ79" s="70"/>
      <c r="IR79" s="70"/>
      <c r="IS79" s="70"/>
      <c r="IT79" s="70"/>
      <c r="IU79" s="70"/>
      <c r="IV79" s="70"/>
      <c r="IW79" s="70"/>
      <c r="IX79" s="70"/>
      <c r="IY79" s="70"/>
      <c r="IZ79" s="70"/>
      <c r="JA79" s="71"/>
      <c r="JB79" s="69">
        <f>データ!ES7</f>
        <v>69.8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56756510</v>
      </c>
      <c r="KH79" s="67"/>
      <c r="KI79" s="67"/>
      <c r="KJ79" s="67"/>
      <c r="KK79" s="67"/>
      <c r="KL79" s="67"/>
      <c r="KM79" s="67"/>
      <c r="KN79" s="67"/>
      <c r="KO79" s="67"/>
      <c r="KP79" s="67"/>
      <c r="KQ79" s="67"/>
      <c r="KR79" s="67"/>
      <c r="KS79" s="67"/>
      <c r="KT79" s="67"/>
      <c r="KU79" s="68"/>
      <c r="KV79" s="66">
        <f>データ!FA7</f>
        <v>57528430</v>
      </c>
      <c r="KW79" s="67"/>
      <c r="KX79" s="67"/>
      <c r="KY79" s="67"/>
      <c r="KZ79" s="67"/>
      <c r="LA79" s="67"/>
      <c r="LB79" s="67"/>
      <c r="LC79" s="67"/>
      <c r="LD79" s="67"/>
      <c r="LE79" s="67"/>
      <c r="LF79" s="67"/>
      <c r="LG79" s="67"/>
      <c r="LH79" s="67"/>
      <c r="LI79" s="67"/>
      <c r="LJ79" s="68"/>
      <c r="LK79" s="66">
        <f>データ!FB7</f>
        <v>58787460</v>
      </c>
      <c r="LL79" s="67"/>
      <c r="LM79" s="67"/>
      <c r="LN79" s="67"/>
      <c r="LO79" s="67"/>
      <c r="LP79" s="67"/>
      <c r="LQ79" s="67"/>
      <c r="LR79" s="67"/>
      <c r="LS79" s="67"/>
      <c r="LT79" s="67"/>
      <c r="LU79" s="67"/>
      <c r="LV79" s="67"/>
      <c r="LW79" s="67"/>
      <c r="LX79" s="67"/>
      <c r="LY79" s="68"/>
      <c r="LZ79" s="66">
        <f>データ!FC7</f>
        <v>58939670</v>
      </c>
      <c r="MA79" s="67"/>
      <c r="MB79" s="67"/>
      <c r="MC79" s="67"/>
      <c r="MD79" s="67"/>
      <c r="ME79" s="67"/>
      <c r="MF79" s="67"/>
      <c r="MG79" s="67"/>
      <c r="MH79" s="67"/>
      <c r="MI79" s="67"/>
      <c r="MJ79" s="67"/>
      <c r="MK79" s="67"/>
      <c r="ML79" s="67"/>
      <c r="MM79" s="67"/>
      <c r="MN79" s="68"/>
      <c r="MO79" s="66">
        <f>データ!FD7</f>
        <v>60288810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R3nIdX5zYWzJrVb1ZAzPvTP7vf0BJeIhGi7Cy6rC4K97QEkRcD08E21v3bfBczC7/j7KzsDi13Gokoe9N0n+A==" saltValue="fC5Vq5XVYzjsGB10DeY0S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159</v>
      </c>
      <c r="BF5" s="49" t="s">
        <v>147</v>
      </c>
      <c r="BG5" s="49" t="s">
        <v>160</v>
      </c>
      <c r="BH5" s="49" t="s">
        <v>149</v>
      </c>
      <c r="BI5" s="49" t="s">
        <v>150</v>
      </c>
      <c r="BJ5" s="49" t="s">
        <v>151</v>
      </c>
      <c r="BK5" s="49" t="s">
        <v>152</v>
      </c>
      <c r="BL5" s="49" t="s">
        <v>153</v>
      </c>
      <c r="BM5" s="49" t="s">
        <v>154</v>
      </c>
      <c r="BN5" s="49" t="s">
        <v>155</v>
      </c>
      <c r="BO5" s="49" t="s">
        <v>156</v>
      </c>
      <c r="BP5" s="49" t="s">
        <v>146</v>
      </c>
      <c r="BQ5" s="49" t="s">
        <v>147</v>
      </c>
      <c r="BR5" s="49" t="s">
        <v>157</v>
      </c>
      <c r="BS5" s="49" t="s">
        <v>161</v>
      </c>
      <c r="BT5" s="49" t="s">
        <v>150</v>
      </c>
      <c r="BU5" s="49" t="s">
        <v>151</v>
      </c>
      <c r="BV5" s="49" t="s">
        <v>152</v>
      </c>
      <c r="BW5" s="49" t="s">
        <v>153</v>
      </c>
      <c r="BX5" s="49" t="s">
        <v>154</v>
      </c>
      <c r="BY5" s="49" t="s">
        <v>155</v>
      </c>
      <c r="BZ5" s="49" t="s">
        <v>156</v>
      </c>
      <c r="CA5" s="49" t="s">
        <v>159</v>
      </c>
      <c r="CB5" s="49" t="s">
        <v>147</v>
      </c>
      <c r="CC5" s="49" t="s">
        <v>157</v>
      </c>
      <c r="CD5" s="49" t="s">
        <v>149</v>
      </c>
      <c r="CE5" s="49" t="s">
        <v>158</v>
      </c>
      <c r="CF5" s="49" t="s">
        <v>151</v>
      </c>
      <c r="CG5" s="49" t="s">
        <v>152</v>
      </c>
      <c r="CH5" s="49" t="s">
        <v>153</v>
      </c>
      <c r="CI5" s="49" t="s">
        <v>154</v>
      </c>
      <c r="CJ5" s="49" t="s">
        <v>155</v>
      </c>
      <c r="CK5" s="49" t="s">
        <v>156</v>
      </c>
      <c r="CL5" s="49" t="s">
        <v>159</v>
      </c>
      <c r="CM5" s="49" t="s">
        <v>162</v>
      </c>
      <c r="CN5" s="49" t="s">
        <v>157</v>
      </c>
      <c r="CO5" s="49" t="s">
        <v>149</v>
      </c>
      <c r="CP5" s="49" t="s">
        <v>158</v>
      </c>
      <c r="CQ5" s="49" t="s">
        <v>151</v>
      </c>
      <c r="CR5" s="49" t="s">
        <v>152</v>
      </c>
      <c r="CS5" s="49" t="s">
        <v>153</v>
      </c>
      <c r="CT5" s="49" t="s">
        <v>154</v>
      </c>
      <c r="CU5" s="49" t="s">
        <v>155</v>
      </c>
      <c r="CV5" s="49" t="s">
        <v>156</v>
      </c>
      <c r="CW5" s="49" t="s">
        <v>159</v>
      </c>
      <c r="CX5" s="49" t="s">
        <v>163</v>
      </c>
      <c r="CY5" s="49" t="s">
        <v>148</v>
      </c>
      <c r="CZ5" s="49" t="s">
        <v>149</v>
      </c>
      <c r="DA5" s="49" t="s">
        <v>164</v>
      </c>
      <c r="DB5" s="49" t="s">
        <v>151</v>
      </c>
      <c r="DC5" s="49" t="s">
        <v>152</v>
      </c>
      <c r="DD5" s="49" t="s">
        <v>153</v>
      </c>
      <c r="DE5" s="49" t="s">
        <v>154</v>
      </c>
      <c r="DF5" s="49" t="s">
        <v>155</v>
      </c>
      <c r="DG5" s="49" t="s">
        <v>156</v>
      </c>
      <c r="DH5" s="49" t="s">
        <v>159</v>
      </c>
      <c r="DI5" s="49" t="s">
        <v>147</v>
      </c>
      <c r="DJ5" s="49" t="s">
        <v>157</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158</v>
      </c>
      <c r="DX5" s="49" t="s">
        <v>151</v>
      </c>
      <c r="DY5" s="49" t="s">
        <v>152</v>
      </c>
      <c r="DZ5" s="49" t="s">
        <v>153</v>
      </c>
      <c r="EA5" s="49" t="s">
        <v>154</v>
      </c>
      <c r="EB5" s="49" t="s">
        <v>155</v>
      </c>
      <c r="EC5" s="49" t="s">
        <v>156</v>
      </c>
      <c r="ED5" s="49" t="s">
        <v>159</v>
      </c>
      <c r="EE5" s="49" t="s">
        <v>162</v>
      </c>
      <c r="EF5" s="49" t="s">
        <v>157</v>
      </c>
      <c r="EG5" s="49" t="s">
        <v>149</v>
      </c>
      <c r="EH5" s="49" t="s">
        <v>164</v>
      </c>
      <c r="EI5" s="49" t="s">
        <v>151</v>
      </c>
      <c r="EJ5" s="49" t="s">
        <v>152</v>
      </c>
      <c r="EK5" s="49" t="s">
        <v>153</v>
      </c>
      <c r="EL5" s="49" t="s">
        <v>154</v>
      </c>
      <c r="EM5" s="49" t="s">
        <v>155</v>
      </c>
      <c r="EN5" s="49" t="s">
        <v>156</v>
      </c>
      <c r="EO5" s="49" t="s">
        <v>159</v>
      </c>
      <c r="EP5" s="49" t="s">
        <v>162</v>
      </c>
      <c r="EQ5" s="49" t="s">
        <v>157</v>
      </c>
      <c r="ER5" s="49" t="s">
        <v>161</v>
      </c>
      <c r="ES5" s="49" t="s">
        <v>150</v>
      </c>
      <c r="ET5" s="49" t="s">
        <v>151</v>
      </c>
      <c r="EU5" s="49" t="s">
        <v>152</v>
      </c>
      <c r="EV5" s="49" t="s">
        <v>153</v>
      </c>
      <c r="EW5" s="49" t="s">
        <v>154</v>
      </c>
      <c r="EX5" s="49" t="s">
        <v>155</v>
      </c>
      <c r="EY5" s="49" t="s">
        <v>165</v>
      </c>
      <c r="EZ5" s="49" t="s">
        <v>146</v>
      </c>
      <c r="FA5" s="49" t="s">
        <v>163</v>
      </c>
      <c r="FB5" s="49" t="s">
        <v>148</v>
      </c>
      <c r="FC5" s="49" t="s">
        <v>161</v>
      </c>
      <c r="FD5" s="49" t="s">
        <v>150</v>
      </c>
      <c r="FE5" s="49" t="s">
        <v>151</v>
      </c>
      <c r="FF5" s="49" t="s">
        <v>152</v>
      </c>
      <c r="FG5" s="49" t="s">
        <v>153</v>
      </c>
      <c r="FH5" s="49" t="s">
        <v>154</v>
      </c>
      <c r="FI5" s="49" t="s">
        <v>155</v>
      </c>
      <c r="FJ5" s="49" t="s">
        <v>156</v>
      </c>
    </row>
    <row r="6" spans="1:166" s="54" customFormat="1">
      <c r="A6" s="35" t="s">
        <v>166</v>
      </c>
      <c r="B6" s="50">
        <f>B8</f>
        <v>2023</v>
      </c>
      <c r="C6" s="50">
        <f t="shared" ref="C6:M6" si="2">C8</f>
        <v>352047</v>
      </c>
      <c r="D6" s="50">
        <f t="shared" si="2"/>
        <v>46</v>
      </c>
      <c r="E6" s="50">
        <f t="shared" si="2"/>
        <v>6</v>
      </c>
      <c r="F6" s="50">
        <f t="shared" si="2"/>
        <v>0</v>
      </c>
      <c r="G6" s="50">
        <f t="shared" si="2"/>
        <v>1</v>
      </c>
      <c r="H6" s="153" t="str">
        <f>IF(H8&lt;&gt;I8,H8,"")&amp;IF(I8&lt;&gt;J8,I8,"")&amp;"　"&amp;J8</f>
        <v>山口県萩市　市民病院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対象</v>
      </c>
      <c r="S6" s="50" t="str">
        <f t="shared" si="3"/>
        <v>ド 透 訓</v>
      </c>
      <c r="T6" s="50" t="str">
        <f t="shared" si="3"/>
        <v>救 へ 輪</v>
      </c>
      <c r="U6" s="51">
        <f>U8</f>
        <v>42709</v>
      </c>
      <c r="V6" s="51">
        <f>V8</f>
        <v>9722</v>
      </c>
      <c r="W6" s="50" t="str">
        <f>W8</f>
        <v>第２種該当</v>
      </c>
      <c r="X6" s="50" t="str">
        <f t="shared" ref="X6" si="4">X8</f>
        <v>-</v>
      </c>
      <c r="Y6" s="50" t="str">
        <f t="shared" si="3"/>
        <v>７：１</v>
      </c>
      <c r="Z6" s="51">
        <f t="shared" si="3"/>
        <v>100</v>
      </c>
      <c r="AA6" s="51" t="str">
        <f t="shared" si="3"/>
        <v>-</v>
      </c>
      <c r="AB6" s="51" t="str">
        <f t="shared" si="3"/>
        <v>-</v>
      </c>
      <c r="AC6" s="51" t="str">
        <f t="shared" si="3"/>
        <v>-</v>
      </c>
      <c r="AD6" s="51" t="str">
        <f t="shared" si="3"/>
        <v>-</v>
      </c>
      <c r="AE6" s="51">
        <f t="shared" si="3"/>
        <v>100</v>
      </c>
      <c r="AF6" s="51">
        <f t="shared" si="3"/>
        <v>89</v>
      </c>
      <c r="AG6" s="51" t="str">
        <f t="shared" si="3"/>
        <v>-</v>
      </c>
      <c r="AH6" s="51">
        <f t="shared" si="3"/>
        <v>89</v>
      </c>
      <c r="AI6" s="52">
        <f>IF(AI8="-",NA(),AI8)</f>
        <v>93.8</v>
      </c>
      <c r="AJ6" s="52">
        <f t="shared" ref="AJ6:AR6" si="5">IF(AJ8="-",NA(),AJ8)</f>
        <v>97.3</v>
      </c>
      <c r="AK6" s="52">
        <f t="shared" si="5"/>
        <v>99.1</v>
      </c>
      <c r="AL6" s="52">
        <f t="shared" si="5"/>
        <v>98.9</v>
      </c>
      <c r="AM6" s="52">
        <f t="shared" si="5"/>
        <v>88.6</v>
      </c>
      <c r="AN6" s="52">
        <f t="shared" si="5"/>
        <v>96.9</v>
      </c>
      <c r="AO6" s="52">
        <f t="shared" si="5"/>
        <v>100.6</v>
      </c>
      <c r="AP6" s="52">
        <f t="shared" si="5"/>
        <v>105.9</v>
      </c>
      <c r="AQ6" s="52">
        <f t="shared" si="5"/>
        <v>104.3</v>
      </c>
      <c r="AR6" s="52">
        <f t="shared" si="5"/>
        <v>96.3</v>
      </c>
      <c r="AS6" s="52" t="str">
        <f>IF(AS8="-","【-】","【"&amp;SUBSTITUTE(TEXT(AS8,"#,##0.0"),"-","△")&amp;"】")</f>
        <v>【96.6】</v>
      </c>
      <c r="AT6" s="52">
        <f>IF(AT8="-",NA(),AT8)</f>
        <v>82.4</v>
      </c>
      <c r="AU6" s="52">
        <f t="shared" ref="AU6:BC6" si="6">IF(AU8="-",NA(),AU8)</f>
        <v>80</v>
      </c>
      <c r="AV6" s="52">
        <f t="shared" si="6"/>
        <v>81.8</v>
      </c>
      <c r="AW6" s="52">
        <f t="shared" si="6"/>
        <v>77.5</v>
      </c>
      <c r="AX6" s="52">
        <f t="shared" si="6"/>
        <v>74.8</v>
      </c>
      <c r="AY6" s="52">
        <f t="shared" si="6"/>
        <v>84.3</v>
      </c>
      <c r="AZ6" s="52">
        <f t="shared" si="6"/>
        <v>80.7</v>
      </c>
      <c r="BA6" s="52">
        <f t="shared" si="6"/>
        <v>82.2</v>
      </c>
      <c r="BB6" s="52">
        <f t="shared" si="6"/>
        <v>81.7</v>
      </c>
      <c r="BC6" s="52">
        <f t="shared" si="6"/>
        <v>81</v>
      </c>
      <c r="BD6" s="52" t="str">
        <f>IF(BD8="-","【-】","【"&amp;SUBSTITUTE(TEXT(BD8,"#,##0.0"),"-","△")&amp;"】")</f>
        <v>【86.6】</v>
      </c>
      <c r="BE6" s="52">
        <f>IF(BE8="-",NA(),BE8)</f>
        <v>78.099999999999994</v>
      </c>
      <c r="BF6" s="52">
        <f t="shared" ref="BF6:BN6" si="7">IF(BF8="-",NA(),BF8)</f>
        <v>75.400000000000006</v>
      </c>
      <c r="BG6" s="52">
        <f t="shared" si="7"/>
        <v>77.400000000000006</v>
      </c>
      <c r="BH6" s="52">
        <f t="shared" si="7"/>
        <v>74.400000000000006</v>
      </c>
      <c r="BI6" s="52">
        <f t="shared" si="7"/>
        <v>71.5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81</v>
      </c>
      <c r="BQ6" s="52">
        <f t="shared" ref="BQ6:BY6" si="8">IF(BQ8="-",NA(),BQ8)</f>
        <v>76.2</v>
      </c>
      <c r="BR6" s="52">
        <f t="shared" si="8"/>
        <v>71</v>
      </c>
      <c r="BS6" s="52">
        <f t="shared" si="8"/>
        <v>67.400000000000006</v>
      </c>
      <c r="BT6" s="52">
        <f t="shared" si="8"/>
        <v>75.900000000000006</v>
      </c>
      <c r="BU6" s="52">
        <f t="shared" si="8"/>
        <v>70.400000000000006</v>
      </c>
      <c r="BV6" s="52">
        <f t="shared" si="8"/>
        <v>65.8</v>
      </c>
      <c r="BW6" s="52">
        <f t="shared" si="8"/>
        <v>65</v>
      </c>
      <c r="BX6" s="52">
        <f t="shared" si="8"/>
        <v>63.3</v>
      </c>
      <c r="BY6" s="52">
        <f t="shared" si="8"/>
        <v>64.7</v>
      </c>
      <c r="BZ6" s="52" t="str">
        <f>IF(BZ8="-","【-】","【"&amp;SUBSTITUTE(TEXT(BZ8,"#,##0.0"),"-","△")&amp;"】")</f>
        <v>【68.7】</v>
      </c>
      <c r="CA6" s="53">
        <f>IF(CA8="-",NA(),CA8)</f>
        <v>44837</v>
      </c>
      <c r="CB6" s="53">
        <f t="shared" ref="CB6:CJ6" si="9">IF(CB8="-",NA(),CB8)</f>
        <v>45067</v>
      </c>
      <c r="CC6" s="53">
        <f t="shared" si="9"/>
        <v>51618</v>
      </c>
      <c r="CD6" s="53">
        <f t="shared" si="9"/>
        <v>50255</v>
      </c>
      <c r="CE6" s="53">
        <f t="shared" si="9"/>
        <v>47533</v>
      </c>
      <c r="CF6" s="53">
        <f t="shared" si="9"/>
        <v>35788</v>
      </c>
      <c r="CG6" s="53">
        <f t="shared" si="9"/>
        <v>37855</v>
      </c>
      <c r="CH6" s="53">
        <f t="shared" si="9"/>
        <v>39289</v>
      </c>
      <c r="CI6" s="53">
        <f t="shared" si="9"/>
        <v>40846</v>
      </c>
      <c r="CJ6" s="53">
        <f t="shared" si="9"/>
        <v>41075</v>
      </c>
      <c r="CK6" s="52" t="str">
        <f>IF(CK8="-","【-】","【"&amp;SUBSTITUTE(TEXT(CK8,"#,##0"),"-","△")&amp;"】")</f>
        <v>【62,428】</v>
      </c>
      <c r="CL6" s="53">
        <f>IF(CL8="-",NA(),CL8)</f>
        <v>9675</v>
      </c>
      <c r="CM6" s="53">
        <f t="shared" ref="CM6:CU6" si="10">IF(CM8="-",NA(),CM8)</f>
        <v>9498</v>
      </c>
      <c r="CN6" s="53">
        <f t="shared" si="10"/>
        <v>9586</v>
      </c>
      <c r="CO6" s="53">
        <f t="shared" si="10"/>
        <v>11573</v>
      </c>
      <c r="CP6" s="53">
        <f t="shared" si="10"/>
        <v>11418</v>
      </c>
      <c r="CQ6" s="53">
        <f t="shared" si="10"/>
        <v>10602</v>
      </c>
      <c r="CR6" s="53">
        <f t="shared" si="10"/>
        <v>11234</v>
      </c>
      <c r="CS6" s="53">
        <f t="shared" si="10"/>
        <v>11512</v>
      </c>
      <c r="CT6" s="53">
        <f t="shared" si="10"/>
        <v>11831</v>
      </c>
      <c r="CU6" s="53">
        <f t="shared" si="10"/>
        <v>11652</v>
      </c>
      <c r="CV6" s="52" t="str">
        <f>IF(CV8="-","【-】","【"&amp;SUBSTITUTE(TEXT(CV8,"#,##0"),"-","△")&amp;"】")</f>
        <v>【18,236】</v>
      </c>
      <c r="CW6" s="52">
        <f>IF(CW8="-",NA(),CW8)</f>
        <v>67.599999999999994</v>
      </c>
      <c r="CX6" s="52">
        <f t="shared" ref="CX6:DF6" si="11">IF(CX8="-",NA(),CX8)</f>
        <v>70.900000000000006</v>
      </c>
      <c r="CY6" s="52">
        <f t="shared" si="11"/>
        <v>68.099999999999994</v>
      </c>
      <c r="CZ6" s="52">
        <f t="shared" si="11"/>
        <v>68.900000000000006</v>
      </c>
      <c r="DA6" s="52">
        <f t="shared" si="11"/>
        <v>68.8</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20</v>
      </c>
      <c r="DI6" s="52">
        <f t="shared" ref="DI6:DQ6" si="12">IF(DI8="-",NA(),DI8)</f>
        <v>19.600000000000001</v>
      </c>
      <c r="DJ6" s="52">
        <f t="shared" si="12"/>
        <v>21.3</v>
      </c>
      <c r="DK6" s="52">
        <f t="shared" si="12"/>
        <v>21.5</v>
      </c>
      <c r="DL6" s="52">
        <f t="shared" si="12"/>
        <v>21.6</v>
      </c>
      <c r="DM6" s="52">
        <f t="shared" si="12"/>
        <v>17.5</v>
      </c>
      <c r="DN6" s="52">
        <f t="shared" si="12"/>
        <v>17.5</v>
      </c>
      <c r="DO6" s="52">
        <f t="shared" si="12"/>
        <v>17.3</v>
      </c>
      <c r="DP6" s="52">
        <f t="shared" si="12"/>
        <v>17.899999999999999</v>
      </c>
      <c r="DQ6" s="52">
        <f t="shared" si="12"/>
        <v>18</v>
      </c>
      <c r="DR6" s="52" t="str">
        <f>IF(DR8="-","【-】","【"&amp;SUBSTITUTE(TEXT(DR8,"#,##0.0"),"-","△")&amp;"】")</f>
        <v>【26.4】</v>
      </c>
      <c r="DS6" s="52">
        <f>IF(DS8="-",NA(),DS8)</f>
        <v>42.6</v>
      </c>
      <c r="DT6" s="52">
        <f t="shared" ref="DT6:EB6" si="13">IF(DT8="-",NA(),DT8)</f>
        <v>49.4</v>
      </c>
      <c r="DU6" s="52">
        <f t="shared" si="13"/>
        <v>47.3</v>
      </c>
      <c r="DV6" s="52">
        <f t="shared" si="13"/>
        <v>50.2</v>
      </c>
      <c r="DW6" s="52">
        <f t="shared" si="13"/>
        <v>65.599999999999994</v>
      </c>
      <c r="DX6" s="52">
        <f t="shared" si="13"/>
        <v>120.5</v>
      </c>
      <c r="DY6" s="52">
        <f t="shared" si="13"/>
        <v>124.2</v>
      </c>
      <c r="DZ6" s="52">
        <f t="shared" si="13"/>
        <v>121.6</v>
      </c>
      <c r="EA6" s="52">
        <f t="shared" si="13"/>
        <v>118.9</v>
      </c>
      <c r="EB6" s="52">
        <f t="shared" si="13"/>
        <v>121.9</v>
      </c>
      <c r="EC6" s="52" t="str">
        <f>IF(EC8="-","【-】","【"&amp;SUBSTITUTE(TEXT(EC8,"#,##0.0"),"-","△")&amp;"】")</f>
        <v>【54.5】</v>
      </c>
      <c r="ED6" s="52">
        <f>IF(ED8="-",NA(),ED8)</f>
        <v>69.7</v>
      </c>
      <c r="EE6" s="52">
        <f t="shared" ref="EE6:EM6" si="14">IF(EE8="-",NA(),EE8)</f>
        <v>70.3</v>
      </c>
      <c r="EF6" s="52">
        <f t="shared" si="14"/>
        <v>69.3</v>
      </c>
      <c r="EG6" s="52">
        <f t="shared" si="14"/>
        <v>69.099999999999994</v>
      </c>
      <c r="EH6" s="52">
        <f t="shared" si="14"/>
        <v>67.599999999999994</v>
      </c>
      <c r="EI6" s="52">
        <f t="shared" si="14"/>
        <v>54.6</v>
      </c>
      <c r="EJ6" s="52">
        <f t="shared" si="14"/>
        <v>56.9</v>
      </c>
      <c r="EK6" s="52">
        <f t="shared" si="14"/>
        <v>58.1</v>
      </c>
      <c r="EL6" s="52">
        <f t="shared" si="14"/>
        <v>59.4</v>
      </c>
      <c r="EM6" s="52">
        <f t="shared" si="14"/>
        <v>59.1</v>
      </c>
      <c r="EN6" s="52" t="str">
        <f>IF(EN8="-","【-】","【"&amp;SUBSTITUTE(TEXT(EN8,"#,##0.0"),"-","△")&amp;"】")</f>
        <v>【57.0】</v>
      </c>
      <c r="EO6" s="52">
        <f>IF(EO8="-",NA(),EO8)</f>
        <v>81</v>
      </c>
      <c r="EP6" s="52">
        <f t="shared" ref="EP6:EX6" si="15">IF(EP8="-",NA(),EP8)</f>
        <v>81.7</v>
      </c>
      <c r="EQ6" s="52">
        <f t="shared" si="15"/>
        <v>78.2</v>
      </c>
      <c r="ER6" s="52">
        <f t="shared" si="15"/>
        <v>74.400000000000006</v>
      </c>
      <c r="ES6" s="52">
        <f t="shared" si="15"/>
        <v>69.8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56756510</v>
      </c>
      <c r="FA6" s="53">
        <f t="shared" ref="FA6:FI6" si="16">IF(FA8="-",NA(),FA8)</f>
        <v>57528430</v>
      </c>
      <c r="FB6" s="53">
        <f t="shared" si="16"/>
        <v>58787460</v>
      </c>
      <c r="FC6" s="53">
        <f t="shared" si="16"/>
        <v>58939670</v>
      </c>
      <c r="FD6" s="53">
        <f t="shared" si="16"/>
        <v>60288810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167</v>
      </c>
      <c r="B7" s="50">
        <f t="shared" ref="B7:AH7" si="17">B8</f>
        <v>2023</v>
      </c>
      <c r="C7" s="50">
        <f t="shared" si="17"/>
        <v>352047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10</v>
      </c>
      <c r="R7" s="50" t="str">
        <f t="shared" si="17"/>
        <v>対象</v>
      </c>
      <c r="S7" s="50" t="str">
        <f t="shared" si="17"/>
        <v>ド 透 訓</v>
      </c>
      <c r="T7" s="50" t="str">
        <f t="shared" si="17"/>
        <v>救 へ 輪</v>
      </c>
      <c r="U7" s="51">
        <f>U8</f>
        <v>42709</v>
      </c>
      <c r="V7" s="51">
        <f>V8</f>
        <v>9722</v>
      </c>
      <c r="W7" s="50" t="str">
        <f>W8</f>
        <v>第２種該当</v>
      </c>
      <c r="X7" s="50" t="str">
        <f t="shared" si="17"/>
        <v>-</v>
      </c>
      <c r="Y7" s="50" t="str">
        <f t="shared" si="17"/>
        <v>７：１</v>
      </c>
      <c r="Z7" s="51">
        <f t="shared" si="17"/>
        <v>100</v>
      </c>
      <c r="AA7" s="51" t="str">
        <f t="shared" si="17"/>
        <v>-</v>
      </c>
      <c r="AB7" s="51" t="str">
        <f t="shared" si="17"/>
        <v>-</v>
      </c>
      <c r="AC7" s="51" t="str">
        <f t="shared" si="17"/>
        <v>-</v>
      </c>
      <c r="AD7" s="51" t="str">
        <f t="shared" si="17"/>
        <v>-</v>
      </c>
      <c r="AE7" s="51">
        <f t="shared" si="17"/>
        <v>100</v>
      </c>
      <c r="AF7" s="51">
        <f t="shared" si="17"/>
        <v>89</v>
      </c>
      <c r="AG7" s="51" t="str">
        <f t="shared" si="17"/>
        <v>-</v>
      </c>
      <c r="AH7" s="51">
        <f t="shared" si="17"/>
        <v>89</v>
      </c>
      <c r="AI7" s="52">
        <f>AI8</f>
        <v>93.8</v>
      </c>
      <c r="AJ7" s="52">
        <f t="shared" ref="AJ7:AR7" si="18">AJ8</f>
        <v>97.3</v>
      </c>
      <c r="AK7" s="52">
        <f t="shared" si="18"/>
        <v>99.1</v>
      </c>
      <c r="AL7" s="52">
        <f t="shared" si="18"/>
        <v>98.9</v>
      </c>
      <c r="AM7" s="52">
        <f t="shared" si="18"/>
        <v>88.6</v>
      </c>
      <c r="AN7" s="52">
        <f t="shared" si="18"/>
        <v>96.9</v>
      </c>
      <c r="AO7" s="52">
        <f t="shared" si="18"/>
        <v>100.6</v>
      </c>
      <c r="AP7" s="52">
        <f t="shared" si="18"/>
        <v>105.9</v>
      </c>
      <c r="AQ7" s="52">
        <f t="shared" si="18"/>
        <v>104.3</v>
      </c>
      <c r="AR7" s="52">
        <f t="shared" si="18"/>
        <v>96.3</v>
      </c>
      <c r="AS7" s="52"/>
      <c r="AT7" s="52">
        <f>AT8</f>
        <v>82.4</v>
      </c>
      <c r="AU7" s="52">
        <f t="shared" ref="AU7:BC7" si="19">AU8</f>
        <v>80</v>
      </c>
      <c r="AV7" s="52">
        <f t="shared" si="19"/>
        <v>81.8</v>
      </c>
      <c r="AW7" s="52">
        <f t="shared" si="19"/>
        <v>77.5</v>
      </c>
      <c r="AX7" s="52">
        <f t="shared" si="19"/>
        <v>74.8</v>
      </c>
      <c r="AY7" s="52">
        <f t="shared" si="19"/>
        <v>84.3</v>
      </c>
      <c r="AZ7" s="52">
        <f t="shared" si="19"/>
        <v>80.7</v>
      </c>
      <c r="BA7" s="52">
        <f t="shared" si="19"/>
        <v>82.2</v>
      </c>
      <c r="BB7" s="52">
        <f t="shared" si="19"/>
        <v>81.7</v>
      </c>
      <c r="BC7" s="52">
        <f t="shared" si="19"/>
        <v>81</v>
      </c>
      <c r="BD7" s="52"/>
      <c r="BE7" s="52">
        <f>BE8</f>
        <v>78.099999999999994</v>
      </c>
      <c r="BF7" s="52">
        <f t="shared" ref="BF7:BN7" si="20">BF8</f>
        <v>75.400000000000006</v>
      </c>
      <c r="BG7" s="52">
        <f t="shared" si="20"/>
        <v>77.400000000000006</v>
      </c>
      <c r="BH7" s="52">
        <f t="shared" si="20"/>
        <v>74.400000000000006</v>
      </c>
      <c r="BI7" s="52">
        <f t="shared" si="20"/>
        <v>71.5</v>
      </c>
      <c r="BJ7" s="52">
        <f t="shared" si="20"/>
        <v>80.599999999999994</v>
      </c>
      <c r="BK7" s="52">
        <f t="shared" si="20"/>
        <v>77.099999999999994</v>
      </c>
      <c r="BL7" s="52">
        <f t="shared" si="20"/>
        <v>78.599999999999994</v>
      </c>
      <c r="BM7" s="52">
        <f t="shared" si="20"/>
        <v>78.099999999999994</v>
      </c>
      <c r="BN7" s="52">
        <f t="shared" si="20"/>
        <v>77.5</v>
      </c>
      <c r="BO7" s="52"/>
      <c r="BP7" s="52">
        <f>BP8</f>
        <v>81</v>
      </c>
      <c r="BQ7" s="52">
        <f t="shared" ref="BQ7:BY7" si="21">BQ8</f>
        <v>76.2</v>
      </c>
      <c r="BR7" s="52">
        <f t="shared" si="21"/>
        <v>71</v>
      </c>
      <c r="BS7" s="52">
        <f t="shared" si="21"/>
        <v>67.400000000000006</v>
      </c>
      <c r="BT7" s="52">
        <f t="shared" si="21"/>
        <v>75.900000000000006</v>
      </c>
      <c r="BU7" s="52">
        <f t="shared" si="21"/>
        <v>70.400000000000006</v>
      </c>
      <c r="BV7" s="52">
        <f t="shared" si="21"/>
        <v>65.8</v>
      </c>
      <c r="BW7" s="52">
        <f t="shared" si="21"/>
        <v>65</v>
      </c>
      <c r="BX7" s="52">
        <f t="shared" si="21"/>
        <v>63.3</v>
      </c>
      <c r="BY7" s="52">
        <f t="shared" si="21"/>
        <v>64.7</v>
      </c>
      <c r="BZ7" s="52"/>
      <c r="CA7" s="53">
        <f>CA8</f>
        <v>44837</v>
      </c>
      <c r="CB7" s="53">
        <f t="shared" ref="CB7:CJ7" si="22">CB8</f>
        <v>45067</v>
      </c>
      <c r="CC7" s="53">
        <f t="shared" si="22"/>
        <v>51618</v>
      </c>
      <c r="CD7" s="53">
        <f t="shared" si="22"/>
        <v>50255</v>
      </c>
      <c r="CE7" s="53">
        <f t="shared" si="22"/>
        <v>47533</v>
      </c>
      <c r="CF7" s="53">
        <f t="shared" si="22"/>
        <v>35788</v>
      </c>
      <c r="CG7" s="53">
        <f t="shared" si="22"/>
        <v>37855</v>
      </c>
      <c r="CH7" s="53">
        <f t="shared" si="22"/>
        <v>39289</v>
      </c>
      <c r="CI7" s="53">
        <f t="shared" si="22"/>
        <v>40846</v>
      </c>
      <c r="CJ7" s="53">
        <f t="shared" si="22"/>
        <v>41075</v>
      </c>
      <c r="CK7" s="52"/>
      <c r="CL7" s="53">
        <f>CL8</f>
        <v>9675</v>
      </c>
      <c r="CM7" s="53">
        <f t="shared" ref="CM7:CU7" si="23">CM8</f>
        <v>9498</v>
      </c>
      <c r="CN7" s="53">
        <f t="shared" si="23"/>
        <v>9586</v>
      </c>
      <c r="CO7" s="53">
        <f t="shared" si="23"/>
        <v>11573</v>
      </c>
      <c r="CP7" s="53">
        <f t="shared" si="23"/>
        <v>11418</v>
      </c>
      <c r="CQ7" s="53">
        <f t="shared" si="23"/>
        <v>10602</v>
      </c>
      <c r="CR7" s="53">
        <f t="shared" si="23"/>
        <v>11234</v>
      </c>
      <c r="CS7" s="53">
        <f t="shared" si="23"/>
        <v>11512</v>
      </c>
      <c r="CT7" s="53">
        <f t="shared" si="23"/>
        <v>11831</v>
      </c>
      <c r="CU7" s="53">
        <f t="shared" si="23"/>
        <v>11652</v>
      </c>
      <c r="CV7" s="52"/>
      <c r="CW7" s="52">
        <f>CW8</f>
        <v>67.599999999999994</v>
      </c>
      <c r="CX7" s="52">
        <f t="shared" ref="CX7:DF7" si="24">CX8</f>
        <v>70.900000000000006</v>
      </c>
      <c r="CY7" s="52">
        <f t="shared" si="24"/>
        <v>68.099999999999994</v>
      </c>
      <c r="CZ7" s="52">
        <f t="shared" si="24"/>
        <v>68.900000000000006</v>
      </c>
      <c r="DA7" s="52">
        <f t="shared" si="24"/>
        <v>68.8</v>
      </c>
      <c r="DB7" s="52">
        <f t="shared" si="24"/>
        <v>63.3</v>
      </c>
      <c r="DC7" s="52">
        <f t="shared" si="24"/>
        <v>68.5</v>
      </c>
      <c r="DD7" s="52">
        <f t="shared" si="24"/>
        <v>67.099999999999994</v>
      </c>
      <c r="DE7" s="52">
        <f t="shared" si="24"/>
        <v>66.900000000000006</v>
      </c>
      <c r="DF7" s="52">
        <f t="shared" si="24"/>
        <v>68.099999999999994</v>
      </c>
      <c r="DG7" s="52"/>
      <c r="DH7" s="52">
        <f>DH8</f>
        <v>20</v>
      </c>
      <c r="DI7" s="52">
        <f t="shared" ref="DI7:DQ7" si="25">DI8</f>
        <v>19.600000000000001</v>
      </c>
      <c r="DJ7" s="52">
        <f t="shared" si="25"/>
        <v>21.3</v>
      </c>
      <c r="DK7" s="52">
        <f t="shared" si="25"/>
        <v>21.5</v>
      </c>
      <c r="DL7" s="52">
        <f t="shared" si="25"/>
        <v>21.6</v>
      </c>
      <c r="DM7" s="52">
        <f t="shared" si="25"/>
        <v>17.5</v>
      </c>
      <c r="DN7" s="52">
        <f t="shared" si="25"/>
        <v>17.5</v>
      </c>
      <c r="DO7" s="52">
        <f t="shared" si="25"/>
        <v>17.3</v>
      </c>
      <c r="DP7" s="52">
        <f t="shared" si="25"/>
        <v>17.899999999999999</v>
      </c>
      <c r="DQ7" s="52">
        <f t="shared" si="25"/>
        <v>18</v>
      </c>
      <c r="DR7" s="52"/>
      <c r="DS7" s="52">
        <f>DS8</f>
        <v>42.6</v>
      </c>
      <c r="DT7" s="52">
        <f t="shared" ref="DT7:EB7" si="26">DT8</f>
        <v>49.4</v>
      </c>
      <c r="DU7" s="52">
        <f t="shared" si="26"/>
        <v>47.3</v>
      </c>
      <c r="DV7" s="52">
        <f t="shared" si="26"/>
        <v>50.2</v>
      </c>
      <c r="DW7" s="52">
        <f t="shared" si="26"/>
        <v>65.599999999999994</v>
      </c>
      <c r="DX7" s="52">
        <f t="shared" si="26"/>
        <v>120.5</v>
      </c>
      <c r="DY7" s="52">
        <f t="shared" si="26"/>
        <v>124.2</v>
      </c>
      <c r="DZ7" s="52">
        <f t="shared" si="26"/>
        <v>121.6</v>
      </c>
      <c r="EA7" s="52">
        <f t="shared" si="26"/>
        <v>118.9</v>
      </c>
      <c r="EB7" s="52">
        <f t="shared" si="26"/>
        <v>121.9</v>
      </c>
      <c r="EC7" s="52"/>
      <c r="ED7" s="52">
        <f>ED8</f>
        <v>69.7</v>
      </c>
      <c r="EE7" s="52">
        <f t="shared" ref="EE7:EM7" si="27">EE8</f>
        <v>70.3</v>
      </c>
      <c r="EF7" s="52">
        <f t="shared" si="27"/>
        <v>69.3</v>
      </c>
      <c r="EG7" s="52">
        <f t="shared" si="27"/>
        <v>69.099999999999994</v>
      </c>
      <c r="EH7" s="52">
        <f t="shared" si="27"/>
        <v>67.599999999999994</v>
      </c>
      <c r="EI7" s="52">
        <f t="shared" si="27"/>
        <v>54.6</v>
      </c>
      <c r="EJ7" s="52">
        <f t="shared" si="27"/>
        <v>56.9</v>
      </c>
      <c r="EK7" s="52">
        <f t="shared" si="27"/>
        <v>58.1</v>
      </c>
      <c r="EL7" s="52">
        <f t="shared" si="27"/>
        <v>59.4</v>
      </c>
      <c r="EM7" s="52">
        <f t="shared" si="27"/>
        <v>59.1</v>
      </c>
      <c r="EN7" s="52"/>
      <c r="EO7" s="52">
        <f>EO8</f>
        <v>81</v>
      </c>
      <c r="EP7" s="52">
        <f t="shared" ref="EP7:EX7" si="28">EP8</f>
        <v>81.7</v>
      </c>
      <c r="EQ7" s="52">
        <f t="shared" si="28"/>
        <v>78.2</v>
      </c>
      <c r="ER7" s="52">
        <f t="shared" si="28"/>
        <v>74.400000000000006</v>
      </c>
      <c r="ES7" s="52">
        <f t="shared" si="28"/>
        <v>69.8</v>
      </c>
      <c r="ET7" s="52">
        <f t="shared" si="28"/>
        <v>71.7</v>
      </c>
      <c r="EU7" s="52">
        <f t="shared" si="28"/>
        <v>72.900000000000006</v>
      </c>
      <c r="EV7" s="52">
        <f t="shared" si="28"/>
        <v>73.900000000000006</v>
      </c>
      <c r="EW7" s="52">
        <f t="shared" si="28"/>
        <v>74.3</v>
      </c>
      <c r="EX7" s="52">
        <f t="shared" si="28"/>
        <v>72.2</v>
      </c>
      <c r="EY7" s="52"/>
      <c r="EZ7" s="53">
        <f>EZ8</f>
        <v>56756510</v>
      </c>
      <c r="FA7" s="53">
        <f t="shared" ref="FA7:FI7" si="29">FA8</f>
        <v>57528430</v>
      </c>
      <c r="FB7" s="53">
        <f t="shared" si="29"/>
        <v>58787460</v>
      </c>
      <c r="FC7" s="53">
        <f t="shared" si="29"/>
        <v>58939670</v>
      </c>
      <c r="FD7" s="53">
        <f t="shared" si="29"/>
        <v>60288810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352047</v>
      </c>
      <c r="D8" s="55">
        <v>46</v>
      </c>
      <c r="E8" s="55">
        <v>6</v>
      </c>
      <c r="F8" s="55">
        <v>0</v>
      </c>
      <c r="G8" s="55">
        <v>1</v>
      </c>
      <c r="H8" s="55" t="s">
        <v>168</v>
      </c>
      <c r="I8" s="55" t="s">
        <v>169</v>
      </c>
      <c r="J8" s="55" t="s">
        <v>170</v>
      </c>
      <c r="K8" s="55" t="s">
        <v>171</v>
      </c>
      <c r="L8" s="55" t="s">
        <v>172</v>
      </c>
      <c r="M8" s="55" t="s">
        <v>173</v>
      </c>
      <c r="N8" s="55" t="s">
        <v>174</v>
      </c>
      <c r="O8" s="55" t="s">
        <v>175</v>
      </c>
      <c r="P8" s="55" t="s">
        <v>176</v>
      </c>
      <c r="Q8" s="56">
        <v>10</v>
      </c>
      <c r="R8" s="55" t="s">
        <v>177</v>
      </c>
      <c r="S8" s="55" t="s">
        <v>178</v>
      </c>
      <c r="T8" s="55" t="s">
        <v>179</v>
      </c>
      <c r="U8" s="56">
        <v>42709</v>
      </c>
      <c r="V8" s="56">
        <v>9722</v>
      </c>
      <c r="W8" s="55" t="s">
        <v>180</v>
      </c>
      <c r="X8" s="55" t="s">
        <v>40</v>
      </c>
      <c r="Y8" s="57" t="s">
        <v>181</v>
      </c>
      <c r="Z8" s="56">
        <v>100</v>
      </c>
      <c r="AA8" s="56" t="s">
        <v>40</v>
      </c>
      <c r="AB8" s="56" t="s">
        <v>40</v>
      </c>
      <c r="AC8" s="56" t="s">
        <v>40</v>
      </c>
      <c r="AD8" s="56" t="s">
        <v>40</v>
      </c>
      <c r="AE8" s="56">
        <v>100</v>
      </c>
      <c r="AF8" s="56">
        <v>89</v>
      </c>
      <c r="AG8" s="56" t="s">
        <v>40</v>
      </c>
      <c r="AH8" s="56">
        <v>89</v>
      </c>
      <c r="AI8" s="58">
        <v>93.8</v>
      </c>
      <c r="AJ8" s="58">
        <v>97.3</v>
      </c>
      <c r="AK8" s="58">
        <v>99.1</v>
      </c>
      <c r="AL8" s="58">
        <v>98.9</v>
      </c>
      <c r="AM8" s="58">
        <v>88.6</v>
      </c>
      <c r="AN8" s="58">
        <v>96.9</v>
      </c>
      <c r="AO8" s="58">
        <v>100.6</v>
      </c>
      <c r="AP8" s="58">
        <v>105.9</v>
      </c>
      <c r="AQ8" s="58">
        <v>104.3</v>
      </c>
      <c r="AR8" s="58">
        <v>96.3</v>
      </c>
      <c r="AS8" s="58">
        <v>96.6</v>
      </c>
      <c r="AT8" s="58">
        <v>82.4</v>
      </c>
      <c r="AU8" s="58">
        <v>80</v>
      </c>
      <c r="AV8" s="58">
        <v>81.8</v>
      </c>
      <c r="AW8" s="58">
        <v>77.5</v>
      </c>
      <c r="AX8" s="58">
        <v>74.8</v>
      </c>
      <c r="AY8" s="58">
        <v>84.3</v>
      </c>
      <c r="AZ8" s="58">
        <v>80.7</v>
      </c>
      <c r="BA8" s="58">
        <v>82.2</v>
      </c>
      <c r="BB8" s="58">
        <v>81.7</v>
      </c>
      <c r="BC8" s="58">
        <v>81</v>
      </c>
      <c r="BD8" s="58">
        <v>86.6</v>
      </c>
      <c r="BE8" s="59">
        <v>78.099999999999994</v>
      </c>
      <c r="BF8" s="59">
        <v>75.400000000000006</v>
      </c>
      <c r="BG8" s="59">
        <v>77.400000000000006</v>
      </c>
      <c r="BH8" s="59">
        <v>74.400000000000006</v>
      </c>
      <c r="BI8" s="59">
        <v>71.5</v>
      </c>
      <c r="BJ8" s="59">
        <v>80.599999999999994</v>
      </c>
      <c r="BK8" s="59">
        <v>77.099999999999994</v>
      </c>
      <c r="BL8" s="59">
        <v>78.599999999999994</v>
      </c>
      <c r="BM8" s="59">
        <v>78.099999999999994</v>
      </c>
      <c r="BN8" s="59">
        <v>77.5</v>
      </c>
      <c r="BO8" s="59">
        <v>83.9</v>
      </c>
      <c r="BP8" s="58">
        <v>81</v>
      </c>
      <c r="BQ8" s="58">
        <v>76.2</v>
      </c>
      <c r="BR8" s="58">
        <v>71</v>
      </c>
      <c r="BS8" s="58">
        <v>67.400000000000006</v>
      </c>
      <c r="BT8" s="58">
        <v>75.900000000000006</v>
      </c>
      <c r="BU8" s="58">
        <v>70.400000000000006</v>
      </c>
      <c r="BV8" s="58">
        <v>65.8</v>
      </c>
      <c r="BW8" s="58">
        <v>65</v>
      </c>
      <c r="BX8" s="58">
        <v>63.3</v>
      </c>
      <c r="BY8" s="58">
        <v>64.7</v>
      </c>
      <c r="BZ8" s="58">
        <v>68.7</v>
      </c>
      <c r="CA8" s="59">
        <v>44837</v>
      </c>
      <c r="CB8" s="59">
        <v>45067</v>
      </c>
      <c r="CC8" s="59">
        <v>51618</v>
      </c>
      <c r="CD8" s="59">
        <v>50255</v>
      </c>
      <c r="CE8" s="59">
        <v>47533</v>
      </c>
      <c r="CF8" s="59">
        <v>35788</v>
      </c>
      <c r="CG8" s="59">
        <v>37855</v>
      </c>
      <c r="CH8" s="59">
        <v>39289</v>
      </c>
      <c r="CI8" s="59">
        <v>40846</v>
      </c>
      <c r="CJ8" s="59">
        <v>41075</v>
      </c>
      <c r="CK8" s="58">
        <v>62428</v>
      </c>
      <c r="CL8" s="59">
        <v>9675</v>
      </c>
      <c r="CM8" s="59">
        <v>9498</v>
      </c>
      <c r="CN8" s="59">
        <v>9586</v>
      </c>
      <c r="CO8" s="59">
        <v>11573</v>
      </c>
      <c r="CP8" s="59">
        <v>11418</v>
      </c>
      <c r="CQ8" s="59">
        <v>10602</v>
      </c>
      <c r="CR8" s="59">
        <v>11234</v>
      </c>
      <c r="CS8" s="59">
        <v>11512</v>
      </c>
      <c r="CT8" s="59">
        <v>11831</v>
      </c>
      <c r="CU8" s="59">
        <v>11652</v>
      </c>
      <c r="CV8" s="58">
        <v>18236</v>
      </c>
      <c r="CW8" s="59">
        <v>67.599999999999994</v>
      </c>
      <c r="CX8" s="59">
        <v>70.900000000000006</v>
      </c>
      <c r="CY8" s="59">
        <v>68.099999999999994</v>
      </c>
      <c r="CZ8" s="59">
        <v>68.900000000000006</v>
      </c>
      <c r="DA8" s="59">
        <v>68.8</v>
      </c>
      <c r="DB8" s="59">
        <v>63.3</v>
      </c>
      <c r="DC8" s="59">
        <v>68.5</v>
      </c>
      <c r="DD8" s="59">
        <v>67.099999999999994</v>
      </c>
      <c r="DE8" s="59">
        <v>66.900000000000006</v>
      </c>
      <c r="DF8" s="59">
        <v>68.099999999999994</v>
      </c>
      <c r="DG8" s="59">
        <v>56.1</v>
      </c>
      <c r="DH8" s="59">
        <v>20</v>
      </c>
      <c r="DI8" s="59">
        <v>19.600000000000001</v>
      </c>
      <c r="DJ8" s="59">
        <v>21.3</v>
      </c>
      <c r="DK8" s="59">
        <v>21.5</v>
      </c>
      <c r="DL8" s="59">
        <v>21.6</v>
      </c>
      <c r="DM8" s="59">
        <v>17.5</v>
      </c>
      <c r="DN8" s="59">
        <v>17.5</v>
      </c>
      <c r="DO8" s="59">
        <v>17.3</v>
      </c>
      <c r="DP8" s="59">
        <v>17.899999999999999</v>
      </c>
      <c r="DQ8" s="59">
        <v>18</v>
      </c>
      <c r="DR8" s="59">
        <v>26.4</v>
      </c>
      <c r="DS8" s="59">
        <v>42.6</v>
      </c>
      <c r="DT8" s="59">
        <v>49.4</v>
      </c>
      <c r="DU8" s="59">
        <v>47.3</v>
      </c>
      <c r="DV8" s="59">
        <v>50.2</v>
      </c>
      <c r="DW8" s="59">
        <v>65.599999999999994</v>
      </c>
      <c r="DX8" s="59">
        <v>120.5</v>
      </c>
      <c r="DY8" s="59">
        <v>124.2</v>
      </c>
      <c r="DZ8" s="59">
        <v>121.6</v>
      </c>
      <c r="EA8" s="59">
        <v>118.9</v>
      </c>
      <c r="EB8" s="59">
        <v>121.9</v>
      </c>
      <c r="EC8" s="59">
        <v>54.5</v>
      </c>
      <c r="ED8" s="58">
        <v>69.7</v>
      </c>
      <c r="EE8" s="58">
        <v>70.3</v>
      </c>
      <c r="EF8" s="58">
        <v>69.3</v>
      </c>
      <c r="EG8" s="58">
        <v>69.099999999999994</v>
      </c>
      <c r="EH8" s="58">
        <v>67.599999999999994</v>
      </c>
      <c r="EI8" s="58">
        <v>54.6</v>
      </c>
      <c r="EJ8" s="58">
        <v>56.9</v>
      </c>
      <c r="EK8" s="58">
        <v>58.1</v>
      </c>
      <c r="EL8" s="58">
        <v>59.4</v>
      </c>
      <c r="EM8" s="58">
        <v>59.1</v>
      </c>
      <c r="EN8" s="58">
        <v>57</v>
      </c>
      <c r="EO8" s="58">
        <v>81</v>
      </c>
      <c r="EP8" s="58">
        <v>81.7</v>
      </c>
      <c r="EQ8" s="58">
        <v>78.2</v>
      </c>
      <c r="ER8" s="58">
        <v>74.400000000000006</v>
      </c>
      <c r="ES8" s="58">
        <v>69.8</v>
      </c>
      <c r="ET8" s="58">
        <v>71.7</v>
      </c>
      <c r="EU8" s="58">
        <v>72.900000000000006</v>
      </c>
      <c r="EV8" s="58">
        <v>73.900000000000006</v>
      </c>
      <c r="EW8" s="58">
        <v>74.3</v>
      </c>
      <c r="EX8" s="58">
        <v>72.2</v>
      </c>
      <c r="EY8" s="58">
        <v>70.400000000000006</v>
      </c>
      <c r="EZ8" s="59">
        <v>56756510</v>
      </c>
      <c r="FA8" s="59">
        <v>57528430</v>
      </c>
      <c r="FB8" s="59">
        <v>58787460</v>
      </c>
      <c r="FC8" s="59">
        <v>58939670</v>
      </c>
      <c r="FD8" s="59">
        <v>60288810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jimu-user</cp:lastModifiedBy>
  <cp:lastPrinted>2025-01-27T10:07:04Z</cp:lastPrinted>
  <dcterms:created xsi:type="dcterms:W3CDTF">2025-01-16T06:44:49Z</dcterms:created>
  <dcterms:modified xsi:type="dcterms:W3CDTF">2025-01-27T10:07:31Z</dcterms:modified>
  <cp:category/>
</cp:coreProperties>
</file>