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Desktop\job\20250122〆切0212_Fw__【県市町課】公営企業に係る経営比較分析表（令和５年度決算）の\回答\"/>
    </mc:Choice>
  </mc:AlternateContent>
  <xr:revisionPtr revIDLastSave="0" documentId="13_ncr:1_{F5C2C1E1-F4D3-4837-8497-7382B4C1E0BE}" xr6:coauthVersionLast="47" xr6:coauthVersionMax="47" xr10:uidLastSave="{00000000-0000-0000-0000-000000000000}"/>
  <workbookProtection workbookAlgorithmName="SHA-512" workbookHashValue="Um0FArBFFWuveB8oAnkbsL7vLurxcjJjGNAQgQYccVIGECaZklevVZU+NLtVo6nTqpC4PR2UjdXmDrdqBb16Ww==" workbookSaltValue="3/3FqJC0neMKkEpJUYMHvg==" workbookSpinCount="100000" lockStructure="1"/>
  <bookViews>
    <workbookView xWindow="380" yWindow="110" windowWidth="16420" windowHeight="1117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AG7" i="5"/>
  <c r="BZ32" i="4" s="1"/>
  <c r="AF7" i="5"/>
  <c r="AE7" i="5"/>
  <c r="AD7" i="5"/>
  <c r="AC7" i="5"/>
  <c r="AB7" i="5"/>
  <c r="AA7" i="5"/>
  <c r="Z7" i="5"/>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E31" i="4"/>
  <c r="EL31" i="4"/>
  <c r="CS31" i="4"/>
  <c r="BZ31" i="4"/>
  <c r="BG31" i="4"/>
  <c r="AN31" i="4"/>
  <c r="LJ10" i="4"/>
  <c r="JQ10" i="4"/>
  <c r="DU10" i="4"/>
  <c r="CF10" i="4"/>
  <c r="B10" i="4"/>
  <c r="JQ8" i="4"/>
  <c r="HX8" i="4"/>
  <c r="CF8" i="4"/>
  <c r="AQ8" i="4"/>
  <c r="IT76" i="4" l="1"/>
  <c r="CS51" i="4"/>
  <c r="HJ30" i="4"/>
  <c r="CS30" i="4"/>
  <c r="BZ76" i="4"/>
  <c r="MA51" i="4"/>
  <c r="MI76" i="4"/>
  <c r="HJ51" i="4"/>
  <c r="MA30" i="4"/>
  <c r="C11" i="5"/>
  <c r="D11" i="5"/>
  <c r="E11" i="5"/>
  <c r="B11" i="5"/>
  <c r="AV76" i="4" l="1"/>
  <c r="KO51" i="4"/>
  <c r="LE76" i="4"/>
  <c r="FX51" i="4"/>
  <c r="KO30" i="4"/>
  <c r="HP76" i="4"/>
  <c r="BG51" i="4"/>
  <c r="FX30" i="4"/>
  <c r="BG30" i="4"/>
  <c r="JC30" i="4"/>
  <c r="GL76" i="4"/>
  <c r="U51" i="4"/>
  <c r="EL30" i="4"/>
  <c r="U30" i="4"/>
  <c r="R76" i="4"/>
  <c r="JC51" i="4"/>
  <c r="KA76" i="4"/>
  <c r="EL51" i="4"/>
  <c r="LT76" i="4"/>
  <c r="GQ51" i="4"/>
  <c r="LH30" i="4"/>
  <c r="IE76" i="4"/>
  <c r="GQ30" i="4"/>
  <c r="BZ30" i="4"/>
  <c r="BK76" i="4"/>
  <c r="LH51" i="4"/>
  <c r="BZ51" i="4"/>
  <c r="AN51" i="4"/>
  <c r="HA76" i="4"/>
  <c r="AN30" i="4"/>
  <c r="AG76" i="4"/>
  <c r="JV51" i="4"/>
  <c r="KP76" i="4"/>
  <c r="FE51" i="4"/>
  <c r="JV30" i="4"/>
  <c r="FE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<sst xmlns="http://schemas.openxmlformats.org/spreadsheetml/2006/main" count="278" uniqueCount="141">
  <si>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</si>
  <si>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</si>
  <si>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</si>
  <si>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</si>
  <si>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</si>
  <si>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</si>
  <si>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</si>
  <si>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</si>
  <si>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</si>
  <si>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</si>
  <si>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</si>
  <si>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</si>
  <si>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</si>
  <si>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</si>
  <si>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</si>
  <si>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</si>
  <si>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</si>
  <si>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</si>
  <si>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</si>
  <si>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</si>
  <si>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</si>
  <si>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</si>
  <si>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</si>
  <si>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</si>
  <si>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</si>
  <si>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</si>
  <si>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</si>
  <si>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</si>
  <si>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</si>
  <si>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</si>
  <si>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</si>
  <si>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</si>
  <si>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</si>
  <si>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</si>
  <si>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</si>
  <si>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</si>
  <si>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</si>
  <si>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</si>
  <si>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</si>
  <si>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</si>
  <si>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</si>
  <si>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</si>
  <si>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</si>
  <si>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</si>
  <si>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</si>
  <si>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</si>
  <si>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</si>
  <si>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</si>
  <si>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</si>
  <si>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</si>
  <si>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</si>
  <si>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</si>
  <si>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</si>
  <si>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</si>
  <si>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</si>
  <si>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</si>
  <si>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</si>
  <si>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</si>
  <si>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</si>
  <si>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</si>
  <si>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</si>
  <si>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</si>
  <si>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</si>
  <si>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</si>
  <si>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</si>
  <si>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</si>
  <si>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</si>
  <si>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</si>
  <si>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</si>
  <si>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</si>
  <si>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</si>
  <si>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</si>
  <si>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</si>
  <si>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</si>
  <si>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</si>
  <si>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</si>
  <si>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</si>
  <si>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</si>
  <si>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</si>
  <si>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</si>
  <si>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</si>
  <si>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</si>
  <si>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</si>
  <si>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</si>
  <si>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</si>
  <si>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</si>
  <si>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</si>
  <si>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</si>
  <si>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</si>
  <si>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</si>
  <si>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</si>
  <si>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</si>
  <si>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</si>
  <si>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</si>
  <si>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</si>
  <si>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</si>
  <si>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</si>
  <si>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</si>
  <si>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</si>
  <si>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</si>
  <si>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</si>
  <si>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</si>
  <si>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</si>
  <si>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</si>
  <si>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</si>
  <si>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</si>
  <si>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</si>
  <si>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</si>
  <si>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当該値(N-3)</t>
    <phoneticPr fontId="5"/>
  </si>
  <si>
    <t>当該値(N)</t>
    <phoneticPr fontId="5"/>
  </si>
  <si>
    <t>当該値(N-3)</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</si>
  <si>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</si>
  <si>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</si>
  <si>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</si>
  <si>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</si>
  <si>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</si>
  <si>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</si>
  <si>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</si>
  <si>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</si>
  <si>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周南市</t>
  </si>
  <si>
    <t>周南市営徳山駅前駐車場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</si>
  <si>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</si>
  <si>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</si>
  <si>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</si>
  <si>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</si>
  <si>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</si>
  <si>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</si>
  <si>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</si>
  <si>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</si>
  <si>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</si>
  <si>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</si>
  <si>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</si>
  <si>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</si>
  <si>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</si>
  <si>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</si>
  <si>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</si>
  <si>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</si>
  <si>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平成29年度に駐車桝拡張や側溝改修等のリニューアル工事を行い、財源の一部として企業債を借り入れた。
予防保全等により長寿命化を図るとともに、劣化している設備について、その劣化状況や設置目的等から優先順位を定め計画的な更新を検討する。</t>
    <phoneticPr fontId="5"/>
  </si>
  <si>
    <t>市街地再開発事業等による徳山駅周辺の駐車場需要を注視し、指定管理者制度を活用した効果的・効率的な運営を行う。
徳山駅周辺の賑わいの創出、中心市街地の活性化を図るため、官民が連携して中心市街地の公共施設を一体的に運営する徳山駅周辺官民連携管理運営事業に取り組む。</t>
    <phoneticPr fontId="5"/>
  </si>
  <si>
    <t>令和３年度の収益的収支比率、売上高ＧＯＰ比率、ＥＢＩＴＤＡの値が他の年度と比較して高いのは、修繕費の支出が少なかったためである。
令和４年度と令和５年度を比較して、収益的収支比率、売上高ＧＯＰ比率、ＥＢＩＴＤＡ、稼働率が減少している要因として、回数券の大口顧客であった三菱ＵＦＪ銀行徳山支店が令和５年２月に閉鎖されたことが考えられる。</t>
    <rPh sb="0" eb="2">
      <t>レイワ</t>
    </rPh>
    <rPh sb="3" eb="5">
      <t>ネンド</t>
    </rPh>
    <rPh sb="30" eb="31">
      <t>アタイ</t>
    </rPh>
    <rPh sb="32" eb="33">
      <t>ホカ</t>
    </rPh>
    <rPh sb="34" eb="36">
      <t>ネンド</t>
    </rPh>
    <rPh sb="37" eb="39">
      <t>ヒカク</t>
    </rPh>
    <rPh sb="41" eb="42">
      <t>タカ</t>
    </rPh>
    <rPh sb="46" eb="49">
      <t>シュウゼンヒ</t>
    </rPh>
    <rPh sb="50" eb="52">
      <t>シシュツ</t>
    </rPh>
    <rPh sb="53" eb="54">
      <t>スク</t>
    </rPh>
    <rPh sb="65" eb="67">
      <t>レイワ</t>
    </rPh>
    <rPh sb="68" eb="70">
      <t>ネンド</t>
    </rPh>
    <rPh sb="71" eb="73">
      <t>レイワ</t>
    </rPh>
    <rPh sb="74" eb="76">
      <t>ネンド</t>
    </rPh>
    <rPh sb="77" eb="79">
      <t>ヒカク</t>
    </rPh>
    <rPh sb="106" eb="109">
      <t>カドウリツ</t>
    </rPh>
    <rPh sb="116" eb="118">
      <t>ヨウイン</t>
    </rPh>
    <rPh sb="122" eb="125">
      <t>カイスウケン</t>
    </rPh>
    <rPh sb="126" eb="128">
      <t>オオグチ</t>
    </rPh>
    <rPh sb="128" eb="130">
      <t>コキャク</t>
    </rPh>
    <rPh sb="134" eb="136">
      <t>ミツビシ</t>
    </rPh>
    <rPh sb="139" eb="141">
      <t>ギンコウ</t>
    </rPh>
    <rPh sb="141" eb="145">
      <t>トクヤマシテン</t>
    </rPh>
    <rPh sb="146" eb="148">
      <t>レイワ</t>
    </rPh>
    <rPh sb="149" eb="150">
      <t>ネン</t>
    </rPh>
    <rPh sb="151" eb="152">
      <t>ガツ</t>
    </rPh>
    <rPh sb="153" eb="155">
      <t>ヘイサ</t>
    </rPh>
    <phoneticPr fontId="5"/>
  </si>
  <si>
    <t>三菱ＵＦＪ銀行徳山支店が令和５年２月に閉鎖されたことによる稼働率の低下が見受けられたが、令和５年５月に新型コロナウイルス感染症の位置づけが「５類感染症」となったことがプラスの要因となり、稼働率の低下は限定的なものとなった。</t>
    <rPh sb="29" eb="31">
      <t>カドウ</t>
    </rPh>
    <rPh sb="31" eb="32">
      <t>リツ</t>
    </rPh>
    <rPh sb="33" eb="35">
      <t>テイカ</t>
    </rPh>
    <rPh sb="36" eb="38">
      <t>ミウ</t>
    </rPh>
    <rPh sb="51" eb="53">
      <t>シンガタ</t>
    </rPh>
    <rPh sb="60" eb="63">
      <t>カンセンショウ</t>
    </rPh>
    <rPh sb="64" eb="66">
      <t>イチ</t>
    </rPh>
    <rPh sb="71" eb="72">
      <t>ルイ</t>
    </rPh>
    <rPh sb="72" eb="75">
      <t>カンセンショウ</t>
    </rPh>
    <rPh sb="87" eb="89">
      <t>ヨウイン</t>
    </rPh>
    <rPh sb="93" eb="96">
      <t>カドウリツ</t>
    </rPh>
    <rPh sb="97" eb="99">
      <t>テイカ</t>
    </rPh>
    <rPh sb="100" eb="103">
      <t>ゲンテイテキ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</si>
</sst>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93</c:v>
                </c:pt>
                <c:pt idx="1">
                  <c:v>65.400000000000006</c:v>
                </c:pt>
                <c:pt idx="2">
                  <c:v>110.6</c:v>
                </c:pt>
                <c:pt idx="3">
                  <c:v>92.5</c:v>
                </c:pt>
                <c:pt idx="4">
                  <c:v>86.8</c:v>
                </c:pt>
              </c:numCache>
            </c:numRef>
          </c:val>
          <c:extLst>
            <c:ext xmlns:c16="http://schemas.microsoft.com/office/drawing/2014/chart" uri="{C3380CC4-5D6E-409C-BE32-E72D297353CC}">
              <c16:uniqueId val="{00000000-1AF0-4537-A3B1-ABFA35809B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1AF0-4537-A3B1-ABFA35809B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73</c:v>
                </c:pt>
                <c:pt idx="1">
                  <c:v>84.4</c:v>
                </c:pt>
                <c:pt idx="2">
                  <c:v>62.8</c:v>
                </c:pt>
                <c:pt idx="3">
                  <c:v>47.6</c:v>
                </c:pt>
                <c:pt idx="4">
                  <c:v>34.5</c:v>
                </c:pt>
              </c:numCache>
            </c:numRef>
          </c:val>
          <c:extLst>
            <c:ext xmlns:c16="http://schemas.microsoft.com/office/drawing/2014/chart" uri="{C3380CC4-5D6E-409C-BE32-E72D297353CC}">
              <c16:uniqueId val="{00000000-4994-45F5-BB7E-C4CCE8AB2ED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4994-45F5-BB7E-C4CCE8AB2ED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4AE-4309-B6D4-1792A2685C5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AE-4309-B6D4-1792A2685C5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917-4BD7-9361-25A2AC5DF35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917-4BD7-9361-25A2AC5DF35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C5-4CD6-8420-0D2D64A0D77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BBC5-4CD6-8420-0D2D64A0D77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8EB-4116-8C34-87153597AB5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F8EB-4116-8C34-87153597AB5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179</c:v>
                </c:pt>
                <c:pt idx="1">
                  <c:v>143</c:v>
                </c:pt>
                <c:pt idx="2">
                  <c:v>161</c:v>
                </c:pt>
                <c:pt idx="3">
                  <c:v>172</c:v>
                </c:pt>
                <c:pt idx="4">
                  <c:v>168</c:v>
                </c:pt>
              </c:numCache>
            </c:numRef>
          </c:val>
          <c:extLst>
            <c:ext xmlns:c16="http://schemas.microsoft.com/office/drawing/2014/chart" uri="{C3380CC4-5D6E-409C-BE32-E72D297353CC}">
              <c16:uniqueId val="{00000000-4F8F-417D-B4F7-02A4D9CE5FC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4F8F-417D-B4F7-02A4D9CE5FC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c:v>
                </c:pt>
                <c:pt idx="1">
                  <c:v>-41.3</c:v>
                </c:pt>
                <c:pt idx="2">
                  <c:v>18.2</c:v>
                </c:pt>
                <c:pt idx="3">
                  <c:v>1</c:v>
                </c:pt>
                <c:pt idx="4">
                  <c:v>-7.1</c:v>
                </c:pt>
              </c:numCache>
            </c:numRef>
          </c:val>
          <c:extLst>
            <c:ext xmlns:c16="http://schemas.microsoft.com/office/drawing/2014/chart" uri="{C3380CC4-5D6E-409C-BE32-E72D297353CC}">
              <c16:uniqueId val="{00000000-CA66-4CA9-A984-7F514F879D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CA66-4CA9-A984-7F514F879DF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-1966</c:v>
                </c:pt>
                <c:pt idx="1">
                  <c:v>-8024</c:v>
                </c:pt>
                <c:pt idx="2">
                  <c:v>4574</c:v>
                </c:pt>
                <c:pt idx="3">
                  <c:v>349</c:v>
                </c:pt>
                <c:pt idx="4">
                  <c:v>-1838</c:v>
                </c:pt>
              </c:numCache>
            </c:numRef>
          </c:val>
          <c:extLst>
            <c:ext xmlns:c16="http://schemas.microsoft.com/office/drawing/2014/chart" uri="{C3380CC4-5D6E-409C-BE32-E72D297353CC}">
              <c16:uniqueId val="{00000000-8F32-41F8-B288-81F6195C322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8F32-41F8-B288-81F6195C322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LO44" zoomScale="90" zoomScaleNormal="90" zoomScaleSheetLayoutView="70" workbookViewId="0">
      <selection activeCell="ND65" sqref="ND65:NR6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山口県周南市　周南市営徳山駅前駐車場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3878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139</v>
      </c>
      <c r="NE15" s="77"/>
      <c r="NF15" s="77"/>
      <c r="NG15" s="77"/>
      <c r="NH15" s="77"/>
      <c r="NI15" s="77"/>
      <c r="NJ15" s="77"/>
      <c r="NK15" s="77"/>
      <c r="NL15" s="77"/>
      <c r="NM15" s="77"/>
      <c r="NN15" s="77"/>
      <c r="NO15" s="77"/>
      <c r="NP15" s="77"/>
      <c r="NQ15" s="77"/>
      <c r="NR15" s="78"/>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93</v>
      </c>
      <c r="V31" s="98"/>
      <c r="W31" s="98"/>
      <c r="X31" s="98"/>
      <c r="Y31" s="98"/>
      <c r="Z31" s="98"/>
      <c r="AA31" s="98"/>
      <c r="AB31" s="98"/>
      <c r="AC31" s="98"/>
      <c r="AD31" s="98"/>
      <c r="AE31" s="98"/>
      <c r="AF31" s="98"/>
      <c r="AG31" s="98"/>
      <c r="AH31" s="98"/>
      <c r="AI31" s="98"/>
      <c r="AJ31" s="98"/>
      <c r="AK31" s="98"/>
      <c r="AL31" s="98"/>
      <c r="AM31" s="98"/>
      <c r="AN31" s="98">
        <f>データ!Z7</f>
        <v>65.400000000000006</v>
      </c>
      <c r="AO31" s="98"/>
      <c r="AP31" s="98"/>
      <c r="AQ31" s="98"/>
      <c r="AR31" s="98"/>
      <c r="AS31" s="98"/>
      <c r="AT31" s="98"/>
      <c r="AU31" s="98"/>
      <c r="AV31" s="98"/>
      <c r="AW31" s="98"/>
      <c r="AX31" s="98"/>
      <c r="AY31" s="98"/>
      <c r="AZ31" s="98"/>
      <c r="BA31" s="98"/>
      <c r="BB31" s="98"/>
      <c r="BC31" s="98"/>
      <c r="BD31" s="98"/>
      <c r="BE31" s="98"/>
      <c r="BF31" s="98"/>
      <c r="BG31" s="98">
        <f>データ!AA7</f>
        <v>110.6</v>
      </c>
      <c r="BH31" s="98"/>
      <c r="BI31" s="98"/>
      <c r="BJ31" s="98"/>
      <c r="BK31" s="98"/>
      <c r="BL31" s="98"/>
      <c r="BM31" s="98"/>
      <c r="BN31" s="98"/>
      <c r="BO31" s="98"/>
      <c r="BP31" s="98"/>
      <c r="BQ31" s="98"/>
      <c r="BR31" s="98"/>
      <c r="BS31" s="98"/>
      <c r="BT31" s="98"/>
      <c r="BU31" s="98"/>
      <c r="BV31" s="98"/>
      <c r="BW31" s="98"/>
      <c r="BX31" s="98"/>
      <c r="BY31" s="98"/>
      <c r="BZ31" s="98">
        <f>データ!AB7</f>
        <v>92.5</v>
      </c>
      <c r="CA31" s="98"/>
      <c r="CB31" s="98"/>
      <c r="CC31" s="98"/>
      <c r="CD31" s="98"/>
      <c r="CE31" s="98"/>
      <c r="CF31" s="98"/>
      <c r="CG31" s="98"/>
      <c r="CH31" s="98"/>
      <c r="CI31" s="98"/>
      <c r="CJ31" s="98"/>
      <c r="CK31" s="98"/>
      <c r="CL31" s="98"/>
      <c r="CM31" s="98"/>
      <c r="CN31" s="98"/>
      <c r="CO31" s="98"/>
      <c r="CP31" s="98"/>
      <c r="CQ31" s="98"/>
      <c r="CR31" s="98"/>
      <c r="CS31" s="98">
        <f>データ!AC7</f>
        <v>86.8</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179</v>
      </c>
      <c r="JD31" s="67"/>
      <c r="JE31" s="67"/>
      <c r="JF31" s="67"/>
      <c r="JG31" s="67"/>
      <c r="JH31" s="67"/>
      <c r="JI31" s="67"/>
      <c r="JJ31" s="67"/>
      <c r="JK31" s="67"/>
      <c r="JL31" s="67"/>
      <c r="JM31" s="67"/>
      <c r="JN31" s="67"/>
      <c r="JO31" s="67"/>
      <c r="JP31" s="67"/>
      <c r="JQ31" s="67"/>
      <c r="JR31" s="67"/>
      <c r="JS31" s="67"/>
      <c r="JT31" s="67"/>
      <c r="JU31" s="68"/>
      <c r="JV31" s="66">
        <f>データ!DL7</f>
        <v>143</v>
      </c>
      <c r="JW31" s="67"/>
      <c r="JX31" s="67"/>
      <c r="JY31" s="67"/>
      <c r="JZ31" s="67"/>
      <c r="KA31" s="67"/>
      <c r="KB31" s="67"/>
      <c r="KC31" s="67"/>
      <c r="KD31" s="67"/>
      <c r="KE31" s="67"/>
      <c r="KF31" s="67"/>
      <c r="KG31" s="67"/>
      <c r="KH31" s="67"/>
      <c r="KI31" s="67"/>
      <c r="KJ31" s="67"/>
      <c r="KK31" s="67"/>
      <c r="KL31" s="67"/>
      <c r="KM31" s="67"/>
      <c r="KN31" s="68"/>
      <c r="KO31" s="66">
        <f>データ!DM7</f>
        <v>161</v>
      </c>
      <c r="KP31" s="67"/>
      <c r="KQ31" s="67"/>
      <c r="KR31" s="67"/>
      <c r="KS31" s="67"/>
      <c r="KT31" s="67"/>
      <c r="KU31" s="67"/>
      <c r="KV31" s="67"/>
      <c r="KW31" s="67"/>
      <c r="KX31" s="67"/>
      <c r="KY31" s="67"/>
      <c r="KZ31" s="67"/>
      <c r="LA31" s="67"/>
      <c r="LB31" s="67"/>
      <c r="LC31" s="67"/>
      <c r="LD31" s="67"/>
      <c r="LE31" s="67"/>
      <c r="LF31" s="67"/>
      <c r="LG31" s="68"/>
      <c r="LH31" s="66">
        <f>データ!DN7</f>
        <v>172</v>
      </c>
      <c r="LI31" s="67"/>
      <c r="LJ31" s="67"/>
      <c r="LK31" s="67"/>
      <c r="LL31" s="67"/>
      <c r="LM31" s="67"/>
      <c r="LN31" s="67"/>
      <c r="LO31" s="67"/>
      <c r="LP31" s="67"/>
      <c r="LQ31" s="67"/>
      <c r="LR31" s="67"/>
      <c r="LS31" s="67"/>
      <c r="LT31" s="67"/>
      <c r="LU31" s="67"/>
      <c r="LV31" s="67"/>
      <c r="LW31" s="67"/>
      <c r="LX31" s="67"/>
      <c r="LY31" s="67"/>
      <c r="LZ31" s="68"/>
      <c r="MA31" s="66">
        <f>データ!DO7</f>
        <v>168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137</v>
      </c>
      <c r="NE32" s="77"/>
      <c r="NF32" s="77"/>
      <c r="NG32" s="77"/>
      <c r="NH32" s="77"/>
      <c r="NI32" s="77"/>
      <c r="NJ32" s="77"/>
      <c r="NK32" s="77"/>
      <c r="NL32" s="77"/>
      <c r="NM32" s="77"/>
      <c r="NN32" s="77"/>
      <c r="NO32" s="77"/>
      <c r="NP32" s="77"/>
      <c r="NQ32" s="77"/>
      <c r="NR32" s="78"/>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140</v>
      </c>
      <c r="NE49" s="77"/>
      <c r="NF49" s="77"/>
      <c r="NG49" s="77"/>
      <c r="NH49" s="77"/>
      <c r="NI49" s="77"/>
      <c r="NJ49" s="77"/>
      <c r="NK49" s="77"/>
      <c r="NL49" s="77"/>
      <c r="NM49" s="77"/>
      <c r="NN49" s="77"/>
      <c r="NO49" s="77"/>
      <c r="NP49" s="77"/>
      <c r="NQ49" s="77"/>
      <c r="NR49" s="78"/>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-8</v>
      </c>
      <c r="EM52" s="98"/>
      <c r="EN52" s="98"/>
      <c r="EO52" s="98"/>
      <c r="EP52" s="98"/>
      <c r="EQ52" s="98"/>
      <c r="ER52" s="98"/>
      <c r="ES52" s="98"/>
      <c r="ET52" s="98"/>
      <c r="EU52" s="98"/>
      <c r="EV52" s="98"/>
      <c r="EW52" s="98"/>
      <c r="EX52" s="98"/>
      <c r="EY52" s="98"/>
      <c r="EZ52" s="98"/>
      <c r="FA52" s="98"/>
      <c r="FB52" s="98"/>
      <c r="FC52" s="98"/>
      <c r="FD52" s="98"/>
      <c r="FE52" s="98">
        <f>データ!BG7</f>
        <v>-41.3</v>
      </c>
      <c r="FF52" s="98"/>
      <c r="FG52" s="98"/>
      <c r="FH52" s="98"/>
      <c r="FI52" s="98"/>
      <c r="FJ52" s="98"/>
      <c r="FK52" s="98"/>
      <c r="FL52" s="98"/>
      <c r="FM52" s="98"/>
      <c r="FN52" s="98"/>
      <c r="FO52" s="98"/>
      <c r="FP52" s="98"/>
      <c r="FQ52" s="98"/>
      <c r="FR52" s="98"/>
      <c r="FS52" s="98"/>
      <c r="FT52" s="98"/>
      <c r="FU52" s="98"/>
      <c r="FV52" s="98"/>
      <c r="FW52" s="98"/>
      <c r="FX52" s="98">
        <f>データ!BH7</f>
        <v>18.2</v>
      </c>
      <c r="FY52" s="98"/>
      <c r="FZ52" s="98"/>
      <c r="GA52" s="98"/>
      <c r="GB52" s="98"/>
      <c r="GC52" s="98"/>
      <c r="GD52" s="98"/>
      <c r="GE52" s="98"/>
      <c r="GF52" s="98"/>
      <c r="GG52" s="98"/>
      <c r="GH52" s="98"/>
      <c r="GI52" s="98"/>
      <c r="GJ52" s="98"/>
      <c r="GK52" s="98"/>
      <c r="GL52" s="98"/>
      <c r="GM52" s="98"/>
      <c r="GN52" s="98"/>
      <c r="GO52" s="98"/>
      <c r="GP52" s="98"/>
      <c r="GQ52" s="98">
        <f>データ!BI7</f>
        <v>1</v>
      </c>
      <c r="GR52" s="98"/>
      <c r="GS52" s="98"/>
      <c r="GT52" s="98"/>
      <c r="GU52" s="98"/>
      <c r="GV52" s="98"/>
      <c r="GW52" s="98"/>
      <c r="GX52" s="98"/>
      <c r="GY52" s="98"/>
      <c r="GZ52" s="98"/>
      <c r="HA52" s="98"/>
      <c r="HB52" s="98"/>
      <c r="HC52" s="98"/>
      <c r="HD52" s="98"/>
      <c r="HE52" s="98"/>
      <c r="HF52" s="98"/>
      <c r="HG52" s="98"/>
      <c r="HH52" s="98"/>
      <c r="HI52" s="98"/>
      <c r="HJ52" s="98">
        <f>データ!BJ7</f>
        <v>-7.1</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-1966</v>
      </c>
      <c r="JD52" s="97"/>
      <c r="JE52" s="97"/>
      <c r="JF52" s="97"/>
      <c r="JG52" s="97"/>
      <c r="JH52" s="97"/>
      <c r="JI52" s="97"/>
      <c r="JJ52" s="97"/>
      <c r="JK52" s="97"/>
      <c r="JL52" s="97"/>
      <c r="JM52" s="97"/>
      <c r="JN52" s="97"/>
      <c r="JO52" s="97"/>
      <c r="JP52" s="97"/>
      <c r="JQ52" s="97"/>
      <c r="JR52" s="97"/>
      <c r="JS52" s="97"/>
      <c r="JT52" s="97"/>
      <c r="JU52" s="97"/>
      <c r="JV52" s="97">
        <f>データ!BR7</f>
        <v>-8024</v>
      </c>
      <c r="JW52" s="97"/>
      <c r="JX52" s="97"/>
      <c r="JY52" s="97"/>
      <c r="JZ52" s="97"/>
      <c r="KA52" s="97"/>
      <c r="KB52" s="97"/>
      <c r="KC52" s="97"/>
      <c r="KD52" s="97"/>
      <c r="KE52" s="97"/>
      <c r="KF52" s="97"/>
      <c r="KG52" s="97"/>
      <c r="KH52" s="97"/>
      <c r="KI52" s="97"/>
      <c r="KJ52" s="97"/>
      <c r="KK52" s="97"/>
      <c r="KL52" s="97"/>
      <c r="KM52" s="97"/>
      <c r="KN52" s="97"/>
      <c r="KO52" s="97">
        <f>データ!BS7</f>
        <v>4574</v>
      </c>
      <c r="KP52" s="97"/>
      <c r="KQ52" s="97"/>
      <c r="KR52" s="97"/>
      <c r="KS52" s="97"/>
      <c r="KT52" s="97"/>
      <c r="KU52" s="97"/>
      <c r="KV52" s="97"/>
      <c r="KW52" s="97"/>
      <c r="KX52" s="97"/>
      <c r="KY52" s="97"/>
      <c r="KZ52" s="97"/>
      <c r="LA52" s="97"/>
      <c r="LB52" s="97"/>
      <c r="LC52" s="97"/>
      <c r="LD52" s="97"/>
      <c r="LE52" s="97"/>
      <c r="LF52" s="97"/>
      <c r="LG52" s="97"/>
      <c r="LH52" s="97">
        <f>データ!BT7</f>
        <v>349</v>
      </c>
      <c r="LI52" s="97"/>
      <c r="LJ52" s="97"/>
      <c r="LK52" s="97"/>
      <c r="LL52" s="97"/>
      <c r="LM52" s="97"/>
      <c r="LN52" s="97"/>
      <c r="LO52" s="97"/>
      <c r="LP52" s="97"/>
      <c r="LQ52" s="97"/>
      <c r="LR52" s="97"/>
      <c r="LS52" s="97"/>
      <c r="LT52" s="97"/>
      <c r="LU52" s="97"/>
      <c r="LV52" s="97"/>
      <c r="LW52" s="97"/>
      <c r="LX52" s="97"/>
      <c r="LY52" s="97"/>
      <c r="LZ52" s="97"/>
      <c r="MA52" s="97">
        <f>データ!BU7</f>
        <v>-1838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2">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40000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73</v>
      </c>
      <c r="KB77" s="67"/>
      <c r="KC77" s="67"/>
      <c r="KD77" s="67"/>
      <c r="KE77" s="67"/>
      <c r="KF77" s="67"/>
      <c r="KG77" s="67"/>
      <c r="KH77" s="67"/>
      <c r="KI77" s="67"/>
      <c r="KJ77" s="67"/>
      <c r="KK77" s="67"/>
      <c r="KL77" s="67"/>
      <c r="KM77" s="67"/>
      <c r="KN77" s="67"/>
      <c r="KO77" s="68"/>
      <c r="KP77" s="66">
        <f>データ!DA7</f>
        <v>84.4</v>
      </c>
      <c r="KQ77" s="67"/>
      <c r="KR77" s="67"/>
      <c r="KS77" s="67"/>
      <c r="KT77" s="67"/>
      <c r="KU77" s="67"/>
      <c r="KV77" s="67"/>
      <c r="KW77" s="67"/>
      <c r="KX77" s="67"/>
      <c r="KY77" s="67"/>
      <c r="KZ77" s="67"/>
      <c r="LA77" s="67"/>
      <c r="LB77" s="67"/>
      <c r="LC77" s="67"/>
      <c r="LD77" s="68"/>
      <c r="LE77" s="66">
        <f>データ!DB7</f>
        <v>62.8</v>
      </c>
      <c r="LF77" s="67"/>
      <c r="LG77" s="67"/>
      <c r="LH77" s="67"/>
      <c r="LI77" s="67"/>
      <c r="LJ77" s="67"/>
      <c r="LK77" s="67"/>
      <c r="LL77" s="67"/>
      <c r="LM77" s="67"/>
      <c r="LN77" s="67"/>
      <c r="LO77" s="67"/>
      <c r="LP77" s="67"/>
      <c r="LQ77" s="67"/>
      <c r="LR77" s="67"/>
      <c r="LS77" s="68"/>
      <c r="LT77" s="66">
        <f>データ!DC7</f>
        <v>47.6</v>
      </c>
      <c r="LU77" s="67"/>
      <c r="LV77" s="67"/>
      <c r="LW77" s="67"/>
      <c r="LX77" s="67"/>
      <c r="LY77" s="67"/>
      <c r="LZ77" s="67"/>
      <c r="MA77" s="67"/>
      <c r="MB77" s="67"/>
      <c r="MC77" s="67"/>
      <c r="MD77" s="67"/>
      <c r="ME77" s="67"/>
      <c r="MF77" s="67"/>
      <c r="MG77" s="67"/>
      <c r="MH77" s="68"/>
      <c r="MI77" s="66">
        <f>データ!DD7</f>
        <v>34.5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gFiBpRwe9cpI91x4p5UwbbMGpHolbxiKrnKNX6N87EDssur+fmjpoY3DVNZvaKLdEWagdM4t/i/d7HZsgT6Xw==" saltValue="M6PTl9Kk0sBzbzB+Vgi3A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101</v>
      </c>
      <c r="AV5" s="47" t="s">
        <v>102</v>
      </c>
      <c r="AW5" s="47" t="s">
        <v>103</v>
      </c>
      <c r="AX5" s="47" t="s">
        <v>92</v>
      </c>
      <c r="AY5" s="47" t="s">
        <v>93</v>
      </c>
      <c r="AZ5" s="47" t="s">
        <v>94</v>
      </c>
      <c r="BA5" s="47" t="s">
        <v>95</v>
      </c>
      <c r="BB5" s="47" t="s">
        <v>96</v>
      </c>
      <c r="BC5" s="47" t="s">
        <v>97</v>
      </c>
      <c r="BD5" s="47" t="s">
        <v>98</v>
      </c>
      <c r="BE5" s="47" t="s">
        <v>99</v>
      </c>
      <c r="BF5" s="47" t="s">
        <v>104</v>
      </c>
      <c r="BG5" s="47" t="s">
        <v>105</v>
      </c>
      <c r="BH5" s="47" t="s">
        <v>106</v>
      </c>
      <c r="BI5" s="47" t="s">
        <v>107</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108</v>
      </c>
      <c r="CD5" s="47" t="s">
        <v>106</v>
      </c>
      <c r="CE5" s="47" t="s">
        <v>92</v>
      </c>
      <c r="CF5" s="47" t="s">
        <v>109</v>
      </c>
      <c r="CG5" s="47" t="s">
        <v>94</v>
      </c>
      <c r="CH5" s="47" t="s">
        <v>95</v>
      </c>
      <c r="CI5" s="47" t="s">
        <v>96</v>
      </c>
      <c r="CJ5" s="47" t="s">
        <v>97</v>
      </c>
      <c r="CK5" s="47" t="s">
        <v>98</v>
      </c>
      <c r="CL5" s="47" t="s">
        <v>99</v>
      </c>
      <c r="CM5" s="145"/>
      <c r="CN5" s="145"/>
      <c r="CO5" s="47" t="s">
        <v>89</v>
      </c>
      <c r="CP5" s="47" t="s">
        <v>110</v>
      </c>
      <c r="CQ5" s="47" t="s">
        <v>103</v>
      </c>
      <c r="CR5" s="47" t="s">
        <v>92</v>
      </c>
      <c r="CS5" s="47" t="s">
        <v>93</v>
      </c>
      <c r="CT5" s="47" t="s">
        <v>94</v>
      </c>
      <c r="CU5" s="47" t="s">
        <v>95</v>
      </c>
      <c r="CV5" s="47" t="s">
        <v>96</v>
      </c>
      <c r="CW5" s="47" t="s">
        <v>97</v>
      </c>
      <c r="CX5" s="47" t="s">
        <v>98</v>
      </c>
      <c r="CY5" s="47" t="s">
        <v>99</v>
      </c>
      <c r="CZ5" s="47" t="s">
        <v>89</v>
      </c>
      <c r="DA5" s="47" t="s">
        <v>90</v>
      </c>
      <c r="DB5" s="47" t="s">
        <v>91</v>
      </c>
      <c r="DC5" s="47" t="s">
        <v>92</v>
      </c>
      <c r="DD5" s="47" t="s">
        <v>111</v>
      </c>
      <c r="DE5" s="47" t="s">
        <v>94</v>
      </c>
      <c r="DF5" s="47" t="s">
        <v>95</v>
      </c>
      <c r="DG5" s="47" t="s">
        <v>96</v>
      </c>
      <c r="DH5" s="47" t="s">
        <v>97</v>
      </c>
      <c r="DI5" s="47" t="s">
        <v>98</v>
      </c>
      <c r="DJ5" s="47" t="s">
        <v>35</v>
      </c>
      <c r="DK5" s="47" t="s">
        <v>101</v>
      </c>
      <c r="DL5" s="47" t="s">
        <v>112</v>
      </c>
      <c r="DM5" s="47" t="s">
        <v>91</v>
      </c>
      <c r="DN5" s="47" t="s">
        <v>92</v>
      </c>
      <c r="DO5" s="47" t="s">
        <v>93</v>
      </c>
      <c r="DP5" s="47" t="s">
        <v>94</v>
      </c>
      <c r="DQ5" s="47" t="s">
        <v>95</v>
      </c>
      <c r="DR5" s="47" t="s">
        <v>96</v>
      </c>
      <c r="DS5" s="47" t="s">
        <v>97</v>
      </c>
      <c r="DT5" s="47" t="s">
        <v>98</v>
      </c>
      <c r="DU5" s="47" t="s">
        <v>99</v>
      </c>
    </row>
    <row r="6" spans="1:125" s="54" customFormat="1" x14ac:dyDescent="0.2">
      <c r="A6" s="37" t="s">
        <v>113</v>
      </c>
      <c r="B6" s="48">
        <f>B8</f>
        <v>2023</v>
      </c>
      <c r="C6" s="48">
        <f t="shared" ref="C6:X6" si="1">C8</f>
        <v>352152</v>
      </c>
      <c r="D6" s="48">
        <f t="shared" si="1"/>
        <v>47</v>
      </c>
      <c r="E6" s="48">
        <f t="shared" si="1"/>
        <v>14</v>
      </c>
      <c r="F6" s="48">
        <f t="shared" si="1"/>
        <v>0</v>
      </c>
      <c r="G6" s="48">
        <f t="shared" si="1"/>
        <v>1</v>
      </c>
      <c r="H6" s="48" t="str">
        <f>SUBSTITUTE(H8,"　","")</f>
        <v>山口県周南市</v>
      </c>
      <c r="I6" s="48" t="str">
        <f t="shared" si="1"/>
        <v>周南市営徳山駅前駐車場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53</v>
      </c>
      <c r="S6" s="50" t="str">
        <f t="shared" si="1"/>
        <v>駅</v>
      </c>
      <c r="T6" s="50" t="str">
        <f t="shared" si="1"/>
        <v>無</v>
      </c>
      <c r="U6" s="51">
        <f t="shared" si="1"/>
        <v>3878</v>
      </c>
      <c r="V6" s="51">
        <f t="shared" si="1"/>
        <v>100</v>
      </c>
      <c r="W6" s="51">
        <f t="shared" si="1"/>
        <v>200</v>
      </c>
      <c r="X6" s="50" t="str">
        <f t="shared" si="1"/>
        <v>利用料金制</v>
      </c>
      <c r="Y6" s="52">
        <f>IF(Y8="-",NA(),Y8)</f>
        <v>93</v>
      </c>
      <c r="Z6" s="52">
        <f t="shared" ref="Z6:AH6" si="2">IF(Z8="-",NA(),Z8)</f>
        <v>65.400000000000006</v>
      </c>
      <c r="AA6" s="52">
        <f t="shared" si="2"/>
        <v>110.6</v>
      </c>
      <c r="AB6" s="52">
        <f t="shared" si="2"/>
        <v>92.5</v>
      </c>
      <c r="AC6" s="52">
        <f t="shared" si="2"/>
        <v>86.8</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-8</v>
      </c>
      <c r="BG6" s="52">
        <f t="shared" ref="BG6:BO6" si="5">IF(BG8="-",NA(),BG8)</f>
        <v>-41.3</v>
      </c>
      <c r="BH6" s="52">
        <f t="shared" si="5"/>
        <v>18.2</v>
      </c>
      <c r="BI6" s="52">
        <f t="shared" si="5"/>
        <v>1</v>
      </c>
      <c r="BJ6" s="52">
        <f t="shared" si="5"/>
        <v>-7.1</v>
      </c>
      <c r="BK6" s="52">
        <f t="shared" si="5"/>
        <v>2.2000000000000002</v>
      </c>
      <c r="BL6" s="52">
        <f t="shared" si="5"/>
        <v>-81</v>
      </c>
      <c r="BM6" s="52">
        <f t="shared" si="5"/>
        <v>-25.1</v>
      </c>
      <c r="BN6" s="52">
        <f t="shared" si="5"/>
        <v>-18</v>
      </c>
      <c r="BO6" s="52">
        <f t="shared" si="5"/>
        <v>-20.7</v>
      </c>
      <c r="BP6" s="49" t="str">
        <f>IF(BP8="-","",IF(BP8="-","【-】","【"&amp;SUBSTITUTE(TEXT(BP8,"#,##0.0"),"-","△")&amp;"】"))</f>
        <v>【△55.6】</v>
      </c>
      <c r="BQ6" s="53">
        <f>IF(BQ8="-",NA(),BQ8)</f>
        <v>-1966</v>
      </c>
      <c r="BR6" s="53">
        <f t="shared" ref="BR6:BZ6" si="6">IF(BR8="-",NA(),BR8)</f>
        <v>-8024</v>
      </c>
      <c r="BS6" s="53">
        <f t="shared" si="6"/>
        <v>4574</v>
      </c>
      <c r="BT6" s="53">
        <f t="shared" si="6"/>
        <v>349</v>
      </c>
      <c r="BU6" s="53">
        <f t="shared" si="6"/>
        <v>-1838</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114</v>
      </c>
      <c r="CM6" s="51">
        <f t="shared" ref="CM6:CN6" si="7">CM8</f>
        <v>0</v>
      </c>
      <c r="CN6" s="51">
        <f t="shared" si="7"/>
        <v>40000</v>
      </c>
      <c r="CO6" s="52"/>
      <c r="CP6" s="52"/>
      <c r="CQ6" s="52"/>
      <c r="CR6" s="52"/>
      <c r="CS6" s="52"/>
      <c r="CT6" s="52"/>
      <c r="CU6" s="52"/>
      <c r="CV6" s="52"/>
      <c r="CW6" s="52"/>
      <c r="CX6" s="52"/>
      <c r="CY6" s="49" t="s">
        <v>114</v>
      </c>
      <c r="CZ6" s="52">
        <f>IF(CZ8="-",NA(),CZ8)</f>
        <v>73</v>
      </c>
      <c r="DA6" s="52">
        <f t="shared" ref="DA6:DI6" si="8">IF(DA8="-",NA(),DA8)</f>
        <v>84.4</v>
      </c>
      <c r="DB6" s="52">
        <f t="shared" si="8"/>
        <v>62.8</v>
      </c>
      <c r="DC6" s="52">
        <f t="shared" si="8"/>
        <v>47.6</v>
      </c>
      <c r="DD6" s="52">
        <f t="shared" si="8"/>
        <v>34.5</v>
      </c>
      <c r="DE6" s="52">
        <f t="shared" si="8"/>
        <v>163.69999999999999</v>
      </c>
      <c r="DF6" s="52">
        <f t="shared" si="8"/>
        <v>88</v>
      </c>
      <c r="DG6" s="52">
        <f t="shared" si="8"/>
        <v>77.3</v>
      </c>
      <c r="DH6" s="52">
        <f t="shared" si="8"/>
        <v>51.8</v>
      </c>
      <c r="DI6" s="52">
        <f t="shared" si="8"/>
        <v>45.3</v>
      </c>
      <c r="DJ6" s="49" t="str">
        <f>IF(DJ8="-","",IF(DJ8="-","【-】","【"&amp;SUBSTITUTE(TEXT(DJ8,"#,##0.0"),"-","△")&amp;"】"))</f>
        <v>【79.0】</v>
      </c>
      <c r="DK6" s="52">
        <f>IF(DK8="-",NA(),DK8)</f>
        <v>179</v>
      </c>
      <c r="DL6" s="52">
        <f t="shared" ref="DL6:DT6" si="9">IF(DL8="-",NA(),DL8)</f>
        <v>143</v>
      </c>
      <c r="DM6" s="52">
        <f t="shared" si="9"/>
        <v>161</v>
      </c>
      <c r="DN6" s="52">
        <f t="shared" si="9"/>
        <v>172</v>
      </c>
      <c r="DO6" s="52">
        <f t="shared" si="9"/>
        <v>168</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115</v>
      </c>
      <c r="B7" s="48">
        <f t="shared" ref="B7:X7" si="10">B8</f>
        <v>2023</v>
      </c>
      <c r="C7" s="48">
        <f t="shared" si="10"/>
        <v>352152</v>
      </c>
      <c r="D7" s="48">
        <f t="shared" si="10"/>
        <v>47</v>
      </c>
      <c r="E7" s="48">
        <f t="shared" si="10"/>
        <v>14</v>
      </c>
      <c r="F7" s="48">
        <f t="shared" si="10"/>
        <v>0</v>
      </c>
      <c r="G7" s="48">
        <f t="shared" si="10"/>
        <v>1</v>
      </c>
      <c r="H7" s="48" t="str">
        <f t="shared" si="10"/>
        <v>山口県　周南市</v>
      </c>
      <c r="I7" s="48" t="str">
        <f t="shared" si="10"/>
        <v>周南市営徳山駅前駐車場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53</v>
      </c>
      <c r="S7" s="50" t="str">
        <f t="shared" si="10"/>
        <v>駅</v>
      </c>
      <c r="T7" s="50" t="str">
        <f t="shared" si="10"/>
        <v>無</v>
      </c>
      <c r="U7" s="51">
        <f t="shared" si="10"/>
        <v>3878</v>
      </c>
      <c r="V7" s="51">
        <f t="shared" si="10"/>
        <v>100</v>
      </c>
      <c r="W7" s="51">
        <f t="shared" si="10"/>
        <v>200</v>
      </c>
      <c r="X7" s="50" t="str">
        <f t="shared" si="10"/>
        <v>利用料金制</v>
      </c>
      <c r="Y7" s="52">
        <f>Y8</f>
        <v>93</v>
      </c>
      <c r="Z7" s="52">
        <f t="shared" ref="Z7:AH7" si="11">Z8</f>
        <v>65.400000000000006</v>
      </c>
      <c r="AA7" s="52">
        <f t="shared" si="11"/>
        <v>110.6</v>
      </c>
      <c r="AB7" s="52">
        <f t="shared" si="11"/>
        <v>92.5</v>
      </c>
      <c r="AC7" s="52">
        <f t="shared" si="11"/>
        <v>86.8</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-8</v>
      </c>
      <c r="BG7" s="52">
        <f t="shared" ref="BG7:BO7" si="14">BG8</f>
        <v>-41.3</v>
      </c>
      <c r="BH7" s="52">
        <f t="shared" si="14"/>
        <v>18.2</v>
      </c>
      <c r="BI7" s="52">
        <f t="shared" si="14"/>
        <v>1</v>
      </c>
      <c r="BJ7" s="52">
        <f t="shared" si="14"/>
        <v>-7.1</v>
      </c>
      <c r="BK7" s="52">
        <f t="shared" si="14"/>
        <v>2.2000000000000002</v>
      </c>
      <c r="BL7" s="52">
        <f t="shared" si="14"/>
        <v>-81</v>
      </c>
      <c r="BM7" s="52">
        <f t="shared" si="14"/>
        <v>-25.1</v>
      </c>
      <c r="BN7" s="52">
        <f t="shared" si="14"/>
        <v>-18</v>
      </c>
      <c r="BO7" s="52">
        <f t="shared" si="14"/>
        <v>-20.7</v>
      </c>
      <c r="BP7" s="49"/>
      <c r="BQ7" s="53">
        <f>BQ8</f>
        <v>-1966</v>
      </c>
      <c r="BR7" s="53">
        <f t="shared" ref="BR7:BZ7" si="15">BR8</f>
        <v>-8024</v>
      </c>
      <c r="BS7" s="53">
        <f t="shared" si="15"/>
        <v>4574</v>
      </c>
      <c r="BT7" s="53">
        <f t="shared" si="15"/>
        <v>349</v>
      </c>
      <c r="BU7" s="53">
        <f t="shared" si="15"/>
        <v>-1838</v>
      </c>
      <c r="BV7" s="53">
        <f t="shared" si="15"/>
        <v>16100</v>
      </c>
      <c r="BW7" s="53">
        <f t="shared" si="15"/>
        <v>4836</v>
      </c>
      <c r="BX7" s="53">
        <f t="shared" si="15"/>
        <v>37213</v>
      </c>
      <c r="BY7" s="53">
        <f t="shared" si="15"/>
        <v>17293</v>
      </c>
      <c r="BZ7" s="53">
        <f t="shared" si="15"/>
        <v>15316</v>
      </c>
      <c r="CA7" s="51"/>
      <c r="CB7" s="52" t="s">
        <v>116</v>
      </c>
      <c r="CC7" s="52" t="s">
        <v>116</v>
      </c>
      <c r="CD7" s="52" t="s">
        <v>116</v>
      </c>
      <c r="CE7" s="52" t="s">
        <v>116</v>
      </c>
      <c r="CF7" s="52" t="s">
        <v>116</v>
      </c>
      <c r="CG7" s="52" t="s">
        <v>116</v>
      </c>
      <c r="CH7" s="52" t="s">
        <v>116</v>
      </c>
      <c r="CI7" s="52" t="s">
        <v>116</v>
      </c>
      <c r="CJ7" s="52" t="s">
        <v>116</v>
      </c>
      <c r="CK7" s="52" t="s">
        <v>117</v>
      </c>
      <c r="CL7" s="49"/>
      <c r="CM7" s="51">
        <f>CM8</f>
        <v>0</v>
      </c>
      <c r="CN7" s="51">
        <f>CN8</f>
        <v>40000</v>
      </c>
      <c r="CO7" s="52" t="s">
        <v>116</v>
      </c>
      <c r="CP7" s="52" t="s">
        <v>116</v>
      </c>
      <c r="CQ7" s="52" t="s">
        <v>116</v>
      </c>
      <c r="CR7" s="52" t="s">
        <v>116</v>
      </c>
      <c r="CS7" s="52" t="s">
        <v>116</v>
      </c>
      <c r="CT7" s="52" t="s">
        <v>116</v>
      </c>
      <c r="CU7" s="52" t="s">
        <v>116</v>
      </c>
      <c r="CV7" s="52" t="s">
        <v>116</v>
      </c>
      <c r="CW7" s="52" t="s">
        <v>116</v>
      </c>
      <c r="CX7" s="52" t="s">
        <v>118</v>
      </c>
      <c r="CY7" s="49"/>
      <c r="CZ7" s="52">
        <f>CZ8</f>
        <v>73</v>
      </c>
      <c r="DA7" s="52">
        <f t="shared" ref="DA7:DI7" si="16">DA8</f>
        <v>84.4</v>
      </c>
      <c r="DB7" s="52">
        <f t="shared" si="16"/>
        <v>62.8</v>
      </c>
      <c r="DC7" s="52">
        <f t="shared" si="16"/>
        <v>47.6</v>
      </c>
      <c r="DD7" s="52">
        <f t="shared" si="16"/>
        <v>34.5</v>
      </c>
      <c r="DE7" s="52">
        <f t="shared" si="16"/>
        <v>163.69999999999999</v>
      </c>
      <c r="DF7" s="52">
        <f t="shared" si="16"/>
        <v>88</v>
      </c>
      <c r="DG7" s="52">
        <f t="shared" si="16"/>
        <v>77.3</v>
      </c>
      <c r="DH7" s="52">
        <f t="shared" si="16"/>
        <v>51.8</v>
      </c>
      <c r="DI7" s="52">
        <f t="shared" si="16"/>
        <v>45.3</v>
      </c>
      <c r="DJ7" s="49"/>
      <c r="DK7" s="52">
        <f>DK8</f>
        <v>179</v>
      </c>
      <c r="DL7" s="52">
        <f t="shared" ref="DL7:DT7" si="17">DL8</f>
        <v>143</v>
      </c>
      <c r="DM7" s="52">
        <f t="shared" si="17"/>
        <v>161</v>
      </c>
      <c r="DN7" s="52">
        <f t="shared" si="17"/>
        <v>172</v>
      </c>
      <c r="DO7" s="52">
        <f t="shared" si="17"/>
        <v>168</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352152</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53</v>
      </c>
      <c r="S8" s="57" t="s">
        <v>129</v>
      </c>
      <c r="T8" s="57" t="s">
        <v>130</v>
      </c>
      <c r="U8" s="58">
        <v>3878</v>
      </c>
      <c r="V8" s="58">
        <v>100</v>
      </c>
      <c r="W8" s="58">
        <v>200</v>
      </c>
      <c r="X8" s="57" t="s">
        <v>131</v>
      </c>
      <c r="Y8" s="59">
        <v>93</v>
      </c>
      <c r="Z8" s="59">
        <v>65.400000000000006</v>
      </c>
      <c r="AA8" s="59">
        <v>110.6</v>
      </c>
      <c r="AB8" s="59">
        <v>92.5</v>
      </c>
      <c r="AC8" s="59">
        <v>86.8</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-8</v>
      </c>
      <c r="BG8" s="59">
        <v>-41.3</v>
      </c>
      <c r="BH8" s="59">
        <v>18.2</v>
      </c>
      <c r="BI8" s="59">
        <v>1</v>
      </c>
      <c r="BJ8" s="59">
        <v>-7.1</v>
      </c>
      <c r="BK8" s="59">
        <v>2.2000000000000002</v>
      </c>
      <c r="BL8" s="59">
        <v>-81</v>
      </c>
      <c r="BM8" s="59">
        <v>-25.1</v>
      </c>
      <c r="BN8" s="59">
        <v>-18</v>
      </c>
      <c r="BO8" s="59">
        <v>-20.7</v>
      </c>
      <c r="BP8" s="56">
        <v>-55.6</v>
      </c>
      <c r="BQ8" s="60">
        <v>-1966</v>
      </c>
      <c r="BR8" s="60">
        <v>-8024</v>
      </c>
      <c r="BS8" s="60">
        <v>4574</v>
      </c>
      <c r="BT8" s="61">
        <v>349</v>
      </c>
      <c r="BU8" s="61">
        <v>-1838</v>
      </c>
      <c r="BV8" s="60">
        <v>16100</v>
      </c>
      <c r="BW8" s="60">
        <v>4836</v>
      </c>
      <c r="BX8" s="60">
        <v>37213</v>
      </c>
      <c r="BY8" s="60">
        <v>17293</v>
      </c>
      <c r="BZ8" s="60">
        <v>15316</v>
      </c>
      <c r="CA8" s="58">
        <v>12639</v>
      </c>
      <c r="CB8" s="59" t="s">
        <v>123</v>
      </c>
      <c r="CC8" s="59" t="s">
        <v>123</v>
      </c>
      <c r="CD8" s="59" t="s">
        <v>123</v>
      </c>
      <c r="CE8" s="59" t="s">
        <v>123</v>
      </c>
      <c r="CF8" s="59" t="s">
        <v>123</v>
      </c>
      <c r="CG8" s="59" t="s">
        <v>123</v>
      </c>
      <c r="CH8" s="59" t="s">
        <v>123</v>
      </c>
      <c r="CI8" s="59" t="s">
        <v>123</v>
      </c>
      <c r="CJ8" s="59" t="s">
        <v>123</v>
      </c>
      <c r="CK8" s="59" t="s">
        <v>123</v>
      </c>
      <c r="CL8" s="56" t="s">
        <v>123</v>
      </c>
      <c r="CM8" s="58">
        <v>0</v>
      </c>
      <c r="CN8" s="58">
        <v>40000</v>
      </c>
      <c r="CO8" s="59" t="s">
        <v>123</v>
      </c>
      <c r="CP8" s="59" t="s">
        <v>123</v>
      </c>
      <c r="CQ8" s="59" t="s">
        <v>123</v>
      </c>
      <c r="CR8" s="59" t="s">
        <v>123</v>
      </c>
      <c r="CS8" s="59" t="s">
        <v>123</v>
      </c>
      <c r="CT8" s="59" t="s">
        <v>123</v>
      </c>
      <c r="CU8" s="59" t="s">
        <v>123</v>
      </c>
      <c r="CV8" s="59" t="s">
        <v>123</v>
      </c>
      <c r="CW8" s="59" t="s">
        <v>123</v>
      </c>
      <c r="CX8" s="59" t="s">
        <v>123</v>
      </c>
      <c r="CY8" s="56" t="s">
        <v>123</v>
      </c>
      <c r="CZ8" s="59">
        <v>73</v>
      </c>
      <c r="DA8" s="59">
        <v>84.4</v>
      </c>
      <c r="DB8" s="59">
        <v>62.8</v>
      </c>
      <c r="DC8" s="59">
        <v>47.6</v>
      </c>
      <c r="DD8" s="59">
        <v>34.5</v>
      </c>
      <c r="DE8" s="59">
        <v>163.69999999999999</v>
      </c>
      <c r="DF8" s="59">
        <v>88</v>
      </c>
      <c r="DG8" s="59">
        <v>77.3</v>
      </c>
      <c r="DH8" s="59">
        <v>51.8</v>
      </c>
      <c r="DI8" s="59">
        <v>45.3</v>
      </c>
      <c r="DJ8" s="56">
        <v>79</v>
      </c>
      <c r="DK8" s="59">
        <v>179</v>
      </c>
      <c r="DL8" s="59">
        <v>143</v>
      </c>
      <c r="DM8" s="59">
        <v>161</v>
      </c>
      <c r="DN8" s="59">
        <v>172</v>
      </c>
      <c r="DO8" s="59">
        <v>168</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武史</cp:lastModifiedBy>
  <cp:lastPrinted>2025-02-10T06:53:37Z</cp:lastPrinted>
  <dcterms:created xsi:type="dcterms:W3CDTF">2024-12-19T01:07:37Z</dcterms:created>
  <dcterms:modified xsi:type="dcterms:W3CDTF">2025-02-10T09:41:05Z</dcterms:modified>
  <cp:category/>
</cp:coreProperties>
</file>