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mc:AlternateContent xmlns:mc="http://schemas.openxmlformats.org/markup-compatibility/2006">
    <mc:Choice Requires="x15">
      <x15ac:absPath xmlns:x15ac="http://schemas.microsoft.com/office/spreadsheetml/2010/11/ac" url="C:\Users\owner\Desktop\"/>
    </mc:Choice>
  </mc:AlternateContent>
  <xr:revisionPtr revIDLastSave="0" documentId="13_ncr:1_{D5B7D620-D309-40C4-82EC-8A6E2984702E}" xr6:coauthVersionLast="36" xr6:coauthVersionMax="36" xr10:uidLastSave="{00000000-0000-0000-0000-000000000000}"/>
  <workbookProtection workbookAlgorithmName="SHA-512" workbookHashValue="HmLqVRXEVNjv+4Tf7FZEB92z3pX6yU/9RS+oa5qNRZHGtM86SufJ4uRMgfhg1xsn4qBj3pMImn6IDemctFlrtA==" workbookSaltValue="/fy8GDlryUPgmmDfdvytuQ==" workbookSpinCount="100000" lockStructure="1"/>
  <bookViews>
    <workbookView xWindow="0" yWindow="0" windowWidth="28800" windowHeight="1222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I10" i="4"/>
  <c r="AL8"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<sst xmlns="http://schemas.openxmlformats.org/spreadsheetml/2006/main" count="236" uniqueCount="120">
  <si>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</si>
  <si>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</si>
  <si>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</si>
  <si>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</si>
  <si>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</si>
  <si>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</si>
  <si>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</si>
  <si>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</si>
  <si>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</si>
  <si>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</si>
  <si>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</si>
  <si>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</si>
  <si>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</si>
  <si>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</si>
  <si>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</si>
  <si>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</si>
  <si>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</si>
  <si>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</si>
  <si>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</si>
  <si>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</si>
  <si>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</si>
  <si>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</si>
  <si>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</si>
  <si>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</si>
  <si>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</si>
  <si>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</si>
  <si>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</si>
  <si>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</si>
  <si>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</si>
  <si>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</si>
  <si>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</si>
  <si>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</si>
  <si>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</si>
  <si>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</si>
  <si>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</si>
  <si>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</si>
  <si>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</si>
  <si>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</si>
  <si>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</si>
  <si>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</si>
  <si>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</si>
  <si>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</si>
  <si>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</si>
  <si>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</si>
  <si>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</si>
  <si>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</si>
  <si>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</si>
  <si>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</si>
  <si>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</si>
  <si>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</si>
  <si>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</si>
  <si>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</si>
  <si>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</si>
  <si>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</si>
  <si>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</si>
  <si>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</si>
  <si>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</si>
  <si>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</si>
  <si>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</si>
  <si>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</si>
  <si>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</si>
  <si>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</si>
  <si>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</si>
  <si>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</si>
  <si>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</si>
  <si>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</si>
  <si>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</si>
  <si>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</si>
  <si>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</si>
  <si>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</si>
  <si>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</si>
  <si>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</si>
  <si>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</si>
  <si>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</si>
  <si>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</si>
  <si>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</si>
  <si>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</si>
  <si>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</si>
  <si>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</si>
  <si>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</si>
  <si>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</si>
  <si>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</si>
  <si>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</si>
  <si>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</si>
  <si>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</si>
  <si>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</si>
  <si>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</si>
  <si>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</si>
  <si>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</si>
  <si>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</si>
  <si>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</si>
  <si>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</si>
  <si>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</si>
  <si>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</si>
  <si>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</si>
  <si>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</si>
  <si>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</si>
  <si>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</si>
  <si>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</si>
  <si>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阿武町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</si>
  <si>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</si>
  <si>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</si>
  <si>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</si>
  <si>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</si>
  <si>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</si>
  <si>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</si>
  <si>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</si>
  <si>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</si>
  <si>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</si>
  <si>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</si>
  <si>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</si>
  <si>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</si>
  <si>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</si>
  <si>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</si>
  <si>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</si>
  <si>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</si>
  <si>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</si>
  <si>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町が管理する農業集落排水施設は７地区あるが、竣工年度は平成5年から平成16年で、もっとも古い施設は30年以上が経過している。一部の地区については不明水による改修工事を実施済み。その他の地区についても機能診断の結果に基づき処理場を含め改修を計画的に行う予定である。</t>
    <rPh sb="100" eb="102">
      <t>キノウ</t>
    </rPh>
    <rPh sb="102" eb="104">
      <t>シンダン</t>
    </rPh>
    <rPh sb="105" eb="107">
      <t>ケッカ</t>
    </rPh>
    <rPh sb="108" eb="109">
      <t>モト</t>
    </rPh>
    <phoneticPr fontId="4"/>
  </si>
  <si>
    <t>　人口や世帯が減少するなか、健全運営のハードルは高いが、今後の人口減少・需要予測等を踏まえながら、機能診断及び最適整備構想のもと、長寿命化等計画的な施設の改善及び維持管理に努める。また令和6年度からの公営企業会計に移行により収支の可視化が可能となったことにより、経営改善に向けた抜本的な取り組みの可能性・町内各地区の処理場機能を統合や適宜利用料金の見直し等も検討する。
　</t>
    <phoneticPr fontId="4"/>
  </si>
  <si>
    <r>
      <t>・収益的収支比率は、宅地分譲地の整備等により転入世帯もあったことで引続き増加傾向。公営企業会計移行のための地方債が減額したため前年と比較して費用減により増加している。今後は、公営企業会計移行により収支の可視化が見込まれる。使用料の見直しのために、今後は経営戦略の見直しも必要。維持管理に係る費用を抑制や、町内の処理場機能の統合等、今後の視野に入れ経営改善を図っていきたい。
・企業債残高対事業規模比率は、事業の取組が早かったことから起債の償還も進んだことで、類似団体の平均値を大きく下回っている。今後、機械設備の更新が必要となってくるが、経営を圧迫しないような事業計画を立てたうえで実施する必要がある。
・経費回収率は、全国平均を上回っており、さらには100％となっている。今後も維持管理費を抑える対策を検討するとともに、計画的な機械設備の更新を実施していきたい。
・汚水処理原価について全国平均を下回っている。昨年との比較では電気代の高騰等が落ち着いたため減。汚水処理の効率化向上に向け、委託業者と連携していく必要がある。
・施設利用率については、昨年と変わりなし。新規の住宅については、繋ぎ込みの周知をし、率の向上を図る。水洗化率</t>
    </r>
    <r>
      <rPr>
        <sz val="11"/>
        <rFont val="ＭＳ ゴシック"/>
        <family val="3"/>
        <charset val="128"/>
      </rPr>
      <t>については、</t>
    </r>
    <r>
      <rPr>
        <sz val="11"/>
        <color theme="1"/>
        <rFont val="ＭＳ ゴシック"/>
        <family val="3"/>
        <charset val="128"/>
      </rPr>
      <t>引き続き未加入者も含め周知をし、率の向上を図る。</t>
    </r>
    <rPh sb="33" eb="34">
      <t>ヒ</t>
    </rPh>
    <rPh sb="34" eb="35">
      <t>ツヅ</t>
    </rPh>
    <rPh sb="36" eb="38">
      <t>ゾウカ</t>
    </rPh>
    <rPh sb="38" eb="40">
      <t>ケイコウ</t>
    </rPh>
    <rPh sb="41" eb="43">
      <t>コウエイ</t>
    </rPh>
    <rPh sb="43" eb="45">
      <t>キギョウ</t>
    </rPh>
    <rPh sb="45" eb="47">
      <t>カイケイ</t>
    </rPh>
    <rPh sb="47" eb="49">
      <t>イコウ</t>
    </rPh>
    <rPh sb="53" eb="56">
      <t>チホウサイ</t>
    </rPh>
    <rPh sb="63" eb="65">
      <t>ゼンネン</t>
    </rPh>
    <rPh sb="66" eb="68">
      <t>ヒカク</t>
    </rPh>
    <rPh sb="70" eb="72">
      <t>ヒヨウ</t>
    </rPh>
    <rPh sb="72" eb="73">
      <t>ゲン</t>
    </rPh>
    <rPh sb="76" eb="78">
      <t>ゾウカ</t>
    </rPh>
    <rPh sb="83" eb="85">
      <t>コンゴ</t>
    </rPh>
    <rPh sb="87" eb="89">
      <t>コウエイ</t>
    </rPh>
    <rPh sb="89" eb="91">
      <t>キギョウ</t>
    </rPh>
    <rPh sb="91" eb="93">
      <t>カイケイ</t>
    </rPh>
    <rPh sb="93" eb="95">
      <t>イコウ</t>
    </rPh>
    <rPh sb="98" eb="100">
      <t>シュウシ</t>
    </rPh>
    <rPh sb="101" eb="104">
      <t>カシカ</t>
    </rPh>
    <rPh sb="105" eb="107">
      <t>ミコ</t>
    </rPh>
    <rPh sb="123" eb="125">
      <t>コンゴ</t>
    </rPh>
    <rPh sb="126" eb="128">
      <t>ケイエイ</t>
    </rPh>
    <rPh sb="128" eb="130">
      <t>センリャク</t>
    </rPh>
    <rPh sb="131" eb="133">
      <t>ミナオ</t>
    </rPh>
    <rPh sb="135" eb="137">
      <t>ヒツヨウ</t>
    </rPh>
    <rPh sb="148" eb="150">
      <t>ヨクセイ</t>
    </rPh>
    <rPh sb="163" eb="164">
      <t>トウ</t>
    </rPh>
    <rPh sb="165" eb="167">
      <t>コンゴ</t>
    </rPh>
    <rPh sb="168" eb="170">
      <t>シヤ</t>
    </rPh>
    <rPh sb="171" eb="172">
      <t>イ</t>
    </rPh>
    <rPh sb="406" eb="408">
      <t>サクネン</t>
    </rPh>
    <rPh sb="410" eb="412">
      <t>ヒカク</t>
    </rPh>
    <rPh sb="414" eb="417">
      <t>デンキダイ</t>
    </rPh>
    <rPh sb="418" eb="420">
      <t>コウトウ</t>
    </rPh>
    <rPh sb="420" eb="421">
      <t>トウ</t>
    </rPh>
    <rPh sb="422" eb="423">
      <t>オ</t>
    </rPh>
    <rPh sb="424" eb="425">
      <t>ツ</t>
    </rPh>
    <rPh sb="429" eb="430">
      <t>ゲン</t>
    </rPh>
    <rPh sb="484" eb="486">
      <t>シンキ</t>
    </rPh>
    <rPh sb="487" eb="489">
      <t>ジュウタク</t>
    </rPh>
    <rPh sb="495" eb="496">
      <t>ツナ</t>
    </rPh>
    <rPh sb="497" eb="498">
      <t>コ</t>
    </rPh>
    <rPh sb="500" eb="502">
      <t>シュウチ</t>
    </rPh>
    <rPh sb="505" eb="506">
      <t>リツ</t>
    </rPh>
    <rPh sb="507" eb="509">
      <t>コウジョウ</t>
    </rPh>
    <rPh sb="510" eb="511">
      <t>ハカ</t>
    </rPh>
    <rPh sb="523" eb="524">
      <t>ヒ</t>
    </rPh>
    <rPh sb="525" eb="526">
      <t>ツヅ</t>
    </rPh>
    <rPh sb="527" eb="530">
      <t>ミカニュウ</t>
    </rPh>
    <rPh sb="530" eb="531">
      <t>シャ</t>
    </rPh>
    <rPh sb="532" eb="533">
      <t>フク</t>
    </rPh>
    <rPh sb="534" eb="536">
      <t>シュウチ</t>
    </rPh>
    <rPh sb="539" eb="540">
      <t>リツ</t>
    </rPh>
    <rPh sb="541" eb="543">
      <t>コウジョウ</t>
    </rPh>
    <rPh sb="544" eb="545">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</si>
</sst>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55-4456-8252-3A39552A08E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0.02</c:v>
                </c:pt>
              </c:numCache>
            </c:numRef>
          </c:val>
          <c:smooth val="0"/>
          <c:extLst>
            <c:ext xmlns:c16="http://schemas.microsoft.com/office/drawing/2014/chart" uri="{C3380CC4-5D6E-409C-BE32-E72D297353CC}">
              <c16:uniqueId val="{00000001-6655-4456-8252-3A39552A08E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60.71</c:v>
                </c:pt>
                <c:pt idx="1">
                  <c:v>60.71</c:v>
                </c:pt>
                <c:pt idx="2">
                  <c:v>60.71</c:v>
                </c:pt>
                <c:pt idx="3">
                  <c:v>60.71</c:v>
                </c:pt>
                <c:pt idx="4">
                  <c:v>60.71</c:v>
                </c:pt>
              </c:numCache>
            </c:numRef>
          </c:val>
          <c:extLst>
            <c:ext xmlns:c16="http://schemas.microsoft.com/office/drawing/2014/chart" uri="{C3380CC4-5D6E-409C-BE32-E72D297353CC}">
              <c16:uniqueId val="{00000000-7071-4D25-B4F8-01C2B9FFE1C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52.63</c:v>
                </c:pt>
              </c:numCache>
            </c:numRef>
          </c:val>
          <c:smooth val="0"/>
          <c:extLst>
            <c:ext xmlns:c16="http://schemas.microsoft.com/office/drawing/2014/chart" uri="{C3380CC4-5D6E-409C-BE32-E72D297353CC}">
              <c16:uniqueId val="{00000001-7071-4D25-B4F8-01C2B9FFE1C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97.75</c:v>
                </c:pt>
                <c:pt idx="1">
                  <c:v>97.72</c:v>
                </c:pt>
                <c:pt idx="2">
                  <c:v>97.99</c:v>
                </c:pt>
                <c:pt idx="3">
                  <c:v>99.5</c:v>
                </c:pt>
                <c:pt idx="4">
                  <c:v>97.64</c:v>
                </c:pt>
              </c:numCache>
            </c:numRef>
          </c:val>
          <c:extLst>
            <c:ext xmlns:c16="http://schemas.microsoft.com/office/drawing/2014/chart" uri="{C3380CC4-5D6E-409C-BE32-E72D297353CC}">
              <c16:uniqueId val="{00000000-4B89-43A0-87F9-79B37C15CC6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90.32</c:v>
                </c:pt>
              </c:numCache>
            </c:numRef>
          </c:val>
          <c:smooth val="0"/>
          <c:extLst>
            <c:ext xmlns:c16="http://schemas.microsoft.com/office/drawing/2014/chart" uri="{C3380CC4-5D6E-409C-BE32-E72D297353CC}">
              <c16:uniqueId val="{00000001-4B89-43A0-87F9-79B37C15CC6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96.16</c:v>
                </c:pt>
                <c:pt idx="1">
                  <c:v>96.45</c:v>
                </c:pt>
                <c:pt idx="2">
                  <c:v>91.98</c:v>
                </c:pt>
                <c:pt idx="3">
                  <c:v>89.02</c:v>
                </c:pt>
                <c:pt idx="4">
                  <c:v>104.53</c:v>
                </c:pt>
              </c:numCache>
            </c:numRef>
          </c:val>
          <c:extLst>
            <c:ext xmlns:c16="http://schemas.microsoft.com/office/drawing/2014/chart" uri="{C3380CC4-5D6E-409C-BE32-E72D297353CC}">
              <c16:uniqueId val="{00000000-7EA2-4B02-B089-77BA52DC5FD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A2-4B02-B089-77BA52DC5FD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4F-404D-9611-51AD9442749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4F-404D-9611-51AD9442749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4C-409F-B5B8-6D206948A60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4C-409F-B5B8-6D206948A60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C1-4BC1-9523-20622D3ACAF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C1-4BC1-9523-20622D3ACAF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09-4CEB-9B76-A2222C22F12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09-4CEB-9B76-A2222C22F12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206.42</c:v>
                </c:pt>
                <c:pt idx="1">
                  <c:v>171.58</c:v>
                </c:pt>
                <c:pt idx="2">
                  <c:v>83.85</c:v>
                </c:pt>
                <c:pt idx="3">
                  <c:v>14.36</c:v>
                </c:pt>
                <c:pt idx="4" formatCode="#,##0.00;&quot;△&quot;#,##0.00">
                  <c:v>0</c:v>
                </c:pt>
              </c:numCache>
            </c:numRef>
          </c:val>
          <c:extLst>
            <c:ext xmlns:c16="http://schemas.microsoft.com/office/drawing/2014/chart" uri="{C3380CC4-5D6E-409C-BE32-E72D297353CC}">
              <c16:uniqueId val="{00000000-3526-4572-9526-F3B92D0DCA4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743.31</c:v>
                </c:pt>
              </c:numCache>
            </c:numRef>
          </c:val>
          <c:smooth val="0"/>
          <c:extLst>
            <c:ext xmlns:c16="http://schemas.microsoft.com/office/drawing/2014/chart" uri="{C3380CC4-5D6E-409C-BE32-E72D297353CC}">
              <c16:uniqueId val="{00000001-3526-4572-9526-F3B92D0DCA4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2B0-4B60-8D3F-168522C9719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61.15</c:v>
                </c:pt>
              </c:numCache>
            </c:numRef>
          </c:val>
          <c:smooth val="0"/>
          <c:extLst>
            <c:ext xmlns:c16="http://schemas.microsoft.com/office/drawing/2014/chart" uri="{C3380CC4-5D6E-409C-BE32-E72D297353CC}">
              <c16:uniqueId val="{00000001-C2B0-4B60-8D3F-168522C9719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187.21</c:v>
                </c:pt>
                <c:pt idx="1">
                  <c:v>185.48</c:v>
                </c:pt>
                <c:pt idx="2">
                  <c:v>190.03</c:v>
                </c:pt>
                <c:pt idx="3">
                  <c:v>202.75</c:v>
                </c:pt>
                <c:pt idx="4">
                  <c:v>185.85</c:v>
                </c:pt>
              </c:numCache>
            </c:numRef>
          </c:val>
          <c:extLst>
            <c:ext xmlns:c16="http://schemas.microsoft.com/office/drawing/2014/chart" uri="{C3380CC4-5D6E-409C-BE32-E72D297353CC}">
              <c16:uniqueId val="{00000000-C8B9-4983-948A-8EF1321C1E1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250.43</c:v>
                </c:pt>
              </c:numCache>
            </c:numRef>
          </c:val>
          <c:smooth val="0"/>
          <c:extLst>
            <c:ext xmlns:c16="http://schemas.microsoft.com/office/drawing/2014/chart" uri="{C3380CC4-5D6E-409C-BE32-E72D297353CC}">
              <c16:uniqueId val="{00000001-C8B9-4983-948A-8EF1321C1E1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5" zoomScale="70" zoomScaleNormal="7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山口県　阿武町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6">
        <f>データ!S6</f>
        <v>3028</v>
      </c>
      <c r="AM8" s="46"/>
      <c r="AN8" s="46"/>
      <c r="AO8" s="46"/>
      <c r="AP8" s="46"/>
      <c r="AQ8" s="46"/>
      <c r="AR8" s="46"/>
      <c r="AS8" s="46"/>
      <c r="AT8" s="45">
        <f>データ!T6</f>
        <v>115.95</v>
      </c>
      <c r="AU8" s="45"/>
      <c r="AV8" s="45"/>
      <c r="AW8" s="45"/>
      <c r="AX8" s="45"/>
      <c r="AY8" s="45"/>
      <c r="AZ8" s="45"/>
      <c r="BA8" s="45"/>
      <c r="BB8" s="45">
        <f>データ!U6</f>
        <v>26.11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60.66</v>
      </c>
      <c r="Q10" s="45"/>
      <c r="R10" s="45"/>
      <c r="S10" s="45"/>
      <c r="T10" s="45"/>
      <c r="U10" s="45"/>
      <c r="V10" s="45"/>
      <c r="W10" s="45">
        <f>データ!Q6</f>
        <v>100</v>
      </c>
      <c r="X10" s="45"/>
      <c r="Y10" s="45"/>
      <c r="Z10" s="45"/>
      <c r="AA10" s="45"/>
      <c r="AB10" s="45"/>
      <c r="AC10" s="45"/>
      <c r="AD10" s="46">
        <f>データ!R6</f>
        <v>4400</v>
      </c>
      <c r="AE10" s="46"/>
      <c r="AF10" s="46"/>
      <c r="AG10" s="46"/>
      <c r="AH10" s="46"/>
      <c r="AI10" s="46"/>
      <c r="AJ10" s="46"/>
      <c r="AK10" s="2"/>
      <c r="AL10" s="46">
        <f>データ!V6</f>
        <v>1821</v>
      </c>
      <c r="AM10" s="46"/>
      <c r="AN10" s="46"/>
      <c r="AO10" s="46"/>
      <c r="AP10" s="46"/>
      <c r="AQ10" s="46"/>
      <c r="AR10" s="46"/>
      <c r="AS10" s="46"/>
      <c r="AT10" s="45">
        <f>データ!W6</f>
        <v>1.8</v>
      </c>
      <c r="AU10" s="45"/>
      <c r="AV10" s="45"/>
      <c r="AW10" s="45"/>
      <c r="AX10" s="45"/>
      <c r="AY10" s="45"/>
      <c r="AZ10" s="45"/>
      <c r="BA10" s="45"/>
      <c r="BB10" s="45">
        <f>データ!X6</f>
        <v>1011.67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119</v>
      </c>
      <c r="BM16" s="43"/>
      <c r="BN16" s="43"/>
      <c r="BO16" s="43"/>
      <c r="BP16" s="43"/>
      <c r="BQ16" s="43"/>
      <c r="BR16" s="43"/>
      <c r="BS16" s="43"/>
      <c r="BT16" s="43"/>
      <c r="BU16" s="43"/>
      <c r="BV16" s="43"/>
      <c r="BW16" s="43"/>
      <c r="BX16" s="43"/>
      <c r="BY16" s="43"/>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43"/>
      <c r="BN17" s="43"/>
      <c r="BO17" s="43"/>
      <c r="BP17" s="43"/>
      <c r="BQ17" s="43"/>
      <c r="BR17" s="43"/>
      <c r="BS17" s="43"/>
      <c r="BT17" s="43"/>
      <c r="BU17" s="43"/>
      <c r="BV17" s="43"/>
      <c r="BW17" s="43"/>
      <c r="BX17" s="43"/>
      <c r="BY17" s="43"/>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43"/>
      <c r="BN18" s="43"/>
      <c r="BO18" s="43"/>
      <c r="BP18" s="43"/>
      <c r="BQ18" s="43"/>
      <c r="BR18" s="43"/>
      <c r="BS18" s="43"/>
      <c r="BT18" s="43"/>
      <c r="BU18" s="43"/>
      <c r="BV18" s="43"/>
      <c r="BW18" s="43"/>
      <c r="BX18" s="43"/>
      <c r="BY18" s="43"/>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43"/>
      <c r="BN19" s="43"/>
      <c r="BO19" s="43"/>
      <c r="BP19" s="43"/>
      <c r="BQ19" s="43"/>
      <c r="BR19" s="43"/>
      <c r="BS19" s="43"/>
      <c r="BT19" s="43"/>
      <c r="BU19" s="43"/>
      <c r="BV19" s="43"/>
      <c r="BW19" s="43"/>
      <c r="BX19" s="43"/>
      <c r="BY19" s="43"/>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43"/>
      <c r="BN20" s="43"/>
      <c r="BO20" s="43"/>
      <c r="BP20" s="43"/>
      <c r="BQ20" s="43"/>
      <c r="BR20" s="43"/>
      <c r="BS20" s="43"/>
      <c r="BT20" s="43"/>
      <c r="BU20" s="43"/>
      <c r="BV20" s="43"/>
      <c r="BW20" s="43"/>
      <c r="BX20" s="43"/>
      <c r="BY20" s="43"/>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43"/>
      <c r="BN21" s="43"/>
      <c r="BO21" s="43"/>
      <c r="BP21" s="43"/>
      <c r="BQ21" s="43"/>
      <c r="BR21" s="43"/>
      <c r="BS21" s="43"/>
      <c r="BT21" s="43"/>
      <c r="BU21" s="43"/>
      <c r="BV21" s="43"/>
      <c r="BW21" s="43"/>
      <c r="BX21" s="43"/>
      <c r="BY21" s="43"/>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43"/>
      <c r="BN22" s="43"/>
      <c r="BO22" s="43"/>
      <c r="BP22" s="43"/>
      <c r="BQ22" s="43"/>
      <c r="BR22" s="43"/>
      <c r="BS22" s="43"/>
      <c r="BT22" s="43"/>
      <c r="BU22" s="43"/>
      <c r="BV22" s="43"/>
      <c r="BW22" s="43"/>
      <c r="BX22" s="43"/>
      <c r="BY22" s="43"/>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43"/>
      <c r="BN23" s="43"/>
      <c r="BO23" s="43"/>
      <c r="BP23" s="43"/>
      <c r="BQ23" s="43"/>
      <c r="BR23" s="43"/>
      <c r="BS23" s="43"/>
      <c r="BT23" s="43"/>
      <c r="BU23" s="43"/>
      <c r="BV23" s="43"/>
      <c r="BW23" s="43"/>
      <c r="BX23" s="43"/>
      <c r="BY23" s="43"/>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43"/>
      <c r="BN24" s="43"/>
      <c r="BO24" s="43"/>
      <c r="BP24" s="43"/>
      <c r="BQ24" s="43"/>
      <c r="BR24" s="43"/>
      <c r="BS24" s="43"/>
      <c r="BT24" s="43"/>
      <c r="BU24" s="43"/>
      <c r="BV24" s="43"/>
      <c r="BW24" s="43"/>
      <c r="BX24" s="43"/>
      <c r="BY24" s="43"/>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43"/>
      <c r="BN25" s="43"/>
      <c r="BO25" s="43"/>
      <c r="BP25" s="43"/>
      <c r="BQ25" s="43"/>
      <c r="BR25" s="43"/>
      <c r="BS25" s="43"/>
      <c r="BT25" s="43"/>
      <c r="BU25" s="43"/>
      <c r="BV25" s="43"/>
      <c r="BW25" s="43"/>
      <c r="BX25" s="43"/>
      <c r="BY25" s="43"/>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43"/>
      <c r="BN26" s="43"/>
      <c r="BO26" s="43"/>
      <c r="BP26" s="43"/>
      <c r="BQ26" s="43"/>
      <c r="BR26" s="43"/>
      <c r="BS26" s="43"/>
      <c r="BT26" s="43"/>
      <c r="BU26" s="43"/>
      <c r="BV26" s="43"/>
      <c r="BW26" s="43"/>
      <c r="BX26" s="43"/>
      <c r="BY26" s="43"/>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43"/>
      <c r="BN27" s="43"/>
      <c r="BO27" s="43"/>
      <c r="BP27" s="43"/>
      <c r="BQ27" s="43"/>
      <c r="BR27" s="43"/>
      <c r="BS27" s="43"/>
      <c r="BT27" s="43"/>
      <c r="BU27" s="43"/>
      <c r="BV27" s="43"/>
      <c r="BW27" s="43"/>
      <c r="BX27" s="43"/>
      <c r="BY27" s="43"/>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43"/>
      <c r="BN28" s="43"/>
      <c r="BO28" s="43"/>
      <c r="BP28" s="43"/>
      <c r="BQ28" s="43"/>
      <c r="BR28" s="43"/>
      <c r="BS28" s="43"/>
      <c r="BT28" s="43"/>
      <c r="BU28" s="43"/>
      <c r="BV28" s="43"/>
      <c r="BW28" s="43"/>
      <c r="BX28" s="43"/>
      <c r="BY28" s="43"/>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43"/>
      <c r="BN29" s="43"/>
      <c r="BO29" s="43"/>
      <c r="BP29" s="43"/>
      <c r="BQ29" s="43"/>
      <c r="BR29" s="43"/>
      <c r="BS29" s="43"/>
      <c r="BT29" s="43"/>
      <c r="BU29" s="43"/>
      <c r="BV29" s="43"/>
      <c r="BW29" s="43"/>
      <c r="BX29" s="43"/>
      <c r="BY29" s="43"/>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43"/>
      <c r="BN30" s="43"/>
      <c r="BO30" s="43"/>
      <c r="BP30" s="43"/>
      <c r="BQ30" s="43"/>
      <c r="BR30" s="43"/>
      <c r="BS30" s="43"/>
      <c r="BT30" s="43"/>
      <c r="BU30" s="43"/>
      <c r="BV30" s="43"/>
      <c r="BW30" s="43"/>
      <c r="BX30" s="43"/>
      <c r="BY30" s="43"/>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43"/>
      <c r="BN31" s="43"/>
      <c r="BO31" s="43"/>
      <c r="BP31" s="43"/>
      <c r="BQ31" s="43"/>
      <c r="BR31" s="43"/>
      <c r="BS31" s="43"/>
      <c r="BT31" s="43"/>
      <c r="BU31" s="43"/>
      <c r="BV31" s="43"/>
      <c r="BW31" s="43"/>
      <c r="BX31" s="43"/>
      <c r="BY31" s="43"/>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43"/>
      <c r="BN32" s="43"/>
      <c r="BO32" s="43"/>
      <c r="BP32" s="43"/>
      <c r="BQ32" s="43"/>
      <c r="BR32" s="43"/>
      <c r="BS32" s="43"/>
      <c r="BT32" s="43"/>
      <c r="BU32" s="43"/>
      <c r="BV32" s="43"/>
      <c r="BW32" s="43"/>
      <c r="BX32" s="43"/>
      <c r="BY32" s="43"/>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43"/>
      <c r="BN33" s="43"/>
      <c r="BO33" s="43"/>
      <c r="BP33" s="43"/>
      <c r="BQ33" s="43"/>
      <c r="BR33" s="43"/>
      <c r="BS33" s="43"/>
      <c r="BT33" s="43"/>
      <c r="BU33" s="43"/>
      <c r="BV33" s="43"/>
      <c r="BW33" s="43"/>
      <c r="BX33" s="43"/>
      <c r="BY33" s="43"/>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43"/>
      <c r="BN34" s="43"/>
      <c r="BO34" s="43"/>
      <c r="BP34" s="43"/>
      <c r="BQ34" s="43"/>
      <c r="BR34" s="43"/>
      <c r="BS34" s="43"/>
      <c r="BT34" s="43"/>
      <c r="BU34" s="43"/>
      <c r="BV34" s="43"/>
      <c r="BW34" s="43"/>
      <c r="BX34" s="43"/>
      <c r="BY34" s="43"/>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43"/>
      <c r="BN35" s="43"/>
      <c r="BO35" s="43"/>
      <c r="BP35" s="43"/>
      <c r="BQ35" s="43"/>
      <c r="BR35" s="43"/>
      <c r="BS35" s="43"/>
      <c r="BT35" s="43"/>
      <c r="BU35" s="43"/>
      <c r="BV35" s="43"/>
      <c r="BW35" s="43"/>
      <c r="BX35" s="43"/>
      <c r="BY35" s="43"/>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43"/>
      <c r="BN36" s="43"/>
      <c r="BO36" s="43"/>
      <c r="BP36" s="43"/>
      <c r="BQ36" s="43"/>
      <c r="BR36" s="43"/>
      <c r="BS36" s="43"/>
      <c r="BT36" s="43"/>
      <c r="BU36" s="43"/>
      <c r="BV36" s="43"/>
      <c r="BW36" s="43"/>
      <c r="BX36" s="43"/>
      <c r="BY36" s="43"/>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43"/>
      <c r="BN37" s="43"/>
      <c r="BO37" s="43"/>
      <c r="BP37" s="43"/>
      <c r="BQ37" s="43"/>
      <c r="BR37" s="43"/>
      <c r="BS37" s="43"/>
      <c r="BT37" s="43"/>
      <c r="BU37" s="43"/>
      <c r="BV37" s="43"/>
      <c r="BW37" s="43"/>
      <c r="BX37" s="43"/>
      <c r="BY37" s="43"/>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43"/>
      <c r="BN38" s="43"/>
      <c r="BO38" s="43"/>
      <c r="BP38" s="43"/>
      <c r="BQ38" s="43"/>
      <c r="BR38" s="43"/>
      <c r="BS38" s="43"/>
      <c r="BT38" s="43"/>
      <c r="BU38" s="43"/>
      <c r="BV38" s="43"/>
      <c r="BW38" s="43"/>
      <c r="BX38" s="43"/>
      <c r="BY38" s="43"/>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43"/>
      <c r="BN39" s="43"/>
      <c r="BO39" s="43"/>
      <c r="BP39" s="43"/>
      <c r="BQ39" s="43"/>
      <c r="BR39" s="43"/>
      <c r="BS39" s="43"/>
      <c r="BT39" s="43"/>
      <c r="BU39" s="43"/>
      <c r="BV39" s="43"/>
      <c r="BW39" s="43"/>
      <c r="BX39" s="43"/>
      <c r="BY39" s="43"/>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43"/>
      <c r="BN40" s="43"/>
      <c r="BO40" s="43"/>
      <c r="BP40" s="43"/>
      <c r="BQ40" s="43"/>
      <c r="BR40" s="43"/>
      <c r="BS40" s="43"/>
      <c r="BT40" s="43"/>
      <c r="BU40" s="43"/>
      <c r="BV40" s="43"/>
      <c r="BW40" s="43"/>
      <c r="BX40" s="43"/>
      <c r="BY40" s="43"/>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43"/>
      <c r="BN41" s="43"/>
      <c r="BO41" s="43"/>
      <c r="BP41" s="43"/>
      <c r="BQ41" s="43"/>
      <c r="BR41" s="43"/>
      <c r="BS41" s="43"/>
      <c r="BT41" s="43"/>
      <c r="BU41" s="43"/>
      <c r="BV41" s="43"/>
      <c r="BW41" s="43"/>
      <c r="BX41" s="43"/>
      <c r="BY41" s="43"/>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43"/>
      <c r="BN42" s="43"/>
      <c r="BO42" s="43"/>
      <c r="BP42" s="43"/>
      <c r="BQ42" s="43"/>
      <c r="BR42" s="43"/>
      <c r="BS42" s="43"/>
      <c r="BT42" s="43"/>
      <c r="BU42" s="43"/>
      <c r="BV42" s="43"/>
      <c r="BW42" s="43"/>
      <c r="BX42" s="43"/>
      <c r="BY42" s="43"/>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43"/>
      <c r="BN43" s="43"/>
      <c r="BO43" s="43"/>
      <c r="BP43" s="43"/>
      <c r="BQ43" s="43"/>
      <c r="BR43" s="43"/>
      <c r="BS43" s="43"/>
      <c r="BT43" s="43"/>
      <c r="BU43" s="43"/>
      <c r="BV43" s="43"/>
      <c r="BW43" s="43"/>
      <c r="BX43" s="43"/>
      <c r="BY43" s="43"/>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43"/>
      <c r="BN66" s="43"/>
      <c r="BO66" s="43"/>
      <c r="BP66" s="43"/>
      <c r="BQ66" s="43"/>
      <c r="BR66" s="43"/>
      <c r="BS66" s="43"/>
      <c r="BT66" s="43"/>
      <c r="BU66" s="43"/>
      <c r="BV66" s="43"/>
      <c r="BW66" s="43"/>
      <c r="BX66" s="43"/>
      <c r="BY66" s="43"/>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43"/>
      <c r="BN67" s="43"/>
      <c r="BO67" s="43"/>
      <c r="BP67" s="43"/>
      <c r="BQ67" s="43"/>
      <c r="BR67" s="43"/>
      <c r="BS67" s="43"/>
      <c r="BT67" s="43"/>
      <c r="BU67" s="43"/>
      <c r="BV67" s="43"/>
      <c r="BW67" s="43"/>
      <c r="BX67" s="43"/>
      <c r="BY67" s="43"/>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43"/>
      <c r="BN68" s="43"/>
      <c r="BO68" s="43"/>
      <c r="BP68" s="43"/>
      <c r="BQ68" s="43"/>
      <c r="BR68" s="43"/>
      <c r="BS68" s="43"/>
      <c r="BT68" s="43"/>
      <c r="BU68" s="43"/>
      <c r="BV68" s="43"/>
      <c r="BW68" s="43"/>
      <c r="BX68" s="43"/>
      <c r="BY68" s="43"/>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43"/>
      <c r="BN69" s="43"/>
      <c r="BO69" s="43"/>
      <c r="BP69" s="43"/>
      <c r="BQ69" s="43"/>
      <c r="BR69" s="43"/>
      <c r="BS69" s="43"/>
      <c r="BT69" s="43"/>
      <c r="BU69" s="43"/>
      <c r="BV69" s="43"/>
      <c r="BW69" s="43"/>
      <c r="BX69" s="43"/>
      <c r="BY69" s="43"/>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43"/>
      <c r="BN70" s="43"/>
      <c r="BO70" s="43"/>
      <c r="BP70" s="43"/>
      <c r="BQ70" s="43"/>
      <c r="BR70" s="43"/>
      <c r="BS70" s="43"/>
      <c r="BT70" s="43"/>
      <c r="BU70" s="43"/>
      <c r="BV70" s="43"/>
      <c r="BW70" s="43"/>
      <c r="BX70" s="43"/>
      <c r="BY70" s="43"/>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43"/>
      <c r="BN71" s="43"/>
      <c r="BO71" s="43"/>
      <c r="BP71" s="43"/>
      <c r="BQ71" s="43"/>
      <c r="BR71" s="43"/>
      <c r="BS71" s="43"/>
      <c r="BT71" s="43"/>
      <c r="BU71" s="43"/>
      <c r="BV71" s="43"/>
      <c r="BW71" s="43"/>
      <c r="BX71" s="43"/>
      <c r="BY71" s="43"/>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43"/>
      <c r="BN72" s="43"/>
      <c r="BO72" s="43"/>
      <c r="BP72" s="43"/>
      <c r="BQ72" s="43"/>
      <c r="BR72" s="43"/>
      <c r="BS72" s="43"/>
      <c r="BT72" s="43"/>
      <c r="BU72" s="43"/>
      <c r="BV72" s="43"/>
      <c r="BW72" s="43"/>
      <c r="BX72" s="43"/>
      <c r="BY72" s="43"/>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43"/>
      <c r="BN73" s="43"/>
      <c r="BO73" s="43"/>
      <c r="BP73" s="43"/>
      <c r="BQ73" s="43"/>
      <c r="BR73" s="43"/>
      <c r="BS73" s="43"/>
      <c r="BT73" s="43"/>
      <c r="BU73" s="43"/>
      <c r="BV73" s="43"/>
      <c r="BW73" s="43"/>
      <c r="BX73" s="43"/>
      <c r="BY73" s="43"/>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43"/>
      <c r="BN74" s="43"/>
      <c r="BO74" s="43"/>
      <c r="BP74" s="43"/>
      <c r="BQ74" s="43"/>
      <c r="BR74" s="43"/>
      <c r="BS74" s="43"/>
      <c r="BT74" s="43"/>
      <c r="BU74" s="43"/>
      <c r="BV74" s="43"/>
      <c r="BW74" s="43"/>
      <c r="BX74" s="43"/>
      <c r="BY74" s="43"/>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43"/>
      <c r="BN75" s="43"/>
      <c r="BO75" s="43"/>
      <c r="BP75" s="43"/>
      <c r="BQ75" s="43"/>
      <c r="BR75" s="43"/>
      <c r="BS75" s="43"/>
      <c r="BT75" s="43"/>
      <c r="BU75" s="43"/>
      <c r="BV75" s="43"/>
      <c r="BW75" s="43"/>
      <c r="BX75" s="43"/>
      <c r="BY75" s="43"/>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43"/>
      <c r="BN76" s="43"/>
      <c r="BO76" s="43"/>
      <c r="BP76" s="43"/>
      <c r="BQ76" s="43"/>
      <c r="BR76" s="43"/>
      <c r="BS76" s="43"/>
      <c r="BT76" s="43"/>
      <c r="BU76" s="43"/>
      <c r="BV76" s="43"/>
      <c r="BW76" s="43"/>
      <c r="BX76" s="43"/>
      <c r="BY76" s="43"/>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43"/>
      <c r="BN77" s="43"/>
      <c r="BO77" s="43"/>
      <c r="BP77" s="43"/>
      <c r="BQ77" s="43"/>
      <c r="BR77" s="43"/>
      <c r="BS77" s="43"/>
      <c r="BT77" s="43"/>
      <c r="BU77" s="43"/>
      <c r="BV77" s="43"/>
      <c r="BW77" s="43"/>
      <c r="BX77" s="43"/>
      <c r="BY77" s="43"/>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43"/>
      <c r="BN78" s="43"/>
      <c r="BO78" s="43"/>
      <c r="BP78" s="43"/>
      <c r="BQ78" s="43"/>
      <c r="BR78" s="43"/>
      <c r="BS78" s="43"/>
      <c r="BT78" s="43"/>
      <c r="BU78" s="43"/>
      <c r="BV78" s="43"/>
      <c r="BW78" s="43"/>
      <c r="BX78" s="43"/>
      <c r="BY78" s="43"/>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43"/>
      <c r="BN79" s="43"/>
      <c r="BO79" s="43"/>
      <c r="BP79" s="43"/>
      <c r="BQ79" s="43"/>
      <c r="BR79" s="43"/>
      <c r="BS79" s="43"/>
      <c r="BT79" s="43"/>
      <c r="BU79" s="43"/>
      <c r="BV79" s="43"/>
      <c r="BW79" s="43"/>
      <c r="BX79" s="43"/>
      <c r="BY79" s="43"/>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43"/>
      <c r="BN80" s="43"/>
      <c r="BO80" s="43"/>
      <c r="BP80" s="43"/>
      <c r="BQ80" s="43"/>
      <c r="BR80" s="43"/>
      <c r="BS80" s="43"/>
      <c r="BT80" s="43"/>
      <c r="BU80" s="43"/>
      <c r="BV80" s="43"/>
      <c r="BW80" s="43"/>
      <c r="BX80" s="43"/>
      <c r="BY80" s="43"/>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43"/>
      <c r="BN81" s="43"/>
      <c r="BO81" s="43"/>
      <c r="BP81" s="43"/>
      <c r="BQ81" s="43"/>
      <c r="BR81" s="43"/>
      <c r="BS81" s="43"/>
      <c r="BT81" s="43"/>
      <c r="BU81" s="43"/>
      <c r="BV81" s="43"/>
      <c r="BW81" s="43"/>
      <c r="BX81" s="43"/>
      <c r="BY81" s="43"/>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45</v>
      </c>
      <c r="O86" s="12" t="str">
        <f>データ!EO6</f>
        <v>【0.02】</v>
      </c>
    </row>
  </sheetData>
  <sheetProtection algorithmName="SHA-512" hashValue="WSzji/c7wKxe53+aIPpZOL7QKp5dRc/8JZOi2VYOh1eI736s3RRhRaLvk7noplhL0sAqAxJ7yOFarTwyWZKNfA==" saltValue="OY+24GvhAwb6zGeVzpU9N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2023</v>
      </c>
      <c r="C6" s="19">
        <f t="shared" ref="C6:X6" si="3">C7</f>
        <v>355020</v>
      </c>
      <c r="D6" s="19">
        <f t="shared" si="3"/>
        <v>47</v>
      </c>
      <c r="E6" s="19">
        <f t="shared" si="3"/>
        <v>17</v>
      </c>
      <c r="F6" s="19">
        <f t="shared" si="3"/>
        <v>5</v>
      </c>
      <c r="G6" s="19">
        <f t="shared" si="3"/>
        <v>0</v>
      </c>
      <c r="H6" s="19" t="str">
        <f t="shared" si="3"/>
        <v>山口県　阿武町</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60.66</v>
      </c>
      <c r="Q6" s="20">
        <f t="shared" si="3"/>
        <v>100</v>
      </c>
      <c r="R6" s="20">
        <f t="shared" si="3"/>
        <v>4400</v>
      </c>
      <c r="S6" s="20">
        <f t="shared" si="3"/>
        <v>3028</v>
      </c>
      <c r="T6" s="20">
        <f t="shared" si="3"/>
        <v>115.95</v>
      </c>
      <c r="U6" s="20">
        <f t="shared" si="3"/>
        <v>26.11</v>
      </c>
      <c r="V6" s="20">
        <f t="shared" si="3"/>
        <v>1821</v>
      </c>
      <c r="W6" s="20">
        <f t="shared" si="3"/>
        <v>1.8</v>
      </c>
      <c r="X6" s="20">
        <f t="shared" si="3"/>
        <v>1011.67</v>
      </c>
      <c r="Y6" s="21">
        <f>IF(Y7="",NA(),Y7)</f>
        <v>96.16</v>
      </c>
      <c r="Z6" s="21">
        <f t="shared" ref="Z6:AH6" si="4">IF(Z7="",NA(),Z7)</f>
        <v>96.45</v>
      </c>
      <c r="AA6" s="21">
        <f t="shared" si="4"/>
        <v>91.98</v>
      </c>
      <c r="AB6" s="21">
        <f t="shared" si="4"/>
        <v>89.02</v>
      </c>
      <c r="AC6" s="21">
        <f t="shared" si="4"/>
        <v>104.53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206.42</v>
      </c>
      <c r="BG6" s="21">
        <f t="shared" ref="BG6:BO6" si="7">IF(BG7="",NA(),BG7)</f>
        <v>171.58</v>
      </c>
      <c r="BH6" s="21">
        <f t="shared" si="7"/>
        <v>83.85</v>
      </c>
      <c r="BI6" s="21">
        <f t="shared" si="7"/>
        <v>14.36</v>
      </c>
      <c r="BJ6" s="20">
        <f t="shared" si="7"/>
        <v>0</v>
      </c>
      <c r="BK6" s="21">
        <f t="shared" si="7"/>
        <v>826.83</v>
      </c>
      <c r="BL6" s="21">
        <f t="shared" si="7"/>
        <v>867.83</v>
      </c>
      <c r="BM6" s="21">
        <f t="shared" si="7"/>
        <v>791.76</v>
      </c>
      <c r="BN6" s="21">
        <f t="shared" si="7"/>
        <v>900.82</v>
      </c>
      <c r="BO6" s="21">
        <f t="shared" si="7"/>
        <v>743.31</v>
      </c>
      <c r="BP6" s="20" t="str">
        <f>IF(BP7="","",IF(BP7="-","【-】","【"&amp;SUBSTITUTE(TEXT(BP7,"#,##0.00"),"-","△")&amp;"】"))</f>
        <v>【785.10】</v>
      </c>
      <c r="BQ6" s="21">
        <f>IF(BQ7="",NA(),BQ7)</f>
        <v>100</v>
      </c>
      <c r="BR6" s="21">
        <f t="shared" ref="BR6:BZ6" si="8">IF(BR7="",NA(),BR7)</f>
        <v>100</v>
      </c>
      <c r="BS6" s="21">
        <f t="shared" si="8"/>
        <v>100</v>
      </c>
      <c r="BT6" s="21">
        <f t="shared" si="8"/>
        <v>100</v>
      </c>
      <c r="BU6" s="21">
        <f t="shared" si="8"/>
        <v>100</v>
      </c>
      <c r="BV6" s="21">
        <f t="shared" si="8"/>
        <v>57.31</v>
      </c>
      <c r="BW6" s="21">
        <f t="shared" si="8"/>
        <v>57.08</v>
      </c>
      <c r="BX6" s="21">
        <f t="shared" si="8"/>
        <v>56.26</v>
      </c>
      <c r="BY6" s="21">
        <f t="shared" si="8"/>
        <v>52.94</v>
      </c>
      <c r="BZ6" s="21">
        <f t="shared" si="8"/>
        <v>61.15</v>
      </c>
      <c r="CA6" s="20" t="str">
        <f>IF(CA7="","",IF(CA7="-","【-】","【"&amp;SUBSTITUTE(TEXT(CA7,"#,##0.00"),"-","△")&amp;"】"))</f>
        <v>【56.93】</v>
      </c>
      <c r="CB6" s="21">
        <f>IF(CB7="",NA(),CB7)</f>
        <v>187.21</v>
      </c>
      <c r="CC6" s="21">
        <f t="shared" ref="CC6:CK6" si="9">IF(CC7="",NA(),CC7)</f>
        <v>185.48</v>
      </c>
      <c r="CD6" s="21">
        <f t="shared" si="9"/>
        <v>190.03</v>
      </c>
      <c r="CE6" s="21">
        <f t="shared" si="9"/>
        <v>202.75</v>
      </c>
      <c r="CF6" s="21">
        <f t="shared" si="9"/>
        <v>185.85</v>
      </c>
      <c r="CG6" s="21">
        <f t="shared" si="9"/>
        <v>273.52</v>
      </c>
      <c r="CH6" s="21">
        <f t="shared" si="9"/>
        <v>274.99</v>
      </c>
      <c r="CI6" s="21">
        <f t="shared" si="9"/>
        <v>282.08999999999997</v>
      </c>
      <c r="CJ6" s="21">
        <f t="shared" si="9"/>
        <v>303.27999999999997</v>
      </c>
      <c r="CK6" s="21">
        <f t="shared" si="9"/>
        <v>250.43</v>
      </c>
      <c r="CL6" s="20" t="str">
        <f>IF(CL7="","",IF(CL7="-","【-】","【"&amp;SUBSTITUTE(TEXT(CL7,"#,##0.00"),"-","△")&amp;"】"))</f>
        <v>【271.15】</v>
      </c>
      <c r="CM6" s="21">
        <f>IF(CM7="",NA(),CM7)</f>
        <v>60.71</v>
      </c>
      <c r="CN6" s="21">
        <f t="shared" ref="CN6:CV6" si="10">IF(CN7="",NA(),CN7)</f>
        <v>60.71</v>
      </c>
      <c r="CO6" s="21">
        <f t="shared" si="10"/>
        <v>60.71</v>
      </c>
      <c r="CP6" s="21">
        <f t="shared" si="10"/>
        <v>60.71</v>
      </c>
      <c r="CQ6" s="21">
        <f t="shared" si="10"/>
        <v>60.71</v>
      </c>
      <c r="CR6" s="21">
        <f t="shared" si="10"/>
        <v>50.14</v>
      </c>
      <c r="CS6" s="21">
        <f t="shared" si="10"/>
        <v>54.83</v>
      </c>
      <c r="CT6" s="21">
        <f t="shared" si="10"/>
        <v>66.53</v>
      </c>
      <c r="CU6" s="21">
        <f t="shared" si="10"/>
        <v>52.35</v>
      </c>
      <c r="CV6" s="21">
        <f t="shared" si="10"/>
        <v>52.63</v>
      </c>
      <c r="CW6" s="20" t="str">
        <f>IF(CW7="","",IF(CW7="-","【-】","【"&amp;SUBSTITUTE(TEXT(CW7,"#,##0.00"),"-","△")&amp;"】"))</f>
        <v>【49.87】</v>
      </c>
      <c r="CX6" s="21">
        <f>IF(CX7="",NA(),CX7)</f>
        <v>97.75</v>
      </c>
      <c r="CY6" s="21">
        <f t="shared" ref="CY6:DG6" si="11">IF(CY7="",NA(),CY7)</f>
        <v>97.72</v>
      </c>
      <c r="CZ6" s="21">
        <f t="shared" si="11"/>
        <v>97.99</v>
      </c>
      <c r="DA6" s="21">
        <f t="shared" si="11"/>
        <v>99.5</v>
      </c>
      <c r="DB6" s="21">
        <f t="shared" si="11"/>
        <v>97.64</v>
      </c>
      <c r="DC6" s="21">
        <f t="shared" si="11"/>
        <v>84.98</v>
      </c>
      <c r="DD6" s="21">
        <f t="shared" si="11"/>
        <v>84.7</v>
      </c>
      <c r="DE6" s="21">
        <f t="shared" si="11"/>
        <v>84.67</v>
      </c>
      <c r="DF6" s="21">
        <f t="shared" si="11"/>
        <v>84.39</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0.02</v>
      </c>
      <c r="EO6" s="20" t="str">
        <f>IF(EO7="","",IF(EO7="-","【-】","【"&amp;SUBSTITUTE(TEXT(EO7,"#,##0.00"),"-","△")&amp;"】"))</f>
        <v>【0.02】</v>
      </c>
    </row>
    <row r="7" spans="1:145" s="22" customFormat="1" x14ac:dyDescent="0.15">
      <c r="A7" s="14"/>
      <c r="B7" s="23">
        <v>2023</v>
      </c>
      <c r="C7" s="23">
        <v>355020</v>
      </c>
      <c r="D7" s="23">
        <v>47</v>
      </c>
      <c r="E7" s="23">
        <v>17</v>
      </c>
      <c r="F7" s="23">
        <v>5</v>
      </c>
      <c r="G7" s="23">
        <v>0</v>
      </c>
      <c r="H7" s="23" t="s">
        <v>99</v>
      </c>
      <c r="I7" s="23" t="s">
        <v>100</v>
      </c>
      <c r="J7" s="23" t="s">
        <v>101</v>
      </c>
      <c r="K7" s="23" t="s">
        <v>102</v>
      </c>
      <c r="L7" s="23" t="s">
        <v>103</v>
      </c>
      <c r="M7" s="23" t="s">
        <v>104</v>
      </c>
      <c r="N7" s="24" t="s">
        <v>105</v>
      </c>
      <c r="O7" s="24" t="s">
        <v>106</v>
      </c>
      <c r="P7" s="24">
        <v>60.66</v>
      </c>
      <c r="Q7" s="24">
        <v>100</v>
      </c>
      <c r="R7" s="24">
        <v>4400</v>
      </c>
      <c r="S7" s="24">
        <v>3028</v>
      </c>
      <c r="T7" s="24">
        <v>115.95</v>
      </c>
      <c r="U7" s="24">
        <v>26.11</v>
      </c>
      <c r="V7" s="24">
        <v>1821</v>
      </c>
      <c r="W7" s="24">
        <v>1.8</v>
      </c>
      <c r="X7" s="24">
        <v>1011.67</v>
      </c>
      <c r="Y7" s="24">
        <v>96.16</v>
      </c>
      <c r="Z7" s="24">
        <v>96.45</v>
      </c>
      <c r="AA7" s="24">
        <v>91.98</v>
      </c>
      <c r="AB7" s="24">
        <v>89.02</v>
      </c>
      <c r="AC7" s="24">
        <v>104.53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206.42</v>
      </c>
      <c r="BG7" s="24">
        <v>171.58</v>
      </c>
      <c r="BH7" s="24">
        <v>83.85</v>
      </c>
      <c r="BI7" s="24">
        <v>14.36</v>
      </c>
      <c r="BJ7" s="24">
        <v>0</v>
      </c>
      <c r="BK7" s="24">
        <v>826.83</v>
      </c>
      <c r="BL7" s="24">
        <v>867.83</v>
      </c>
      <c r="BM7" s="24">
        <v>791.76</v>
      </c>
      <c r="BN7" s="24">
        <v>900.82</v>
      </c>
      <c r="BO7" s="24">
        <v>743.31</v>
      </c>
      <c r="BP7" s="24">
        <v>785.1</v>
      </c>
      <c r="BQ7" s="24">
        <v>100</v>
      </c>
      <c r="BR7" s="24">
        <v>100</v>
      </c>
      <c r="BS7" s="24">
        <v>100</v>
      </c>
      <c r="BT7" s="24">
        <v>100</v>
      </c>
      <c r="BU7" s="24">
        <v>100</v>
      </c>
      <c r="BV7" s="24">
        <v>57.31</v>
      </c>
      <c r="BW7" s="24">
        <v>57.08</v>
      </c>
      <c r="BX7" s="24">
        <v>56.26</v>
      </c>
      <c r="BY7" s="24">
        <v>52.94</v>
      </c>
      <c r="BZ7" s="24">
        <v>61.15</v>
      </c>
      <c r="CA7" s="24">
        <v>56.93</v>
      </c>
      <c r="CB7" s="24">
        <v>187.21</v>
      </c>
      <c r="CC7" s="24">
        <v>185.48</v>
      </c>
      <c r="CD7" s="24">
        <v>190.03</v>
      </c>
      <c r="CE7" s="24">
        <v>202.75</v>
      </c>
      <c r="CF7" s="24">
        <v>185.85</v>
      </c>
      <c r="CG7" s="24">
        <v>273.52</v>
      </c>
      <c r="CH7" s="24">
        <v>274.99</v>
      </c>
      <c r="CI7" s="24">
        <v>282.08999999999997</v>
      </c>
      <c r="CJ7" s="24">
        <v>303.27999999999997</v>
      </c>
      <c r="CK7" s="24">
        <v>250.43</v>
      </c>
      <c r="CL7" s="24">
        <v>271.14999999999998</v>
      </c>
      <c r="CM7" s="24">
        <v>60.71</v>
      </c>
      <c r="CN7" s="24">
        <v>60.71</v>
      </c>
      <c r="CO7" s="24">
        <v>60.71</v>
      </c>
      <c r="CP7" s="24">
        <v>60.71</v>
      </c>
      <c r="CQ7" s="24">
        <v>60.71</v>
      </c>
      <c r="CR7" s="24">
        <v>50.14</v>
      </c>
      <c r="CS7" s="24">
        <v>54.83</v>
      </c>
      <c r="CT7" s="24">
        <v>66.53</v>
      </c>
      <c r="CU7" s="24">
        <v>52.35</v>
      </c>
      <c r="CV7" s="24">
        <v>52.63</v>
      </c>
      <c r="CW7" s="24">
        <v>49.87</v>
      </c>
      <c r="CX7" s="24">
        <v>97.75</v>
      </c>
      <c r="CY7" s="24">
        <v>97.72</v>
      </c>
      <c r="CZ7" s="24">
        <v>97.99</v>
      </c>
      <c r="DA7" s="24">
        <v>99.5</v>
      </c>
      <c r="DB7" s="24">
        <v>97.64</v>
      </c>
      <c r="DC7" s="24">
        <v>84.98</v>
      </c>
      <c r="DD7" s="24">
        <v>84.7</v>
      </c>
      <c r="DE7" s="24">
        <v>84.67</v>
      </c>
      <c r="DF7" s="24">
        <v>84.39</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0.02</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112</v>
      </c>
    </row>
    <row r="12" spans="1:145" x14ac:dyDescent="0.15">
      <c r="B12">
        <v>1</v>
      </c>
      <c r="C12">
        <v>1</v>
      </c>
      <c r="D12">
        <v>2</v>
      </c>
      <c r="E12">
        <v>3</v>
      </c>
      <c r="F12">
        <v>4</v>
      </c>
      <c r="G12" t="s">
        <v>113</v>
      </c>
    </row>
    <row r="13" spans="1:145" x14ac:dyDescent="0.15">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2025-02-12T00:25:20Z</cp:lastPrinted>
  <dcterms:created xsi:type="dcterms:W3CDTF">2025-01-24T07:36:03Z</dcterms:created>
  <dcterms:modified xsi:type="dcterms:W3CDTF">2025-02-26T04:25:22Z</dcterms:modified>
  <cp:category/>
</cp:coreProperties>
</file>