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0.40\zaisei\R６年度\6公営企業・三セク\20250122公営企業に係る経営比較分析表（令和５年度決算）の分析等について\"/>
    </mc:Choice>
  </mc:AlternateContent>
  <xr:revisionPtr revIDLastSave="0" documentId="13_ncr:1_{9A4460A4-A0FD-4C3F-91FE-2B15D8AEFF3A}" xr6:coauthVersionLast="47" xr6:coauthVersionMax="47" xr10:uidLastSave="{00000000-0000-0000-0000-000000000000}"/>
  <workbookProtection workbookAlgorithmName="SHA-512" workbookHashValue="k2+XbIhpYgrbgMX4G7Mxib0oFs40MpGgxI1ifGQCuqwuy/gRM/V64OBLZJDPqRz6H2GXLrEnjvJP/ifHdJNKEw==" workbookSaltValue="e0TnUuaRsfR0Kx35kZZ4Y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<sst xmlns="http://schemas.openxmlformats.org/spreadsheetml/2006/main" count="236" uniqueCount="119">
  <si>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</si>
  <si>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</si>
  <si>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</si>
  <si>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</si>
  <si>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</si>
  <si>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</si>
  <si>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</si>
  <si>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</si>
  <si>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</si>
  <si>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</si>
  <si>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</si>
  <si>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</si>
  <si>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</si>
  <si>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</si>
  <si>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</si>
  <si>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</si>
  <si>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</si>
  <si>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</si>
  <si>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</si>
  <si>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</si>
  <si>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</si>
  <si>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</si>
  <si>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</si>
  <si>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</si>
  <si>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</si>
  <si>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</si>
  <si>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</si>
  <si>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</si>
  <si>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</si>
  <si>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</si>
  <si>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</si>
  <si>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</si>
  <si>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</si>
  <si>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</si>
  <si>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</si>
  <si>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</si>
  <si>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</si>
  <si>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</si>
  <si>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</si>
  <si>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</si>
  <si>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</si>
  <si>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</si>
  <si>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</si>
  <si>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</si>
  <si>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</si>
  <si>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</si>
  <si>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</si>
  <si>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</si>
  <si>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</si>
  <si>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</si>
  <si>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</si>
  <si>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</si>
  <si>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</si>
  <si>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</si>
  <si>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</si>
  <si>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</si>
  <si>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</si>
  <si>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</si>
  <si>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</si>
  <si>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</si>
  <si>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</si>
  <si>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</si>
  <si>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</si>
  <si>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</si>
  <si>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</si>
  <si>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</si>
  <si>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</si>
  <si>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</si>
  <si>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</si>
  <si>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</si>
  <si>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</si>
  <si>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</si>
  <si>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</si>
  <si>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</si>
  <si>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</si>
  <si>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</si>
  <si>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</si>
  <si>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</si>
  <si>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</si>
  <si>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</si>
  <si>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</si>
  <si>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</si>
  <si>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</si>
  <si>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</si>
  <si>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</si>
  <si>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</si>
  <si>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</si>
  <si>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</si>
  <si>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</si>
  <si>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</si>
  <si>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</si>
  <si>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</si>
  <si>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</si>
  <si>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</si>
  <si>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</si>
  <si>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</si>
  <si>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</si>
  <si>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</si>
  <si>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</si>
  <si>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</si>
  <si>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</si>
  <si>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</si>
  <si>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</si>
  <si>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</si>
  <si>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</si>
  <si>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</si>
  <si>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</si>
  <si>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</si>
  <si>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</si>
  <si>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</si>
  <si>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</si>
  <si>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</si>
  <si>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</si>
  <si>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</si>
  <si>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</si>
  <si>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</si>
  <si>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平成10年に供用を開始し、管渠・設備の更新は状態が良いものは長寿命化を図り、更新はなるべく実施しないようにしている。</t>
    <phoneticPr fontId="4"/>
  </si>
  <si>
    <t xml:space="preserve">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出ている。</t>
    <phoneticPr fontId="4"/>
  </si>
  <si>
    <t xml:space="preserve"> 収益的収支比率は、例年どおり100％近い数値となった。しかし、人口減少が進み、使用料収入は減少傾向が続いているため、基準外繰入が総収益の大きな割合を占めているのが現状である。
　経費回収率は、前年度と比べて若干改善したが、類似団体と比較すれば数値はかなり悪い。使用料で回収すべき金額の大部分を一般会計の繰入金から賄っているのが現状である。今後も経費の削減を徹底して行う。
　計画人口410人に対して、現在の域内人口は183人まで減少した。人口減により、一日平均の処理水量も下がっている。そのため、施設利用率は類似団体平均と比較して大きく下回り、過大スペックになっている状況である。
　水洗化率は、水洗設置人口の減少により比率は低下した。</t>
    <rPh sb="104" eb="106">
      <t>ジャッカン</t>
    </rPh>
    <rPh sb="106" eb="108">
      <t>カイゼン</t>
    </rPh>
    <rPh sb="112" eb="116">
      <t>ルイジダンタイ</t>
    </rPh>
    <rPh sb="117" eb="119">
      <t>ヒカク</t>
    </rPh>
    <rPh sb="122" eb="124">
      <t>スウチ</t>
    </rPh>
    <rPh sb="128" eb="129">
      <t>ワル</t>
    </rPh>
    <rPh sb="131" eb="134">
      <t>シヨウリョウ</t>
    </rPh>
    <rPh sb="135" eb="137">
      <t>カイシュウ</t>
    </rPh>
    <rPh sb="140" eb="142">
      <t>キンガク</t>
    </rPh>
    <rPh sb="143" eb="146">
      <t>ダイブブン</t>
    </rPh>
    <rPh sb="147" eb="151">
      <t>イッパンカイケイ</t>
    </rPh>
    <rPh sb="152" eb="155">
      <t>クリイレキン</t>
    </rPh>
    <rPh sb="157" eb="158">
      <t>マカナ</t>
    </rPh>
    <rPh sb="164" eb="166">
      <t>ゲンジョウ</t>
    </rPh>
    <rPh sb="170" eb="172">
      <t>コンゴ</t>
    </rPh>
    <rPh sb="259" eb="261">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</si>
</sst>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5-419E-BE4C-2AF9EAC616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3F5-419E-BE4C-2AF9EAC616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38.74</c:v>
                </c:pt>
                <c:pt idx="1">
                  <c:v>38.74</c:v>
                </c:pt>
                <c:pt idx="2">
                  <c:v>37.840000000000003</c:v>
                </c:pt>
                <c:pt idx="3">
                  <c:v>38.74</c:v>
                </c:pt>
                <c:pt idx="4">
                  <c:v>32.43</c:v>
                </c:pt>
              </c:numCache>
            </c:numRef>
          </c:val>
          <c:extLst>
            <c:ext xmlns:c16="http://schemas.microsoft.com/office/drawing/2014/chart" uri="{C3380CC4-5D6E-409C-BE32-E72D297353CC}">
              <c16:uniqueId val="{00000000-DD37-4A78-9EAB-30CE627D57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D37-4A78-9EAB-30CE627D57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83.25</c:v>
                </c:pt>
                <c:pt idx="1">
                  <c:v>82.81</c:v>
                </c:pt>
                <c:pt idx="2">
                  <c:v>83.96</c:v>
                </c:pt>
                <c:pt idx="3">
                  <c:v>83.87</c:v>
                </c:pt>
                <c:pt idx="4">
                  <c:v>83.61</c:v>
                </c:pt>
              </c:numCache>
            </c:numRef>
          </c:val>
          <c:extLst>
            <c:ext xmlns:c16="http://schemas.microsoft.com/office/drawing/2014/chart" uri="{C3380CC4-5D6E-409C-BE32-E72D297353CC}">
              <c16:uniqueId val="{00000000-02EC-4A46-951D-BB02D6BA95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2EC-4A46-951D-BB02D6BA95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c:v>
                </c:pt>
                <c:pt idx="1">
                  <c:v>99.99</c:v>
                </c:pt>
                <c:pt idx="2">
                  <c:v>99.95</c:v>
                </c:pt>
                <c:pt idx="3">
                  <c:v>99.93</c:v>
                </c:pt>
                <c:pt idx="4">
                  <c:v>100.2</c:v>
                </c:pt>
              </c:numCache>
            </c:numRef>
          </c:val>
          <c:extLst>
            <c:ext xmlns:c16="http://schemas.microsoft.com/office/drawing/2014/chart" uri="{C3380CC4-5D6E-409C-BE32-E72D297353CC}">
              <c16:uniqueId val="{00000000-AF37-4357-815A-AEA27D03B2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7-4357-815A-AEA27D03B2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6-4489-81F3-5F9D1F442A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6-4489-81F3-5F9D1F442A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1-4B00-A65B-BDE3028EF4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1-4B00-A65B-BDE3028EF4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4-42CC-B65A-8991CD1C93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4-42CC-B65A-8991CD1C93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48-437D-BE35-D1DA13A032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8-437D-BE35-D1DA13A032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2-4352-B456-903A853F9C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FF2-4352-B456-903A853F9C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25.85</c:v>
                </c:pt>
                <c:pt idx="1">
                  <c:v>24.39</c:v>
                </c:pt>
                <c:pt idx="2">
                  <c:v>37.31</c:v>
                </c:pt>
                <c:pt idx="3">
                  <c:v>26.31</c:v>
                </c:pt>
                <c:pt idx="4">
                  <c:v>29.75</c:v>
                </c:pt>
              </c:numCache>
            </c:numRef>
          </c:val>
          <c:extLst>
            <c:ext xmlns:c16="http://schemas.microsoft.com/office/drawing/2014/chart" uri="{C3380CC4-5D6E-409C-BE32-E72D297353CC}">
              <c16:uniqueId val="{00000000-2BA3-4556-A666-082F1167B8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A3-4556-A666-082F1167B8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590.54</c:v>
                </c:pt>
                <c:pt idx="1">
                  <c:v>783.25</c:v>
                </c:pt>
                <c:pt idx="2">
                  <c:v>514.23</c:v>
                </c:pt>
                <c:pt idx="3">
                  <c:v>724.38</c:v>
                </c:pt>
                <c:pt idx="4">
                  <c:v>646.86</c:v>
                </c:pt>
              </c:numCache>
            </c:numRef>
          </c:val>
          <c:extLst>
            <c:ext xmlns:c16="http://schemas.microsoft.com/office/drawing/2014/chart" uri="{C3380CC4-5D6E-409C-BE32-E72D297353CC}">
              <c16:uniqueId val="{00000000-3D5F-481A-A28F-0C0640440B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D5F-481A-A28F-0C0640440B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山口県　上関町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2269</v>
      </c>
      <c r="AM8" s="36"/>
      <c r="AN8" s="36"/>
      <c r="AO8" s="36"/>
      <c r="AP8" s="36"/>
      <c r="AQ8" s="36"/>
      <c r="AR8" s="36"/>
      <c r="AS8" s="36"/>
      <c r="AT8" s="37">
        <f>データ!T6</f>
        <v>34.69</v>
      </c>
      <c r="AU8" s="37"/>
      <c r="AV8" s="37"/>
      <c r="AW8" s="37"/>
      <c r="AX8" s="37"/>
      <c r="AY8" s="37"/>
      <c r="AZ8" s="37"/>
      <c r="BA8" s="37"/>
      <c r="BB8" s="37">
        <f>データ!U6</f>
        <v>65.41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8.18</v>
      </c>
      <c r="Q10" s="37"/>
      <c r="R10" s="37"/>
      <c r="S10" s="37"/>
      <c r="T10" s="37"/>
      <c r="U10" s="37"/>
      <c r="V10" s="37"/>
      <c r="W10" s="37">
        <f>データ!Q6</f>
        <v>95.01</v>
      </c>
      <c r="X10" s="37"/>
      <c r="Y10" s="37"/>
      <c r="Z10" s="37"/>
      <c r="AA10" s="37"/>
      <c r="AB10" s="37"/>
      <c r="AC10" s="37"/>
      <c r="AD10" s="36">
        <f>データ!R6</f>
        <v>3500</v>
      </c>
      <c r="AE10" s="36"/>
      <c r="AF10" s="36"/>
      <c r="AG10" s="36"/>
      <c r="AH10" s="36"/>
      <c r="AI10" s="36"/>
      <c r="AJ10" s="36"/>
      <c r="AK10" s="2"/>
      <c r="AL10" s="36">
        <f>データ!V6</f>
        <v>183</v>
      </c>
      <c r="AM10" s="36"/>
      <c r="AN10" s="36"/>
      <c r="AO10" s="36"/>
      <c r="AP10" s="36"/>
      <c r="AQ10" s="36"/>
      <c r="AR10" s="36"/>
      <c r="AS10" s="36"/>
      <c r="AT10" s="37">
        <f>データ!W6</f>
        <v>0.1</v>
      </c>
      <c r="AU10" s="37"/>
      <c r="AV10" s="37"/>
      <c r="AW10" s="37"/>
      <c r="AX10" s="37"/>
      <c r="AY10" s="37"/>
      <c r="AZ10" s="37"/>
      <c r="BA10" s="37"/>
      <c r="BB10" s="37">
        <f>データ!X6</f>
        <v>1830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C1C01KwpAAShph6MHLt99iCJs8OjuPf1+dh/ufstsxk2aDBfjukxvmMbRSsL3xuNsJCRzOSMogucPeQfudN/ng==" saltValue="Ew9H/EQz2o/pf9+2GD1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353418</v>
      </c>
      <c r="D6" s="19">
        <f t="shared" si="3"/>
        <v>47</v>
      </c>
      <c r="E6" s="19">
        <f t="shared" si="3"/>
        <v>17</v>
      </c>
      <c r="F6" s="19">
        <f t="shared" si="3"/>
        <v>5</v>
      </c>
      <c r="G6" s="19">
        <f t="shared" si="3"/>
        <v>0</v>
      </c>
      <c r="H6" s="19" t="str">
        <f t="shared" si="3"/>
        <v>山口県　上関町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8.18</v>
      </c>
      <c r="Q6" s="20">
        <f t="shared" si="3"/>
        <v>95.01</v>
      </c>
      <c r="R6" s="20">
        <f t="shared" si="3"/>
        <v>3500</v>
      </c>
      <c r="S6" s="20">
        <f t="shared" si="3"/>
        <v>2269</v>
      </c>
      <c r="T6" s="20">
        <f t="shared" si="3"/>
        <v>34.69</v>
      </c>
      <c r="U6" s="20">
        <f t="shared" si="3"/>
        <v>65.41</v>
      </c>
      <c r="V6" s="20">
        <f t="shared" si="3"/>
        <v>183</v>
      </c>
      <c r="W6" s="20">
        <f t="shared" si="3"/>
        <v>0.1</v>
      </c>
      <c r="X6" s="20">
        <f t="shared" si="3"/>
        <v>1830</v>
      </c>
      <c r="Y6" s="21">
        <f>IF(Y7="",NA(),Y7)</f>
        <v>100.1</v>
      </c>
      <c r="Z6" s="21">
        <f t="shared" ref="Z6:AH6" si="4">IF(Z7="",NA(),Z7)</f>
        <v>99.99</v>
      </c>
      <c r="AA6" s="21">
        <f t="shared" si="4"/>
        <v>99.95</v>
      </c>
      <c r="AB6" s="21">
        <f t="shared" si="4"/>
        <v>99.93</v>
      </c>
      <c r="AC6" s="21">
        <f t="shared" si="4"/>
        <v>100.2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25.85</v>
      </c>
      <c r="BR6" s="21">
        <f t="shared" ref="BR6:BZ6" si="8">IF(BR7="",NA(),BR7)</f>
        <v>24.39</v>
      </c>
      <c r="BS6" s="21">
        <f t="shared" si="8"/>
        <v>37.31</v>
      </c>
      <c r="BT6" s="21">
        <f t="shared" si="8"/>
        <v>26.31</v>
      </c>
      <c r="BU6" s="21">
        <f t="shared" si="8"/>
        <v>29.75</v>
      </c>
      <c r="BV6" s="21">
        <f t="shared" si="8"/>
        <v>57.31</v>
      </c>
      <c r="BW6" s="21">
        <f t="shared" si="8"/>
        <v>57.08</v>
      </c>
      <c r="BX6" s="21">
        <f t="shared" si="8"/>
        <v>56.26</v>
      </c>
      <c r="BY6" s="21">
        <f t="shared" si="8"/>
        <v>52.94</v>
      </c>
      <c r="BZ6" s="21">
        <f t="shared" si="8"/>
        <v>52.05</v>
      </c>
      <c r="CA6" s="20" t="str">
        <f>IF(CA7="","",IF(CA7="-","【-】","【"&amp;SUBSTITUTE(TEXT(CA7,"#,##0.00"),"-","△")&amp;"】"))</f>
        <v>【56.93】</v>
      </c>
      <c r="CB6" s="21">
        <f>IF(CB7="",NA(),CB7)</f>
        <v>590.54</v>
      </c>
      <c r="CC6" s="21">
        <f t="shared" ref="CC6:CK6" si="9">IF(CC7="",NA(),CC7)</f>
        <v>783.25</v>
      </c>
      <c r="CD6" s="21">
        <f t="shared" si="9"/>
        <v>514.23</v>
      </c>
      <c r="CE6" s="21">
        <f t="shared" si="9"/>
        <v>724.38</v>
      </c>
      <c r="CF6" s="21">
        <f t="shared" si="9"/>
        <v>646.86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38.74</v>
      </c>
      <c r="CN6" s="21">
        <f t="shared" ref="CN6:CV6" si="10">IF(CN7="",NA(),CN7)</f>
        <v>38.74</v>
      </c>
      <c r="CO6" s="21">
        <f t="shared" si="10"/>
        <v>37.840000000000003</v>
      </c>
      <c r="CP6" s="21">
        <f t="shared" si="10"/>
        <v>38.74</v>
      </c>
      <c r="CQ6" s="21">
        <f t="shared" si="10"/>
        <v>32.43</v>
      </c>
      <c r="CR6" s="21">
        <f t="shared" si="10"/>
        <v>50.14</v>
      </c>
      <c r="CS6" s="21">
        <f t="shared" si="10"/>
        <v>54.83</v>
      </c>
      <c r="CT6" s="21">
        <f t="shared" si="10"/>
        <v>66.53</v>
      </c>
      <c r="CU6" s="21">
        <f t="shared" si="10"/>
        <v>52.35</v>
      </c>
      <c r="CV6" s="21">
        <f t="shared" si="10"/>
        <v>46.25</v>
      </c>
      <c r="CW6" s="20" t="str">
        <f>IF(CW7="","",IF(CW7="-","【-】","【"&amp;SUBSTITUTE(TEXT(CW7,"#,##0.00"),"-","△")&amp;"】"))</f>
        <v>【49.87】</v>
      </c>
      <c r="CX6" s="21">
        <f>IF(CX7="",NA(),CX7)</f>
        <v>83.25</v>
      </c>
      <c r="CY6" s="21">
        <f t="shared" ref="CY6:DG6" si="11">IF(CY7="",NA(),CY7)</f>
        <v>82.81</v>
      </c>
      <c r="CZ6" s="21">
        <f t="shared" si="11"/>
        <v>83.96</v>
      </c>
      <c r="DA6" s="21">
        <f t="shared" si="11"/>
        <v>83.87</v>
      </c>
      <c r="DB6" s="21">
        <f t="shared" si="11"/>
        <v>83.61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353418</v>
      </c>
      <c r="D7" s="23">
        <v>47</v>
      </c>
      <c r="E7" s="23">
        <v>17</v>
      </c>
      <c r="F7" s="23">
        <v>5</v>
      </c>
      <c r="G7" s="23">
        <v>0</v>
      </c>
      <c r="H7" s="23" t="s">
        <v>97</v>
      </c>
      <c r="I7" s="23" t="s">
        <v>98</v>
      </c>
      <c r="J7" s="23" t="s">
        <v>99</v>
      </c>
      <c r="K7" s="23" t="s">
        <v>100</v>
      </c>
      <c r="L7" s="23" t="s">
        <v>101</v>
      </c>
      <c r="M7" s="23" t="s">
        <v>102</v>
      </c>
      <c r="N7" s="24" t="s">
        <v>103</v>
      </c>
      <c r="O7" s="24" t="s">
        <v>104</v>
      </c>
      <c r="P7" s="24">
        <v>8.18</v>
      </c>
      <c r="Q7" s="24">
        <v>95.01</v>
      </c>
      <c r="R7" s="24">
        <v>3500</v>
      </c>
      <c r="S7" s="24">
        <v>2269</v>
      </c>
      <c r="T7" s="24">
        <v>34.69</v>
      </c>
      <c r="U7" s="24">
        <v>65.41</v>
      </c>
      <c r="V7" s="24">
        <v>183</v>
      </c>
      <c r="W7" s="24">
        <v>0.1</v>
      </c>
      <c r="X7" s="24">
        <v>1830</v>
      </c>
      <c r="Y7" s="24">
        <v>100.1</v>
      </c>
      <c r="Z7" s="24">
        <v>99.99</v>
      </c>
      <c r="AA7" s="24">
        <v>99.95</v>
      </c>
      <c r="AB7" s="24">
        <v>99.93</v>
      </c>
      <c r="AC7" s="24">
        <v>100.2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25.85</v>
      </c>
      <c r="BR7" s="24">
        <v>24.39</v>
      </c>
      <c r="BS7" s="24">
        <v>37.31</v>
      </c>
      <c r="BT7" s="24">
        <v>26.31</v>
      </c>
      <c r="BU7" s="24">
        <v>29.75</v>
      </c>
      <c r="BV7" s="24">
        <v>57.31</v>
      </c>
      <c r="BW7" s="24">
        <v>57.08</v>
      </c>
      <c r="BX7" s="24">
        <v>56.26</v>
      </c>
      <c r="BY7" s="24">
        <v>52.94</v>
      </c>
      <c r="BZ7" s="24">
        <v>52.05</v>
      </c>
      <c r="CA7" s="24">
        <v>56.93</v>
      </c>
      <c r="CB7" s="24">
        <v>590.54</v>
      </c>
      <c r="CC7" s="24">
        <v>783.25</v>
      </c>
      <c r="CD7" s="24">
        <v>514.23</v>
      </c>
      <c r="CE7" s="24">
        <v>724.38</v>
      </c>
      <c r="CF7" s="24">
        <v>646.86</v>
      </c>
      <c r="CG7" s="24">
        <v>273.52</v>
      </c>
      <c r="CH7" s="24">
        <v>274.99</v>
      </c>
      <c r="CI7" s="24">
        <v>282.08999999999997</v>
      </c>
      <c r="CJ7" s="24">
        <v>303.27999999999997</v>
      </c>
      <c r="CK7" s="24">
        <v>301.86</v>
      </c>
      <c r="CL7" s="24">
        <v>271.14999999999998</v>
      </c>
      <c r="CM7" s="24">
        <v>38.74</v>
      </c>
      <c r="CN7" s="24">
        <v>38.74</v>
      </c>
      <c r="CO7" s="24">
        <v>37.840000000000003</v>
      </c>
      <c r="CP7" s="24">
        <v>38.74</v>
      </c>
      <c r="CQ7" s="24">
        <v>32.43</v>
      </c>
      <c r="CR7" s="24">
        <v>50.14</v>
      </c>
      <c r="CS7" s="24">
        <v>54.83</v>
      </c>
      <c r="CT7" s="24">
        <v>66.53</v>
      </c>
      <c r="CU7" s="24">
        <v>52.35</v>
      </c>
      <c r="CV7" s="24">
        <v>46.25</v>
      </c>
      <c r="CW7" s="24">
        <v>49.87</v>
      </c>
      <c r="CX7" s="24">
        <v>83.25</v>
      </c>
      <c r="CY7" s="24">
        <v>82.81</v>
      </c>
      <c r="CZ7" s="24">
        <v>83.96</v>
      </c>
      <c r="DA7" s="24">
        <v>83.87</v>
      </c>
      <c r="DB7" s="24">
        <v>83.61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2025-02-06T04:34:26Z</cp:lastPrinted>
  <dcterms:created xsi:type="dcterms:W3CDTF">2025-01-24T07:36:02Z</dcterms:created>
  <dcterms:modified xsi:type="dcterms:W3CDTF">2025-02-06T04:34:28Z</dcterms:modified>
  <cp:category/>
</cp:coreProperties>
</file>