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172.16.1.217\和木町\02都市建設課\04施設係\下水\03 外部機関\09 市町課\20250121　【県市町課】公営企業に係る経営比較分析表（令和５年度決算）の分析等について\"/>
    </mc:Choice>
  </mc:AlternateContent>
  <xr:revisionPtr revIDLastSave="0" documentId="13_ncr:1_{B7592A37-6868-49C8-B514-29E4BF01CA80}" xr6:coauthVersionLast="36" xr6:coauthVersionMax="36" xr10:uidLastSave="{00000000-0000-0000-0000-000000000000}"/>
  <workbookProtection workbookAlgorithmName="SHA-512" workbookHashValue="JuaGsNOW4mkV7biWuUgW9W5vk+dajKSUSMbBi0mAHgKyipFx4QC3EMGhgMYN4cMk3ecp7xVoZSrUB6tfnchAgQ==" workbookSaltValue="nS2KVaoaF3M0YWovUZlDjQ==" workbookSpinCount="100000" lockStructure="1"/>
  <bookViews>
    <workbookView xWindow="0" yWindow="0" windowWidth="23040" windowHeight="92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<sst xmlns="http://schemas.openxmlformats.org/spreadsheetml/2006/main" count="241" uniqueCount="118">
  <si>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</si>
  <si>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</si>
  <si>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</si>
  <si>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</si>
  <si>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</si>
  <si>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</si>
  <si>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</si>
  <si>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</si>
  <si>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</si>
  <si>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</si>
  <si>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</si>
  <si>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</si>
  <si>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</si>
  <si>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</si>
  <si>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</si>
  <si>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</si>
  <si>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</si>
  <si>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</si>
  <si>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</si>
  <si>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</si>
  <si>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</si>
  <si>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</si>
  <si>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</si>
  <si>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</si>
  <si>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</si>
  <si>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</si>
  <si>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</si>
  <si>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</si>
  <si>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</si>
  <si>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</si>
  <si>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</si>
  <si>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</si>
  <si>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</si>
  <si>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</si>
  <si>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</si>
  <si>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</si>
  <si>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</si>
  <si>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</si>
  <si>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</si>
  <si>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</si>
  <si>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</si>
  <si>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</si>
  <si>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</si>
  <si>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</si>
  <si>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</si>
  <si>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</si>
  <si>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</si>
  <si>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</si>
  <si>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</si>
  <si>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</si>
  <si>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</si>
  <si>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</si>
  <si>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</si>
  <si>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</si>
  <si>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</si>
  <si>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</si>
  <si>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</si>
  <si>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</si>
  <si>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</si>
  <si>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</si>
  <si>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</si>
  <si>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</si>
  <si>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</si>
  <si>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</si>
  <si>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</si>
  <si>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</si>
  <si>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</si>
  <si>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</si>
  <si>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</si>
  <si>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</si>
  <si>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</si>
  <si>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</si>
  <si>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</si>
  <si>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</si>
  <si>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</si>
  <si>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</si>
  <si>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</si>
  <si>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</si>
  <si>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</si>
  <si>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</si>
  <si>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</si>
  <si>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</si>
  <si>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</si>
  <si>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</si>
  <si>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</si>
  <si>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</si>
  <si>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</si>
  <si>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</si>
  <si>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</si>
  <si>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</si>
  <si>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</si>
  <si>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</si>
  <si>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</si>
  <si>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</si>
  <si>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</si>
  <si>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</si>
  <si>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</si>
  <si>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和木町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</si>
  <si>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</si>
  <si>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</si>
  <si>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</si>
  <si>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</si>
  <si>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</si>
  <si>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</si>
  <si>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</si>
  <si>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</si>
  <si>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</si>
  <si>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</si>
  <si>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</si>
  <si>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</si>
  <si>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</si>
  <si>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</si>
  <si>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</si>
  <si>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</si>
  <si>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</si>
  <si>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管路・施設共に老朽化しており、社会資本整備総合交付金事業等を利用し改築事業を検討していく。特に管路調査、更生工事をおこなっていくことを検討する。</t>
    <rPh sb="28" eb="29">
      <t>トウ</t>
    </rPh>
    <rPh sb="38" eb="40">
      <t>ケントウ</t>
    </rPh>
    <rPh sb="45" eb="46">
      <t>トク</t>
    </rPh>
    <rPh sb="47" eb="49">
      <t>カンロ</t>
    </rPh>
    <rPh sb="49" eb="51">
      <t>チョウサ</t>
    </rPh>
    <rPh sb="52" eb="54">
      <t>コウセイ</t>
    </rPh>
    <rPh sb="54" eb="56">
      <t>コウジ</t>
    </rPh>
    <rPh sb="67" eb="69">
      <t>ケントウ</t>
    </rPh>
    <phoneticPr fontId="4"/>
  </si>
  <si>
    <t xml:space="preserve">今後は施設の老朽化により更新工事の増加が予想される。令和５年度より料金改定を実施した。
また、令和６年度から公営企業会計移行に移行した。経営状況を確認しながら、国庫補助金等を使用することや起債の適用を行い、安定的な事業運営を行っていく。
</t>
    <rPh sb="0" eb="2">
      <t>コンゴ</t>
    </rPh>
    <rPh sb="3" eb="5">
      <t>シセツ</t>
    </rPh>
    <rPh sb="6" eb="9">
      <t>ロウキュウカ</t>
    </rPh>
    <rPh sb="12" eb="14">
      <t>コウシン</t>
    </rPh>
    <rPh sb="14" eb="16">
      <t>コウジ</t>
    </rPh>
    <rPh sb="17" eb="19">
      <t>ゾウカ</t>
    </rPh>
    <rPh sb="20" eb="22">
      <t>ヨソウ</t>
    </rPh>
    <rPh sb="47" eb="49">
      <t>レイワ</t>
    </rPh>
    <rPh sb="50" eb="52">
      <t>ネンド</t>
    </rPh>
    <rPh sb="54" eb="56">
      <t>コウエイ</t>
    </rPh>
    <rPh sb="60" eb="62">
      <t>イコウ</t>
    </rPh>
    <rPh sb="63" eb="65">
      <t>イコウ</t>
    </rPh>
    <rPh sb="68" eb="70">
      <t>ケイエイ</t>
    </rPh>
    <rPh sb="82" eb="84">
      <t>ホジョ</t>
    </rPh>
    <rPh sb="84" eb="85">
      <t>キン</t>
    </rPh>
    <rPh sb="85" eb="86">
      <t>トウ</t>
    </rPh>
    <rPh sb="87" eb="89">
      <t>シヨウ</t>
    </rPh>
    <rPh sb="94" eb="96">
      <t>キサイ</t>
    </rPh>
    <rPh sb="97" eb="99">
      <t>テキヨウ</t>
    </rPh>
    <rPh sb="100" eb="101">
      <t>オコナ</t>
    </rPh>
    <rPh sb="103" eb="106">
      <t>アンテイテキ</t>
    </rPh>
    <rPh sb="107" eb="109">
      <t>ジギョウ</t>
    </rPh>
    <rPh sb="109" eb="111">
      <t>ウンエイ</t>
    </rPh>
    <rPh sb="112" eb="113">
      <t>オコナ</t>
    </rPh>
    <phoneticPr fontId="4"/>
  </si>
  <si>
    <t>①収益的収支比率
一般会計から雨水処理負担金の繰入金を入れている。地方債償還金の大幅な増加とならないよう、平準化に努める。
④企業債残高対事業規模比率
大型事業の実施により起債の償還額が増加する見込みである。今後も、施設改良のため企業債の発行が考えられるので、平準化するように計画的に進めていく。
⑤経費回収比率
令和６年度から公営企業会計に移行した。システム利用料等費用の増加となることが予想される。料金は令和５年度に改定を行った。
⑥汚水処理原価
改修工事の財源には補助金や起債を活用し、単独費の支出については抑制していく。
⑦施設利用率
汚水処理は大竹市に委託しているため、利用率が０%になっている。
⑧水洗化率
排水区域内においては、すでに水洗化率は１００%となっている。　　　　　　　　　　　　　　　　　　　</t>
    <rPh sb="1" eb="4">
      <t>シュウエキテキ</t>
    </rPh>
    <rPh sb="4" eb="6">
      <t>シュウシ</t>
    </rPh>
    <rPh sb="6" eb="8">
      <t>ヒリツ</t>
    </rPh>
    <rPh sb="9" eb="11">
      <t>イッパン</t>
    </rPh>
    <rPh sb="11" eb="13">
      <t>カイケイ</t>
    </rPh>
    <rPh sb="15" eb="17">
      <t>ウスイ</t>
    </rPh>
    <rPh sb="17" eb="19">
      <t>ショリ</t>
    </rPh>
    <rPh sb="19" eb="22">
      <t>フタンキン</t>
    </rPh>
    <rPh sb="23" eb="25">
      <t>クリイレ</t>
    </rPh>
    <rPh sb="25" eb="26">
      <t>キン</t>
    </rPh>
    <rPh sb="27" eb="28">
      <t>イ</t>
    </rPh>
    <rPh sb="33" eb="39">
      <t>チホウサイショウカンキン</t>
    </rPh>
    <rPh sb="40" eb="42">
      <t>オオハバ</t>
    </rPh>
    <rPh sb="43" eb="45">
      <t>ゾウカ</t>
    </rPh>
    <rPh sb="53" eb="56">
      <t>ヘイジュンカ</t>
    </rPh>
    <rPh sb="57" eb="58">
      <t>ツト</t>
    </rPh>
    <rPh sb="78" eb="80">
      <t>ジギョウ</t>
    </rPh>
    <rPh sb="81" eb="83">
      <t>ジッシ</t>
    </rPh>
    <rPh sb="91" eb="92">
      <t>ガク</t>
    </rPh>
    <rPh sb="93" eb="95">
      <t>ゾウカ</t>
    </rPh>
    <rPh sb="97" eb="99">
      <t>ミコ</t>
    </rPh>
    <rPh sb="122" eb="123">
      <t>カンガ</t>
    </rPh>
    <rPh sb="150" eb="152">
      <t>ケイヒ</t>
    </rPh>
    <rPh sb="152" eb="154">
      <t>カイシュウ</t>
    </rPh>
    <rPh sb="154" eb="156">
      <t>ヒリツ</t>
    </rPh>
    <rPh sb="157" eb="159">
      <t>レイワ</t>
    </rPh>
    <rPh sb="160" eb="162">
      <t>ネンド</t>
    </rPh>
    <rPh sb="164" eb="166">
      <t>コウエイ</t>
    </rPh>
    <rPh sb="166" eb="168">
      <t>キギョウ</t>
    </rPh>
    <rPh sb="168" eb="170">
      <t>カイケイ</t>
    </rPh>
    <rPh sb="171" eb="173">
      <t>イコウ</t>
    </rPh>
    <rPh sb="180" eb="182">
      <t>リヨウ</t>
    </rPh>
    <rPh sb="182" eb="183">
      <t>リョウ</t>
    </rPh>
    <rPh sb="183" eb="184">
      <t>トウ</t>
    </rPh>
    <rPh sb="184" eb="186">
      <t>ヒヨウ</t>
    </rPh>
    <rPh sb="187" eb="189">
      <t>ゾウカ</t>
    </rPh>
    <rPh sb="195" eb="197">
      <t>ヨソウ</t>
    </rPh>
    <rPh sb="201" eb="203">
      <t>リョウキン</t>
    </rPh>
    <rPh sb="204" eb="206">
      <t>レイワ</t>
    </rPh>
    <rPh sb="210" eb="212">
      <t>カイテイ</t>
    </rPh>
    <rPh sb="213" eb="214">
      <t>オコナ</t>
    </rPh>
    <rPh sb="219" eb="221">
      <t>オスイ</t>
    </rPh>
    <rPh sb="221" eb="223">
      <t>ショリ</t>
    </rPh>
    <rPh sb="223" eb="225">
      <t>ゲンカ</t>
    </rPh>
    <rPh sb="226" eb="228">
      <t>カイシュウ</t>
    </rPh>
    <rPh sb="228" eb="230">
      <t>コウジ</t>
    </rPh>
    <rPh sb="231" eb="233">
      <t>ザイゲン</t>
    </rPh>
    <rPh sb="246" eb="248">
      <t>タンドク</t>
    </rPh>
    <rPh sb="248" eb="249">
      <t>ヒ</t>
    </rPh>
    <rPh sb="250" eb="252">
      <t>シシュツ</t>
    </rPh>
    <rPh sb="257" eb="259">
      <t>ヨクセイ</t>
    </rPh>
    <rPh sb="267" eb="270">
      <t>リヨウリツ</t>
    </rPh>
    <rPh sb="276" eb="279">
      <t>オオタケシ</t>
    </rPh>
    <rPh sb="280" eb="282">
      <t>イタク</t>
    </rPh>
    <rPh sb="289" eb="292">
      <t>リヨウリツ</t>
    </rPh>
    <rPh sb="304" eb="307">
      <t>スイセンカ</t>
    </rPh>
    <rPh sb="307" eb="308">
      <t>リツ</t>
    </rPh>
    <rPh sb="309" eb="311">
      <t>ハイスイ</t>
    </rPh>
    <rPh sb="311" eb="314">
      <t>クイキナイ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</si>
</sst>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7-4EC2-8459-03044229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0.17</c:v>
                </c:pt>
                <c:pt idx="1">
                  <c:v>0.15</c:v>
                </c:pt>
                <c:pt idx="2">
                  <c:v>0.15</c:v>
                </c:pt>
                <c:pt idx="3">
                  <c:v>0.12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7-4EC2-8459-03044229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C-4E73-837E-DE8E64418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57.42</c:v>
                </c:pt>
                <c:pt idx="1">
                  <c:v>56.72</c:v>
                </c:pt>
                <c:pt idx="2">
                  <c:v>56.43</c:v>
                </c:pt>
                <c:pt idx="3">
                  <c:v>55.82</c:v>
                </c:pt>
                <c:pt idx="4">
                  <c:v>56.51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C-4E73-837E-DE8E64418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9-4A03-93EB-FBEB961E7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90.42</c:v>
                </c:pt>
                <c:pt idx="1">
                  <c:v>90.72</c:v>
                </c:pt>
                <c:pt idx="2">
                  <c:v>91.07</c:v>
                </c:pt>
                <c:pt idx="3">
                  <c:v>90.67</c:v>
                </c:pt>
                <c:pt idx="4">
                  <c:v>90.62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9-4A03-93EB-FBEB961E7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101.8</c:v>
                </c:pt>
                <c:pt idx="1">
                  <c:v>102.89</c:v>
                </c:pt>
                <c:pt idx="2">
                  <c:v>101.12</c:v>
                </c:pt>
                <c:pt idx="3">
                  <c:v>100.13</c:v>
                </c:pt>
                <c:pt idx="4">
                  <c:v>101.52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9-44CE-890B-CE0C78C49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9-44CE-890B-CE0C78C49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3A2-9AF1-D2472F897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C-43A2-9AF1-D2472F897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8-47C7-AC3D-EE6BF0AB6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8-47C7-AC3D-EE6BF0AB6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B-478F-AB03-A4CF629C9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B-478F-AB03-A4CF629C9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6-4ACF-B1D0-957F81350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6-4ACF-B1D0-957F81350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522.97</c:v>
                </c:pt>
                <c:pt idx="1">
                  <c:v>510.85</c:v>
                </c:pt>
                <c:pt idx="2">
                  <c:v>530.79999999999995</c:v>
                </c:pt>
                <c:pt idx="3">
                  <c:v>575.29</c:v>
                </c:pt>
                <c:pt idx="4">
                  <c:v>646.6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E-45CE-9049-952DF4D93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789.44</c:v>
                </c:pt>
                <c:pt idx="1">
                  <c:v>789.08</c:v>
                </c:pt>
                <c:pt idx="2">
                  <c:v>747.84</c:v>
                </c:pt>
                <c:pt idx="3">
                  <c:v>804.98</c:v>
                </c:pt>
                <c:pt idx="4">
                  <c:v>767.56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E-45CE-9049-952DF4D93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101.83</c:v>
                </c:pt>
                <c:pt idx="1">
                  <c:v>113.26</c:v>
                </c:pt>
                <c:pt idx="2">
                  <c:v>106.81</c:v>
                </c:pt>
                <c:pt idx="3">
                  <c:v>93.65</c:v>
                </c:pt>
                <c:pt idx="4">
                  <c:v>85.86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E-4F7E-AFB8-ACE14BD5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87.29</c:v>
                </c:pt>
                <c:pt idx="1">
                  <c:v>88.25</c:v>
                </c:pt>
                <c:pt idx="2">
                  <c:v>90.17</c:v>
                </c:pt>
                <c:pt idx="3">
                  <c:v>88.71</c:v>
                </c:pt>
                <c:pt idx="4">
                  <c:v>90.23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E-4F7E-AFB8-ACE14BD5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152.69999999999999</c:v>
                </c:pt>
                <c:pt idx="1">
                  <c:v>136.11000000000001</c:v>
                </c:pt>
                <c:pt idx="2">
                  <c:v>143.72</c:v>
                </c:pt>
                <c:pt idx="3">
                  <c:v>163.84</c:v>
                </c:pt>
                <c:pt idx="4">
                  <c:v>162.66999999999999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3-4FB4-9BB6-91BA986F1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176.67</c:v>
                </c:pt>
                <c:pt idx="1">
                  <c:v>176.37</c:v>
                </c:pt>
                <c:pt idx="2">
                  <c:v>173.17</c:v>
                </c:pt>
                <c:pt idx="3">
                  <c:v>174.8</c:v>
                </c:pt>
                <c:pt idx="4">
                  <c:v>170.2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3-4FB4-9BB6-91BA986F1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D13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山口県　和木町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Cc1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5842</v>
      </c>
      <c r="AM8" s="36"/>
      <c r="AN8" s="36"/>
      <c r="AO8" s="36"/>
      <c r="AP8" s="36"/>
      <c r="AQ8" s="36"/>
      <c r="AR8" s="36"/>
      <c r="AS8" s="36"/>
      <c r="AT8" s="37">
        <f>データ!T6</f>
        <v>10.58</v>
      </c>
      <c r="AU8" s="37"/>
      <c r="AV8" s="37"/>
      <c r="AW8" s="37"/>
      <c r="AX8" s="37"/>
      <c r="AY8" s="37"/>
      <c r="AZ8" s="37"/>
      <c r="BA8" s="37"/>
      <c r="BB8" s="37">
        <f>データ!U6</f>
        <v>552.16999999999996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99.59</v>
      </c>
      <c r="Q10" s="37"/>
      <c r="R10" s="37"/>
      <c r="S10" s="37"/>
      <c r="T10" s="37"/>
      <c r="U10" s="37"/>
      <c r="V10" s="37"/>
      <c r="W10" s="37">
        <f>データ!Q6</f>
        <v>52.37</v>
      </c>
      <c r="X10" s="37"/>
      <c r="Y10" s="37"/>
      <c r="Z10" s="37"/>
      <c r="AA10" s="37"/>
      <c r="AB10" s="37"/>
      <c r="AC10" s="37"/>
      <c r="AD10" s="36">
        <f>データ!R6</f>
        <v>2933</v>
      </c>
      <c r="AE10" s="36"/>
      <c r="AF10" s="36"/>
      <c r="AG10" s="36"/>
      <c r="AH10" s="36"/>
      <c r="AI10" s="36"/>
      <c r="AJ10" s="36"/>
      <c r="AK10" s="2"/>
      <c r="AL10" s="36">
        <f>データ!V6</f>
        <v>5824</v>
      </c>
      <c r="AM10" s="36"/>
      <c r="AN10" s="36"/>
      <c r="AO10" s="36"/>
      <c r="AP10" s="36"/>
      <c r="AQ10" s="36"/>
      <c r="AR10" s="36"/>
      <c r="AS10" s="36"/>
      <c r="AT10" s="37">
        <f>データ!W6</f>
        <v>1.64</v>
      </c>
      <c r="AU10" s="37"/>
      <c r="AV10" s="37"/>
      <c r="AW10" s="37"/>
      <c r="AX10" s="37"/>
      <c r="AY10" s="37"/>
      <c r="AZ10" s="37"/>
      <c r="BA10" s="37"/>
      <c r="BB10" s="37">
        <f>データ!X6</f>
        <v>3551.22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115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116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【630.82】</v>
      </c>
      <c r="I86" s="12" t="str">
        <f>データ!CA6</f>
        <v>【97.81】</v>
      </c>
      <c r="J86" s="12" t="str">
        <f>データ!CL6</f>
        <v>【138.75】</v>
      </c>
      <c r="K86" s="12" t="str">
        <f>データ!CW6</f>
        <v>【58.94】</v>
      </c>
      <c r="L86" s="12" t="str">
        <f>データ!DH6</f>
        <v>【95.91】</v>
      </c>
      <c r="M86" s="12" t="s">
        <v>43</v>
      </c>
      <c r="N86" s="12" t="s">
        <v>43</v>
      </c>
      <c r="O86" s="12" t="str">
        <f>データ!EO6</f>
        <v>【0.22】</v>
      </c>
    </row>
  </sheetData>
  <sheetProtection algorithmName="SHA-512" hashValue="KmOOaFDz552nJTNUndkZY3+2iwfNI9YAqoYCmHH0KcqTWdEGnlpYtegFxjublTgEsqxlLS+9u5lEwBzB40G5BA==" saltValue="UHeIEaxVWyrtblUIr2K6r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55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2023</v>
      </c>
      <c r="C6" s="19">
        <f t="shared" ref="C6:X6" si="3">C7</f>
        <v>353213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山口県　和木町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99.59</v>
      </c>
      <c r="Q6" s="20">
        <f t="shared" si="3"/>
        <v>52.37</v>
      </c>
      <c r="R6" s="20">
        <f t="shared" si="3"/>
        <v>2933</v>
      </c>
      <c r="S6" s="20">
        <f t="shared" si="3"/>
        <v>5842</v>
      </c>
      <c r="T6" s="20">
        <f t="shared" si="3"/>
        <v>10.58</v>
      </c>
      <c r="U6" s="20">
        <f t="shared" si="3"/>
        <v>552.16999999999996</v>
      </c>
      <c r="V6" s="20">
        <f t="shared" si="3"/>
        <v>5824</v>
      </c>
      <c r="W6" s="20">
        <f t="shared" si="3"/>
        <v>1.64</v>
      </c>
      <c r="X6" s="20">
        <f t="shared" si="3"/>
        <v>3551.22</v>
      </c>
      <c r="Y6" s="21">
        <f>IF(Y7="",NA(),Y7)</f>
        <v>101.8</v>
      </c>
      <c r="Z6" s="21">
        <f t="shared" ref="Z6:AH6" si="4">IF(Z7="",NA(),Z7)</f>
        <v>102.89</v>
      </c>
      <c r="AA6" s="21">
        <f t="shared" si="4"/>
        <v>101.12</v>
      </c>
      <c r="AB6" s="21">
        <f t="shared" si="4"/>
        <v>100.13</v>
      </c>
      <c r="AC6" s="21">
        <f t="shared" si="4"/>
        <v>101.52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522.97</v>
      </c>
      <c r="BG6" s="21">
        <f t="shared" ref="BG6:BO6" si="7">IF(BG7="",NA(),BG7)</f>
        <v>510.85</v>
      </c>
      <c r="BH6" s="21">
        <f t="shared" si="7"/>
        <v>530.79999999999995</v>
      </c>
      <c r="BI6" s="21">
        <f t="shared" si="7"/>
        <v>575.29</v>
      </c>
      <c r="BJ6" s="21">
        <f t="shared" si="7"/>
        <v>646.6</v>
      </c>
      <c r="BK6" s="21">
        <f t="shared" si="7"/>
        <v>789.44</v>
      </c>
      <c r="BL6" s="21">
        <f t="shared" si="7"/>
        <v>789.08</v>
      </c>
      <c r="BM6" s="21">
        <f t="shared" si="7"/>
        <v>747.84</v>
      </c>
      <c r="BN6" s="21">
        <f t="shared" si="7"/>
        <v>804.98</v>
      </c>
      <c r="BO6" s="21">
        <f t="shared" si="7"/>
        <v>767.56</v>
      </c>
      <c r="BP6" s="20" t="str">
        <f>IF(BP7="","",IF(BP7="-","【-】","【"&amp;SUBSTITUTE(TEXT(BP7,"#,##0.00"),"-","△")&amp;"】"))</f>
        <v>【630.82】</v>
      </c>
      <c r="BQ6" s="21">
        <f>IF(BQ7="",NA(),BQ7)</f>
        <v>101.83</v>
      </c>
      <c r="BR6" s="21">
        <f t="shared" ref="BR6:BZ6" si="8">IF(BR7="",NA(),BR7)</f>
        <v>113.26</v>
      </c>
      <c r="BS6" s="21">
        <f t="shared" si="8"/>
        <v>106.81</v>
      </c>
      <c r="BT6" s="21">
        <f t="shared" si="8"/>
        <v>93.65</v>
      </c>
      <c r="BU6" s="21">
        <f t="shared" si="8"/>
        <v>85.86</v>
      </c>
      <c r="BV6" s="21">
        <f t="shared" si="8"/>
        <v>87.29</v>
      </c>
      <c r="BW6" s="21">
        <f t="shared" si="8"/>
        <v>88.25</v>
      </c>
      <c r="BX6" s="21">
        <f t="shared" si="8"/>
        <v>90.17</v>
      </c>
      <c r="BY6" s="21">
        <f t="shared" si="8"/>
        <v>88.71</v>
      </c>
      <c r="BZ6" s="21">
        <f t="shared" si="8"/>
        <v>90.23</v>
      </c>
      <c r="CA6" s="20" t="str">
        <f>IF(CA7="","",IF(CA7="-","【-】","【"&amp;SUBSTITUTE(TEXT(CA7,"#,##0.00"),"-","△")&amp;"】"))</f>
        <v>【97.81】</v>
      </c>
      <c r="CB6" s="21">
        <f>IF(CB7="",NA(),CB7)</f>
        <v>152.69999999999999</v>
      </c>
      <c r="CC6" s="21">
        <f t="shared" ref="CC6:CK6" si="9">IF(CC7="",NA(),CC7)</f>
        <v>136.11000000000001</v>
      </c>
      <c r="CD6" s="21">
        <f t="shared" si="9"/>
        <v>143.72</v>
      </c>
      <c r="CE6" s="21">
        <f t="shared" si="9"/>
        <v>163.84</v>
      </c>
      <c r="CF6" s="21">
        <f t="shared" si="9"/>
        <v>162.66999999999999</v>
      </c>
      <c r="CG6" s="21">
        <f t="shared" si="9"/>
        <v>176.67</v>
      </c>
      <c r="CH6" s="21">
        <f t="shared" si="9"/>
        <v>176.37</v>
      </c>
      <c r="CI6" s="21">
        <f t="shared" si="9"/>
        <v>173.17</v>
      </c>
      <c r="CJ6" s="21">
        <f t="shared" si="9"/>
        <v>174.8</v>
      </c>
      <c r="CK6" s="21">
        <f t="shared" si="9"/>
        <v>170.2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57.42</v>
      </c>
      <c r="CS6" s="21">
        <f t="shared" si="10"/>
        <v>56.72</v>
      </c>
      <c r="CT6" s="21">
        <f t="shared" si="10"/>
        <v>56.43</v>
      </c>
      <c r="CU6" s="21">
        <f t="shared" si="10"/>
        <v>55.82</v>
      </c>
      <c r="CV6" s="21">
        <f t="shared" si="10"/>
        <v>56.51</v>
      </c>
      <c r="CW6" s="20" t="str">
        <f>IF(CW7="","",IF(CW7="-","【-】","【"&amp;SUBSTITUTE(TEXT(CW7,"#,##0.00"),"-","△")&amp;"】"))</f>
        <v>【58.94】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90.42</v>
      </c>
      <c r="DD6" s="21">
        <f t="shared" si="11"/>
        <v>90.72</v>
      </c>
      <c r="DE6" s="21">
        <f t="shared" si="11"/>
        <v>91.07</v>
      </c>
      <c r="DF6" s="21">
        <f t="shared" si="11"/>
        <v>90.67</v>
      </c>
      <c r="DG6" s="21">
        <f t="shared" si="11"/>
        <v>90.62</v>
      </c>
      <c r="DH6" s="20" t="str">
        <f>IF(DH7="","",IF(DH7="-","【-】","【"&amp;SUBSTITUTE(TEXT(DH7,"#,##0.00"),"-","△")&amp;"】"))</f>
        <v>【95.91】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>
        <f>IF(EE7="",NA(),EE7)</f>
        <v>2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0.17</v>
      </c>
      <c r="EK6" s="21">
        <f t="shared" si="14"/>
        <v>0.15</v>
      </c>
      <c r="EL6" s="21">
        <f t="shared" si="14"/>
        <v>0.15</v>
      </c>
      <c r="EM6" s="21">
        <f t="shared" si="14"/>
        <v>0.12</v>
      </c>
      <c r="EN6" s="21">
        <f t="shared" si="14"/>
        <v>0.09</v>
      </c>
      <c r="EO6" s="20" t="str">
        <f>IF(EO7="","",IF(EO7="-","【-】","【"&amp;SUBSTITUTE(TEXT(EO7,"#,##0.00"),"-","△")&amp;"】"))</f>
        <v>【0.22】</v>
      </c>
    </row>
    <row r="7" spans="1:145" s="22" customFormat="1" x14ac:dyDescent="0.15">
      <c r="A7" s="14"/>
      <c r="B7" s="23">
        <v>2023</v>
      </c>
      <c r="C7" s="23">
        <v>353213</v>
      </c>
      <c r="D7" s="23">
        <v>47</v>
      </c>
      <c r="E7" s="23">
        <v>17</v>
      </c>
      <c r="F7" s="23">
        <v>1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99.59</v>
      </c>
      <c r="Q7" s="24">
        <v>52.37</v>
      </c>
      <c r="R7" s="24">
        <v>2933</v>
      </c>
      <c r="S7" s="24">
        <v>5842</v>
      </c>
      <c r="T7" s="24">
        <v>10.58</v>
      </c>
      <c r="U7" s="24">
        <v>552.16999999999996</v>
      </c>
      <c r="V7" s="24">
        <v>5824</v>
      </c>
      <c r="W7" s="24">
        <v>1.64</v>
      </c>
      <c r="X7" s="24">
        <v>3551.22</v>
      </c>
      <c r="Y7" s="24">
        <v>101.8</v>
      </c>
      <c r="Z7" s="24">
        <v>102.89</v>
      </c>
      <c r="AA7" s="24">
        <v>101.12</v>
      </c>
      <c r="AB7" s="24">
        <v>100.13</v>
      </c>
      <c r="AC7" s="24">
        <v>101.52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522.97</v>
      </c>
      <c r="BG7" s="24">
        <v>510.85</v>
      </c>
      <c r="BH7" s="24">
        <v>530.79999999999995</v>
      </c>
      <c r="BI7" s="24">
        <v>575.29</v>
      </c>
      <c r="BJ7" s="24">
        <v>646.6</v>
      </c>
      <c r="BK7" s="24">
        <v>789.44</v>
      </c>
      <c r="BL7" s="24">
        <v>789.08</v>
      </c>
      <c r="BM7" s="24">
        <v>747.84</v>
      </c>
      <c r="BN7" s="24">
        <v>804.98</v>
      </c>
      <c r="BO7" s="24">
        <v>767.56</v>
      </c>
      <c r="BP7" s="24">
        <v>630.82000000000005</v>
      </c>
      <c r="BQ7" s="24">
        <v>101.83</v>
      </c>
      <c r="BR7" s="24">
        <v>113.26</v>
      </c>
      <c r="BS7" s="24">
        <v>106.81</v>
      </c>
      <c r="BT7" s="24">
        <v>93.65</v>
      </c>
      <c r="BU7" s="24">
        <v>85.86</v>
      </c>
      <c r="BV7" s="24">
        <v>87.29</v>
      </c>
      <c r="BW7" s="24">
        <v>88.25</v>
      </c>
      <c r="BX7" s="24">
        <v>90.17</v>
      </c>
      <c r="BY7" s="24">
        <v>88.71</v>
      </c>
      <c r="BZ7" s="24">
        <v>90.23</v>
      </c>
      <c r="CA7" s="24">
        <v>97.81</v>
      </c>
      <c r="CB7" s="24">
        <v>152.69999999999999</v>
      </c>
      <c r="CC7" s="24">
        <v>136.11000000000001</v>
      </c>
      <c r="CD7" s="24">
        <v>143.72</v>
      </c>
      <c r="CE7" s="24">
        <v>163.84</v>
      </c>
      <c r="CF7" s="24">
        <v>162.66999999999999</v>
      </c>
      <c r="CG7" s="24">
        <v>176.67</v>
      </c>
      <c r="CH7" s="24">
        <v>176.37</v>
      </c>
      <c r="CI7" s="24">
        <v>173.17</v>
      </c>
      <c r="CJ7" s="24">
        <v>174.8</v>
      </c>
      <c r="CK7" s="24">
        <v>170.2</v>
      </c>
      <c r="CL7" s="24">
        <v>138.75</v>
      </c>
      <c r="CM7" s="24" t="s">
        <v>103</v>
      </c>
      <c r="CN7" s="24" t="s">
        <v>103</v>
      </c>
      <c r="CO7" s="24" t="s">
        <v>103</v>
      </c>
      <c r="CP7" s="24" t="s">
        <v>103</v>
      </c>
      <c r="CQ7" s="24" t="s">
        <v>103</v>
      </c>
      <c r="CR7" s="24">
        <v>57.42</v>
      </c>
      <c r="CS7" s="24">
        <v>56.72</v>
      </c>
      <c r="CT7" s="24">
        <v>56.43</v>
      </c>
      <c r="CU7" s="24">
        <v>55.82</v>
      </c>
      <c r="CV7" s="24">
        <v>56.51</v>
      </c>
      <c r="CW7" s="24">
        <v>58.94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90.42</v>
      </c>
      <c r="DD7" s="24">
        <v>90.72</v>
      </c>
      <c r="DE7" s="24">
        <v>91.07</v>
      </c>
      <c r="DF7" s="24">
        <v>90.67</v>
      </c>
      <c r="DG7" s="24">
        <v>90.62</v>
      </c>
      <c r="DH7" s="24">
        <v>95.91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2</v>
      </c>
      <c r="EF7" s="24">
        <v>0</v>
      </c>
      <c r="EG7" s="24">
        <v>0</v>
      </c>
      <c r="EH7" s="24">
        <v>0</v>
      </c>
      <c r="EI7" s="24">
        <v>0</v>
      </c>
      <c r="EJ7" s="24">
        <v>0.17</v>
      </c>
      <c r="EK7" s="24">
        <v>0.15</v>
      </c>
      <c r="EL7" s="24">
        <v>0.15</v>
      </c>
      <c r="EM7" s="24">
        <v>0.12</v>
      </c>
      <c r="EN7" s="24">
        <v>0.09</v>
      </c>
      <c r="EO7" s="24">
        <v>0.22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2025-02-12T04:14:42Z</cp:lastPrinted>
  <dcterms:created xsi:type="dcterms:W3CDTF">2025-01-24T07:29:05Z</dcterms:created>
  <dcterms:modified xsi:type="dcterms:W3CDTF">2025-02-20T07:28:29Z</dcterms:modified>
  <cp:category/>
</cp:coreProperties>
</file>