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CygZ6lGZSXCB3Z9kzt9e3BSRAp01fecIthyvsYxN3eZz/KUp8bBOB/TdrVuY/2HiWz2JeJFup768ukVftttIg==" workbookSaltValue="iO/yzkfYKIT2oOMrPeS7u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<sst xmlns="http://schemas.openxmlformats.org/spreadsheetml/2006/main" xmlns:r="http://schemas.openxmlformats.org/officeDocument/2006/relationships" count="114" uniqueCount="114">
  <si>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</si>
  <si>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</si>
  <si>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</si>
  <si>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</si>
  <si>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</si>
  <si>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</si>
  <si>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</si>
  <si>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</si>
  <si>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</si>
  <si>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</si>
  <si>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</si>
  <si>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</si>
  <si>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</si>
  <si>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</si>
  <si>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</si>
  <si>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</si>
  <si>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</si>
  <si>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</si>
  <si>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</si>
  <si>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</si>
  <si>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</si>
  <si>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</si>
  <si>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</si>
  <si>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</si>
  <si>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</si>
  <si>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</si>
  <si>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</si>
  <si>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</si>
  <si>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</si>
  <si>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</si>
  <si>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</si>
  <si>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</si>
  <si>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</si>
  <si>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</si>
  <si>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</si>
  <si>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</si>
  <si>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</si>
  <si>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</si>
  <si>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</si>
  <si>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</si>
  <si>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</si>
  <si>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</si>
  <si>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③ 管渠改善率
　供用開始から30年程度経過しているが、長寿命化については未実施である。
　今後、ストックマネジメント計画を策定し、計画的に老朽化施設の改善に努める。</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</si>
  <si>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</si>
  <si>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</si>
  <si>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</si>
  <si>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</si>
  <si>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</si>
  <si>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</si>
  <si>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</si>
  <si>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</si>
  <si>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</si>
  <si>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</si>
  <si>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</si>
  <si>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</si>
  <si>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</si>
  <si>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</si>
  <si>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</si>
  <si>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</si>
  <si>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</si>
  <si>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</si>
  <si>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</si>
  <si>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</si>
  <si>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</si>
  <si>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</si>
  <si>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</si>
  <si>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</si>
  <si>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</si>
  <si>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</si>
  <si>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</si>
  <si>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</si>
  <si>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</si>
  <si>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</si>
  <si>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</si>
  <si>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</si>
  <si>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</si>
  <si>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</si>
  <si>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</si>
  <si>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</si>
  <si>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</si>
  <si>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</si>
  <si>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</si>
  <si>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</si>
  <si>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</si>
  <si>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経営の安定化を図るため、財源の確保と経費の節減等合理化をさらにすすめ、健全な下水道事業経営を目指す。
● 財源の確保
① 民間が開発する団地等の下水道接続促進
② 処理区域内の未接続家屋の下水道接続促進
③ 使用料金の収納率維持
● 経費の節減合理化
① 中期・長期の汚水処理計画(アクションプラン・平成28年度策定済)による計画的な下水道整備
② 公営企業会計導入による経営状況、資産状況の把握（令和5年4月より一部適用。）
③ 維持管理費の経費見直しを定期的に行うことによる経済的な維持管理と経費節減</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</si>
  <si>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</si>
  <si>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</si>
  <si>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</si>
  <si>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</si>
  <si>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</si>
  <si>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</si>
  <si>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</si>
  <si>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</si>
  <si>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</si>
  <si>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</si>
  <si>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</si>
  <si>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</si>
  <si>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山口県　田布施町</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</si>
  <si>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</si>
  <si>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</si>
  <si>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</si>
  <si>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</si>
  <si>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</si>
  <si>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</si>
  <si>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</si>
  <si>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</si>
  <si>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</si>
  <si>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</si>
  <si>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</si>
  <si>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</si>
  <si>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</si>
  <si>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</si>
  <si>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</si>
  <si>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本町は、人口密集地が分散しているという地理的条件により建設コストや維持管理費が割高となる傾向がある。それに伴い昨年度までは汚水処理費も高くなり、類似団体と比較すると⑥汚水処理原価が高くなるとともに⑤経費回収率も低くなっていた。しかし、令和5年度より公営企業会計を導入し、経営状況・資産状況の把握に努めた結果、一部の指標が改善している。ただ、今決算は法適用後初のため、単純な前年比較は困難。毎年緩やかに人口が減少しており、料金収入(有収水量)は微減傾向にある。
①経常収支比率
　類似団体平均値を上回っているが、使用料収入はは例年と大きな変化はなく、一般会計からの繰入金によるもの。
⑤ 経費回収率
　使用料収入は大きく変わらないことに対し、汚水処理費が減少したため、回収率が改善した。しかし、依然100%を切っている状況は変わらず、適切な使用料水準となっているか検討が必要。
⑥ 汚水処理原価
　今年度は汚水処理費の減少により、汚水処理原価が引き下がった。流域下水道処理場の維持管理費増加が見込まれており、汚水処理費が増加していく見込み。
⑧ 水洗化率
　処理区域内の水洗化は順調に進んでおり、類似団体と比較しても高い。</t>
    </r>
    <r>
      <rPr>
        <sz val="11"/>
        <color theme="1"/>
        <rFont val="ＭＳ ゴシック"/>
      </rPr>
      <t xml:space="preserve">
</t>
    </r>
    <rPh sb="44" eb="46">
      <t>ケイコウ</t>
    </rPh>
    <rPh sb="55" eb="58">
      <t>サクネンド</t>
    </rPh>
    <rPh sb="117" eb="119">
      <t>レイワ</t>
    </rPh>
    <rPh sb="120" eb="122">
      <t>ネンド</t>
    </rPh>
    <rPh sb="148" eb="149">
      <t>ツト</t>
    </rPh>
    <rPh sb="151" eb="153">
      <t>ケッカ</t>
    </rPh>
    <rPh sb="154" eb="156">
      <t>イチブ</t>
    </rPh>
    <rPh sb="157" eb="159">
      <t>シヒョウ</t>
    </rPh>
    <rPh sb="160" eb="162">
      <t>カイゼン</t>
    </rPh>
    <rPh sb="170" eb="171">
      <t>イマ</t>
    </rPh>
    <rPh sb="171" eb="173">
      <t>ケッサン</t>
    </rPh>
    <rPh sb="174" eb="175">
      <t>ホウ</t>
    </rPh>
    <rPh sb="175" eb="177">
      <t>テキヨウ</t>
    </rPh>
    <rPh sb="177" eb="178">
      <t>ゴ</t>
    </rPh>
    <rPh sb="178" eb="179">
      <t>ハジ</t>
    </rPh>
    <rPh sb="183" eb="185">
      <t>タンジュン</t>
    </rPh>
    <rPh sb="186" eb="188">
      <t>ゼンネン</t>
    </rPh>
    <rPh sb="188" eb="190">
      <t>ヒカク</t>
    </rPh>
    <rPh sb="191" eb="193">
      <t>コンナン</t>
    </rPh>
    <rPh sb="232" eb="234">
      <t>ケイジョウ</t>
    </rPh>
    <rPh sb="240" eb="242">
      <t>ルイジ</t>
    </rPh>
    <rPh sb="242" eb="244">
      <t>ダンタイ</t>
    </rPh>
    <rPh sb="244" eb="247">
      <t>ヘイキンチ</t>
    </rPh>
    <rPh sb="248" eb="250">
      <t>ウワマワ</t>
    </rPh>
    <rPh sb="256" eb="259">
      <t>シヨウリョウ</t>
    </rPh>
    <rPh sb="259" eb="261">
      <t>シュウニュウ</t>
    </rPh>
    <rPh sb="263" eb="265">
      <t>レイネン</t>
    </rPh>
    <rPh sb="266" eb="267">
      <t>オオ</t>
    </rPh>
    <rPh sb="269" eb="271">
      <t>ヘンカ</t>
    </rPh>
    <rPh sb="275" eb="277">
      <t>イッパン</t>
    </rPh>
    <rPh sb="277" eb="279">
      <t>カイケイ</t>
    </rPh>
    <rPh sb="282" eb="283">
      <t>ク</t>
    </rPh>
    <rPh sb="283" eb="284">
      <t>イ</t>
    </rPh>
    <rPh sb="284" eb="285">
      <t>キン</t>
    </rPh>
    <rPh sb="307" eb="308">
      <t>オオ</t>
    </rPh>
    <rPh sb="310" eb="311">
      <t>カ</t>
    </rPh>
    <rPh sb="327" eb="329">
      <t>ゲンショウ</t>
    </rPh>
    <rPh sb="338" eb="340">
      <t>カイゼン</t>
    </rPh>
    <rPh sb="347" eb="349">
      <t>イゼン</t>
    </rPh>
    <rPh sb="354" eb="355">
      <t>キ</t>
    </rPh>
    <rPh sb="359" eb="361">
      <t>ジョウキョウ</t>
    </rPh>
    <rPh sb="362" eb="363">
      <t>カ</t>
    </rPh>
    <rPh sb="367" eb="369">
      <t>テキセツ</t>
    </rPh>
    <rPh sb="370" eb="373">
      <t>シヨウリョウ</t>
    </rPh>
    <rPh sb="373" eb="375">
      <t>スイジュン</t>
    </rPh>
    <rPh sb="382" eb="384">
      <t>ケントウ</t>
    </rPh>
    <rPh sb="385" eb="387">
      <t>ヒツヨウ</t>
    </rPh>
    <rPh sb="399" eb="402">
      <t>コンネンド</t>
    </rPh>
    <rPh sb="409" eb="411">
      <t>ゲンショウ</t>
    </rPh>
    <rPh sb="424" eb="425">
      <t>サ</t>
    </rPh>
    <rPh sb="446" eb="448">
      <t>ミコ</t>
    </rPh>
    <rPh sb="466" eb="468">
      <t>ミコ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</si>
</sst>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R&quot;yy"/>
    <numFmt numFmtId="176" formatCode="#,##0.00;&quot;△&quot;#,##0.00"/>
    <numFmt numFmtId="180" formatCode="#,##0.00;&quot;△&quot;#,##0.00;&quot;-&quot;"/>
    <numFmt numFmtId="177" formatCode="#,##0;&quot;△&quot;#,##0"/>
    <numFmt numFmtId="179"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98.01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107.04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38.89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23.37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37.43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24.69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57.42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3138.03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1174.6099999999999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75.41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216.73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223.48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45" sqref="BL45:BZ4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山口県　田布施町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14340</v>
      </c>
      <c r="AM8" s="21"/>
      <c r="AN8" s="21"/>
      <c r="AO8" s="21"/>
      <c r="AP8" s="21"/>
      <c r="AQ8" s="21"/>
      <c r="AR8" s="21"/>
      <c r="AS8" s="21"/>
      <c r="AT8" s="7">
        <f>データ!T6</f>
        <v>50.42</v>
      </c>
      <c r="AU8" s="7"/>
      <c r="AV8" s="7"/>
      <c r="AW8" s="7"/>
      <c r="AX8" s="7"/>
      <c r="AY8" s="7"/>
      <c r="AZ8" s="7"/>
      <c r="BA8" s="7"/>
      <c r="BB8" s="7">
        <f>データ!U6</f>
        <v>284.41000000000003</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47.56</v>
      </c>
      <c r="J10" s="7"/>
      <c r="K10" s="7"/>
      <c r="L10" s="7"/>
      <c r="M10" s="7"/>
      <c r="N10" s="7"/>
      <c r="O10" s="7"/>
      <c r="P10" s="7">
        <f>データ!P6</f>
        <v>49.2</v>
      </c>
      <c r="Q10" s="7"/>
      <c r="R10" s="7"/>
      <c r="S10" s="7"/>
      <c r="T10" s="7"/>
      <c r="U10" s="7"/>
      <c r="V10" s="7"/>
      <c r="W10" s="7">
        <f>データ!Q6</f>
        <v>94.13</v>
      </c>
      <c r="X10" s="7"/>
      <c r="Y10" s="7"/>
      <c r="Z10" s="7"/>
      <c r="AA10" s="7"/>
      <c r="AB10" s="7"/>
      <c r="AC10" s="7"/>
      <c r="AD10" s="21">
        <f>データ!R6</f>
        <v>3938</v>
      </c>
      <c r="AE10" s="21"/>
      <c r="AF10" s="21"/>
      <c r="AG10" s="21"/>
      <c r="AH10" s="21"/>
      <c r="AI10" s="21"/>
      <c r="AJ10" s="21"/>
      <c r="AK10" s="2"/>
      <c r="AL10" s="21">
        <f>データ!V6</f>
        <v>6993</v>
      </c>
      <c r="AM10" s="21"/>
      <c r="AN10" s="21"/>
      <c r="AO10" s="21"/>
      <c r="AP10" s="21"/>
      <c r="AQ10" s="21"/>
      <c r="AR10" s="21"/>
      <c r="AS10" s="21"/>
      <c r="AT10" s="7">
        <f>データ!W6</f>
        <v>2.91</v>
      </c>
      <c r="AU10" s="7"/>
      <c r="AV10" s="7"/>
      <c r="AW10" s="7"/>
      <c r="AX10" s="7"/>
      <c r="AY10" s="7"/>
      <c r="AZ10" s="7"/>
      <c r="BA10" s="7"/>
      <c r="BB10" s="7">
        <f>データ!X6</f>
        <v>2403.09</v>
      </c>
      <c r="BC10" s="7"/>
      <c r="BD10" s="7"/>
      <c r="BE10" s="7"/>
      <c r="BF10" s="7"/>
      <c r="BG10" s="7"/>
      <c r="BH10" s="7"/>
      <c r="BI10" s="7"/>
      <c r="BJ10" s="2"/>
      <c r="BK10" s="2"/>
      <c r="BL10" s="29" t="s">
        <v>35</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42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84</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40</v>
      </c>
      <c r="I84" s="12" t="s">
        <v>11</v>
      </c>
      <c r="J84" s="12" t="s">
        <v>49</v>
      </c>
      <c r="K84" s="12" t="s">
        <v>50</v>
      </c>
      <c r="L84" s="12" t="s">
        <v>4</v>
      </c>
      <c r="M84" s="12" t="s">
        <v>33</v>
      </c>
      <c r="N84" s="12" t="s">
        <v>52</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72RSuIL0LY0th3pfj7NRH6uukXplQpBVnLmFXiCdvNCBBp1UPCnFYrqLlpyysE8wfGUvhbxoX9hu6UFTATsOA==" saltValue="LZZSWkH9Y665fFJD31zkj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2</v>
      </c>
      <c r="C3" s="64" t="s">
        <v>58</v>
      </c>
      <c r="D3" s="64" t="s">
        <v>59</v>
      </c>
      <c r="E3" s="64" t="s">
        <v>7</v>
      </c>
      <c r="F3" s="64" t="s">
        <v>6</v>
      </c>
      <c r="G3" s="64" t="s">
        <v>25</v>
      </c>
      <c r="H3" s="70" t="s">
        <v>60</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61</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28</v>
      </c>
      <c r="AV4" s="82"/>
      <c r="AW4" s="82"/>
      <c r="AX4" s="82"/>
      <c r="AY4" s="82"/>
      <c r="AZ4" s="82"/>
      <c r="BA4" s="82"/>
      <c r="BB4" s="82"/>
      <c r="BC4" s="82"/>
      <c r="BD4" s="82"/>
      <c r="BE4" s="82"/>
      <c r="BF4" s="82" t="s">
        <v>63</v>
      </c>
      <c r="BG4" s="82"/>
      <c r="BH4" s="82"/>
      <c r="BI4" s="82"/>
      <c r="BJ4" s="82"/>
      <c r="BK4" s="82"/>
      <c r="BL4" s="82"/>
      <c r="BM4" s="82"/>
      <c r="BN4" s="82"/>
      <c r="BO4" s="82"/>
      <c r="BP4" s="82"/>
      <c r="BQ4" s="82" t="s">
        <v>0</v>
      </c>
      <c r="BR4" s="82"/>
      <c r="BS4" s="82"/>
      <c r="BT4" s="82"/>
      <c r="BU4" s="82"/>
      <c r="BV4" s="82"/>
      <c r="BW4" s="82"/>
      <c r="BX4" s="82"/>
      <c r="BY4" s="82"/>
      <c r="BZ4" s="82"/>
      <c r="CA4" s="82"/>
      <c r="CB4" s="82" t="s">
        <v>62</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36</v>
      </c>
      <c r="DU4" s="82"/>
      <c r="DV4" s="82"/>
      <c r="DW4" s="82"/>
      <c r="DX4" s="82"/>
      <c r="DY4" s="82"/>
      <c r="DZ4" s="82"/>
      <c r="EA4" s="82"/>
      <c r="EB4" s="82"/>
      <c r="EC4" s="82"/>
      <c r="ED4" s="82"/>
      <c r="EE4" s="82" t="s">
        <v>68</v>
      </c>
      <c r="EF4" s="82"/>
      <c r="EG4" s="82"/>
      <c r="EH4" s="82"/>
      <c r="EI4" s="82"/>
      <c r="EJ4" s="82"/>
      <c r="EK4" s="82"/>
      <c r="EL4" s="82"/>
      <c r="EM4" s="82"/>
      <c r="EN4" s="82"/>
      <c r="EO4" s="82"/>
    </row>
    <row r="5" spans="1:148">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64</v>
      </c>
      <c r="V5" s="72" t="s">
        <v>81</v>
      </c>
      <c r="W5" s="72" t="s">
        <v>82</v>
      </c>
      <c r="X5" s="72" t="s">
        <v>83</v>
      </c>
      <c r="Y5" s="72" t="s">
        <v>85</v>
      </c>
      <c r="Z5" s="72" t="s">
        <v>86</v>
      </c>
      <c r="AA5" s="72" t="s">
        <v>87</v>
      </c>
      <c r="AB5" s="72" t="s">
        <v>88</v>
      </c>
      <c r="AC5" s="72" t="s">
        <v>89</v>
      </c>
      <c r="AD5" s="72" t="s">
        <v>91</v>
      </c>
      <c r="AE5" s="72" t="s">
        <v>92</v>
      </c>
      <c r="AF5" s="72" t="s">
        <v>93</v>
      </c>
      <c r="AG5" s="72" t="s">
        <v>94</v>
      </c>
      <c r="AH5" s="72" t="s">
        <v>95</v>
      </c>
      <c r="AI5" s="72" t="s">
        <v>44</v>
      </c>
      <c r="AJ5" s="72" t="s">
        <v>85</v>
      </c>
      <c r="AK5" s="72" t="s">
        <v>86</v>
      </c>
      <c r="AL5" s="72" t="s">
        <v>87</v>
      </c>
      <c r="AM5" s="72" t="s">
        <v>88</v>
      </c>
      <c r="AN5" s="72" t="s">
        <v>89</v>
      </c>
      <c r="AO5" s="72" t="s">
        <v>91</v>
      </c>
      <c r="AP5" s="72" t="s">
        <v>92</v>
      </c>
      <c r="AQ5" s="72" t="s">
        <v>93</v>
      </c>
      <c r="AR5" s="72" t="s">
        <v>94</v>
      </c>
      <c r="AS5" s="72" t="s">
        <v>95</v>
      </c>
      <c r="AT5" s="72" t="s">
        <v>90</v>
      </c>
      <c r="AU5" s="72" t="s">
        <v>85</v>
      </c>
      <c r="AV5" s="72" t="s">
        <v>86</v>
      </c>
      <c r="AW5" s="72" t="s">
        <v>87</v>
      </c>
      <c r="AX5" s="72" t="s">
        <v>88</v>
      </c>
      <c r="AY5" s="72" t="s">
        <v>89</v>
      </c>
      <c r="AZ5" s="72" t="s">
        <v>91</v>
      </c>
      <c r="BA5" s="72" t="s">
        <v>92</v>
      </c>
      <c r="BB5" s="72" t="s">
        <v>93</v>
      </c>
      <c r="BC5" s="72" t="s">
        <v>94</v>
      </c>
      <c r="BD5" s="72" t="s">
        <v>95</v>
      </c>
      <c r="BE5" s="72" t="s">
        <v>90</v>
      </c>
      <c r="BF5" s="72" t="s">
        <v>85</v>
      </c>
      <c r="BG5" s="72" t="s">
        <v>86</v>
      </c>
      <c r="BH5" s="72" t="s">
        <v>87</v>
      </c>
      <c r="BI5" s="72" t="s">
        <v>88</v>
      </c>
      <c r="BJ5" s="72" t="s">
        <v>89</v>
      </c>
      <c r="BK5" s="72" t="s">
        <v>91</v>
      </c>
      <c r="BL5" s="72" t="s">
        <v>92</v>
      </c>
      <c r="BM5" s="72" t="s">
        <v>93</v>
      </c>
      <c r="BN5" s="72" t="s">
        <v>94</v>
      </c>
      <c r="BO5" s="72" t="s">
        <v>95</v>
      </c>
      <c r="BP5" s="72" t="s">
        <v>90</v>
      </c>
      <c r="BQ5" s="72" t="s">
        <v>85</v>
      </c>
      <c r="BR5" s="72" t="s">
        <v>86</v>
      </c>
      <c r="BS5" s="72" t="s">
        <v>87</v>
      </c>
      <c r="BT5" s="72" t="s">
        <v>88</v>
      </c>
      <c r="BU5" s="72" t="s">
        <v>89</v>
      </c>
      <c r="BV5" s="72" t="s">
        <v>91</v>
      </c>
      <c r="BW5" s="72" t="s">
        <v>92</v>
      </c>
      <c r="BX5" s="72" t="s">
        <v>93</v>
      </c>
      <c r="BY5" s="72" t="s">
        <v>94</v>
      </c>
      <c r="BZ5" s="72" t="s">
        <v>95</v>
      </c>
      <c r="CA5" s="72" t="s">
        <v>90</v>
      </c>
      <c r="CB5" s="72" t="s">
        <v>85</v>
      </c>
      <c r="CC5" s="72" t="s">
        <v>86</v>
      </c>
      <c r="CD5" s="72" t="s">
        <v>87</v>
      </c>
      <c r="CE5" s="72" t="s">
        <v>88</v>
      </c>
      <c r="CF5" s="72" t="s">
        <v>89</v>
      </c>
      <c r="CG5" s="72" t="s">
        <v>91</v>
      </c>
      <c r="CH5" s="72" t="s">
        <v>92</v>
      </c>
      <c r="CI5" s="72" t="s">
        <v>93</v>
      </c>
      <c r="CJ5" s="72" t="s">
        <v>94</v>
      </c>
      <c r="CK5" s="72" t="s">
        <v>95</v>
      </c>
      <c r="CL5" s="72" t="s">
        <v>90</v>
      </c>
      <c r="CM5" s="72" t="s">
        <v>85</v>
      </c>
      <c r="CN5" s="72" t="s">
        <v>86</v>
      </c>
      <c r="CO5" s="72" t="s">
        <v>87</v>
      </c>
      <c r="CP5" s="72" t="s">
        <v>88</v>
      </c>
      <c r="CQ5" s="72" t="s">
        <v>89</v>
      </c>
      <c r="CR5" s="72" t="s">
        <v>91</v>
      </c>
      <c r="CS5" s="72" t="s">
        <v>92</v>
      </c>
      <c r="CT5" s="72" t="s">
        <v>93</v>
      </c>
      <c r="CU5" s="72" t="s">
        <v>94</v>
      </c>
      <c r="CV5" s="72" t="s">
        <v>95</v>
      </c>
      <c r="CW5" s="72" t="s">
        <v>90</v>
      </c>
      <c r="CX5" s="72" t="s">
        <v>85</v>
      </c>
      <c r="CY5" s="72" t="s">
        <v>86</v>
      </c>
      <c r="CZ5" s="72" t="s">
        <v>87</v>
      </c>
      <c r="DA5" s="72" t="s">
        <v>88</v>
      </c>
      <c r="DB5" s="72" t="s">
        <v>89</v>
      </c>
      <c r="DC5" s="72" t="s">
        <v>91</v>
      </c>
      <c r="DD5" s="72" t="s">
        <v>92</v>
      </c>
      <c r="DE5" s="72" t="s">
        <v>93</v>
      </c>
      <c r="DF5" s="72" t="s">
        <v>94</v>
      </c>
      <c r="DG5" s="72" t="s">
        <v>95</v>
      </c>
      <c r="DH5" s="72" t="s">
        <v>90</v>
      </c>
      <c r="DI5" s="72" t="s">
        <v>85</v>
      </c>
      <c r="DJ5" s="72" t="s">
        <v>86</v>
      </c>
      <c r="DK5" s="72" t="s">
        <v>87</v>
      </c>
      <c r="DL5" s="72" t="s">
        <v>88</v>
      </c>
      <c r="DM5" s="72" t="s">
        <v>89</v>
      </c>
      <c r="DN5" s="72" t="s">
        <v>91</v>
      </c>
      <c r="DO5" s="72" t="s">
        <v>92</v>
      </c>
      <c r="DP5" s="72" t="s">
        <v>93</v>
      </c>
      <c r="DQ5" s="72" t="s">
        <v>94</v>
      </c>
      <c r="DR5" s="72" t="s">
        <v>95</v>
      </c>
      <c r="DS5" s="72" t="s">
        <v>90</v>
      </c>
      <c r="DT5" s="72" t="s">
        <v>85</v>
      </c>
      <c r="DU5" s="72" t="s">
        <v>86</v>
      </c>
      <c r="DV5" s="72" t="s">
        <v>87</v>
      </c>
      <c r="DW5" s="72" t="s">
        <v>88</v>
      </c>
      <c r="DX5" s="72" t="s">
        <v>89</v>
      </c>
      <c r="DY5" s="72" t="s">
        <v>91</v>
      </c>
      <c r="DZ5" s="72" t="s">
        <v>92</v>
      </c>
      <c r="EA5" s="72" t="s">
        <v>93</v>
      </c>
      <c r="EB5" s="72" t="s">
        <v>94</v>
      </c>
      <c r="EC5" s="72" t="s">
        <v>95</v>
      </c>
      <c r="ED5" s="72" t="s">
        <v>90</v>
      </c>
      <c r="EE5" s="72" t="s">
        <v>85</v>
      </c>
      <c r="EF5" s="72" t="s">
        <v>86</v>
      </c>
      <c r="EG5" s="72" t="s">
        <v>87</v>
      </c>
      <c r="EH5" s="72" t="s">
        <v>88</v>
      </c>
      <c r="EI5" s="72" t="s">
        <v>89</v>
      </c>
      <c r="EJ5" s="72" t="s">
        <v>91</v>
      </c>
      <c r="EK5" s="72" t="s">
        <v>92</v>
      </c>
      <c r="EL5" s="72" t="s">
        <v>93</v>
      </c>
      <c r="EM5" s="72" t="s">
        <v>94</v>
      </c>
      <c r="EN5" s="72" t="s">
        <v>95</v>
      </c>
      <c r="EO5" s="72" t="s">
        <v>90</v>
      </c>
    </row>
    <row r="6" spans="1:148" s="61" customFormat="1">
      <c r="A6" s="62" t="s">
        <v>96</v>
      </c>
      <c r="B6" s="67">
        <f t="shared" ref="B6:X6" si="1">B7</f>
        <v>2023</v>
      </c>
      <c r="C6" s="67">
        <f t="shared" si="1"/>
        <v>353434</v>
      </c>
      <c r="D6" s="67">
        <f t="shared" si="1"/>
        <v>46</v>
      </c>
      <c r="E6" s="67">
        <f t="shared" si="1"/>
        <v>17</v>
      </c>
      <c r="F6" s="67">
        <f t="shared" si="1"/>
        <v>1</v>
      </c>
      <c r="G6" s="67">
        <f t="shared" si="1"/>
        <v>0</v>
      </c>
      <c r="H6" s="67" t="str">
        <f t="shared" si="1"/>
        <v>山口県　田布施町</v>
      </c>
      <c r="I6" s="67" t="str">
        <f t="shared" si="1"/>
        <v>法適用</v>
      </c>
      <c r="J6" s="67" t="str">
        <f t="shared" si="1"/>
        <v>下水道事業</v>
      </c>
      <c r="K6" s="67" t="str">
        <f t="shared" si="1"/>
        <v>公共下水道</v>
      </c>
      <c r="L6" s="67" t="str">
        <f t="shared" si="1"/>
        <v>Cd2</v>
      </c>
      <c r="M6" s="67" t="str">
        <f t="shared" si="1"/>
        <v>非設置</v>
      </c>
      <c r="N6" s="75" t="str">
        <f t="shared" si="1"/>
        <v>-</v>
      </c>
      <c r="O6" s="75">
        <f t="shared" si="1"/>
        <v>47.56</v>
      </c>
      <c r="P6" s="75">
        <f t="shared" si="1"/>
        <v>49.2</v>
      </c>
      <c r="Q6" s="75">
        <f t="shared" si="1"/>
        <v>94.13</v>
      </c>
      <c r="R6" s="75">
        <f t="shared" si="1"/>
        <v>3938</v>
      </c>
      <c r="S6" s="75">
        <f t="shared" si="1"/>
        <v>14340</v>
      </c>
      <c r="T6" s="75">
        <f t="shared" si="1"/>
        <v>50.42</v>
      </c>
      <c r="U6" s="75">
        <f t="shared" si="1"/>
        <v>284.41000000000003</v>
      </c>
      <c r="V6" s="75">
        <f t="shared" si="1"/>
        <v>6993</v>
      </c>
      <c r="W6" s="75">
        <f t="shared" si="1"/>
        <v>2.91</v>
      </c>
      <c r="X6" s="75">
        <f t="shared" si="1"/>
        <v>2403.09</v>
      </c>
      <c r="Y6" s="83" t="str">
        <f t="shared" ref="Y6:AH6" si="2">IF(Y7="",NA(),Y7)</f>
        <v>-</v>
      </c>
      <c r="Z6" s="83" t="str">
        <f t="shared" si="2"/>
        <v>-</v>
      </c>
      <c r="AA6" s="83" t="str">
        <f t="shared" si="2"/>
        <v>-</v>
      </c>
      <c r="AB6" s="83" t="str">
        <f t="shared" si="2"/>
        <v>-</v>
      </c>
      <c r="AC6" s="83">
        <f t="shared" si="2"/>
        <v>118.58</v>
      </c>
      <c r="AD6" s="83" t="str">
        <f t="shared" si="2"/>
        <v>-</v>
      </c>
      <c r="AE6" s="83" t="str">
        <f t="shared" si="2"/>
        <v>-</v>
      </c>
      <c r="AF6" s="83" t="str">
        <f t="shared" si="2"/>
        <v>-</v>
      </c>
      <c r="AG6" s="83" t="str">
        <f t="shared" si="2"/>
        <v>-</v>
      </c>
      <c r="AH6" s="83">
        <f t="shared" si="2"/>
        <v>107.04</v>
      </c>
      <c r="AI6" s="75" t="str">
        <f>IF(AI7="","",IF(AI7="-","【-】","【"&amp;SUBSTITUTE(TEXT(AI7,"#,##0.00"),"-","△")&amp;"】"))</f>
        <v>【105.91】</v>
      </c>
      <c r="AJ6" s="83" t="str">
        <f t="shared" ref="AJ6:AS6" si="3">IF(AJ7="",NA(),AJ7)</f>
        <v>-</v>
      </c>
      <c r="AK6" s="83" t="str">
        <f t="shared" si="3"/>
        <v>-</v>
      </c>
      <c r="AL6" s="83" t="str">
        <f t="shared" si="3"/>
        <v>-</v>
      </c>
      <c r="AM6" s="83" t="str">
        <f t="shared" si="3"/>
        <v>-</v>
      </c>
      <c r="AN6" s="75">
        <f t="shared" si="3"/>
        <v>0</v>
      </c>
      <c r="AO6" s="83" t="str">
        <f t="shared" si="3"/>
        <v>-</v>
      </c>
      <c r="AP6" s="83" t="str">
        <f t="shared" si="3"/>
        <v>-</v>
      </c>
      <c r="AQ6" s="83" t="str">
        <f t="shared" si="3"/>
        <v>-</v>
      </c>
      <c r="AR6" s="83" t="str">
        <f t="shared" si="3"/>
        <v>-</v>
      </c>
      <c r="AS6" s="83">
        <f t="shared" si="3"/>
        <v>37.43</v>
      </c>
      <c r="AT6" s="75" t="str">
        <f>IF(AT7="","",IF(AT7="-","【-】","【"&amp;SUBSTITUTE(TEXT(AT7,"#,##0.00"),"-","△")&amp;"】"))</f>
        <v>【3.03】</v>
      </c>
      <c r="AU6" s="83" t="str">
        <f t="shared" ref="AU6:BD6" si="4">IF(AU7="",NA(),AU7)</f>
        <v>-</v>
      </c>
      <c r="AV6" s="83" t="str">
        <f t="shared" si="4"/>
        <v>-</v>
      </c>
      <c r="AW6" s="83" t="str">
        <f t="shared" si="4"/>
        <v>-</v>
      </c>
      <c r="AX6" s="83" t="str">
        <f t="shared" si="4"/>
        <v>-</v>
      </c>
      <c r="AY6" s="83">
        <f t="shared" si="4"/>
        <v>24.69</v>
      </c>
      <c r="AZ6" s="83" t="str">
        <f t="shared" si="4"/>
        <v>-</v>
      </c>
      <c r="BA6" s="83" t="str">
        <f t="shared" si="4"/>
        <v>-</v>
      </c>
      <c r="BB6" s="83" t="str">
        <f t="shared" si="4"/>
        <v>-</v>
      </c>
      <c r="BC6" s="83" t="str">
        <f t="shared" si="4"/>
        <v>-</v>
      </c>
      <c r="BD6" s="83">
        <f t="shared" si="4"/>
        <v>57.42</v>
      </c>
      <c r="BE6" s="75" t="str">
        <f>IF(BE7="","",IF(BE7="-","【-】","【"&amp;SUBSTITUTE(TEXT(BE7,"#,##0.00"),"-","△")&amp;"】"))</f>
        <v>【78.43】</v>
      </c>
      <c r="BF6" s="83" t="str">
        <f t="shared" ref="BF6:BO6" si="5">IF(BF7="",NA(),BF7)</f>
        <v>-</v>
      </c>
      <c r="BG6" s="83" t="str">
        <f t="shared" si="5"/>
        <v>-</v>
      </c>
      <c r="BH6" s="83" t="str">
        <f t="shared" si="5"/>
        <v>-</v>
      </c>
      <c r="BI6" s="83" t="str">
        <f t="shared" si="5"/>
        <v>-</v>
      </c>
      <c r="BJ6" s="83">
        <f t="shared" si="5"/>
        <v>3138.03</v>
      </c>
      <c r="BK6" s="83" t="str">
        <f t="shared" si="5"/>
        <v>-</v>
      </c>
      <c r="BL6" s="83" t="str">
        <f t="shared" si="5"/>
        <v>-</v>
      </c>
      <c r="BM6" s="83" t="str">
        <f t="shared" si="5"/>
        <v>-</v>
      </c>
      <c r="BN6" s="83" t="str">
        <f t="shared" si="5"/>
        <v>-</v>
      </c>
      <c r="BO6" s="83">
        <f t="shared" si="5"/>
        <v>1174.6099999999999</v>
      </c>
      <c r="BP6" s="75" t="str">
        <f>IF(BP7="","",IF(BP7="-","【-】","【"&amp;SUBSTITUTE(TEXT(BP7,"#,##0.00"),"-","△")&amp;"】"))</f>
        <v>【630.82】</v>
      </c>
      <c r="BQ6" s="83" t="str">
        <f t="shared" ref="BQ6:BZ6" si="6">IF(BQ7="",NA(),BQ7)</f>
        <v>-</v>
      </c>
      <c r="BR6" s="83" t="str">
        <f t="shared" si="6"/>
        <v>-</v>
      </c>
      <c r="BS6" s="83" t="str">
        <f t="shared" si="6"/>
        <v>-</v>
      </c>
      <c r="BT6" s="83" t="str">
        <f t="shared" si="6"/>
        <v>-</v>
      </c>
      <c r="BU6" s="83">
        <f t="shared" si="6"/>
        <v>89.2</v>
      </c>
      <c r="BV6" s="83" t="str">
        <f t="shared" si="6"/>
        <v>-</v>
      </c>
      <c r="BW6" s="83" t="str">
        <f t="shared" si="6"/>
        <v>-</v>
      </c>
      <c r="BX6" s="83" t="str">
        <f t="shared" si="6"/>
        <v>-</v>
      </c>
      <c r="BY6" s="83" t="str">
        <f t="shared" si="6"/>
        <v>-</v>
      </c>
      <c r="BZ6" s="83">
        <f t="shared" si="6"/>
        <v>75.41</v>
      </c>
      <c r="CA6" s="75" t="str">
        <f>IF(CA7="","",IF(CA7="-","【-】","【"&amp;SUBSTITUTE(TEXT(CA7,"#,##0.00"),"-","△")&amp;"】"))</f>
        <v>【97.81】</v>
      </c>
      <c r="CB6" s="83" t="str">
        <f t="shared" ref="CB6:CK6" si="7">IF(CB7="",NA(),CB7)</f>
        <v>-</v>
      </c>
      <c r="CC6" s="83" t="str">
        <f t="shared" si="7"/>
        <v>-</v>
      </c>
      <c r="CD6" s="83" t="str">
        <f t="shared" si="7"/>
        <v>-</v>
      </c>
      <c r="CE6" s="83" t="str">
        <f t="shared" si="7"/>
        <v>-</v>
      </c>
      <c r="CF6" s="83">
        <f t="shared" si="7"/>
        <v>216.73</v>
      </c>
      <c r="CG6" s="83" t="str">
        <f t="shared" si="7"/>
        <v>-</v>
      </c>
      <c r="CH6" s="83" t="str">
        <f t="shared" si="7"/>
        <v>-</v>
      </c>
      <c r="CI6" s="83" t="str">
        <f t="shared" si="7"/>
        <v>-</v>
      </c>
      <c r="CJ6" s="83" t="str">
        <f t="shared" si="7"/>
        <v>-</v>
      </c>
      <c r="CK6" s="83">
        <f t="shared" si="7"/>
        <v>223.48</v>
      </c>
      <c r="CL6" s="75" t="str">
        <f>IF(CL7="","",IF(CL7="-","【-】","【"&amp;SUBSTITUTE(TEXT(CL7,"#,##0.00"),"-","△")&amp;"】"))</f>
        <v>【138.75】</v>
      </c>
      <c r="CM6" s="83" t="str">
        <f t="shared" ref="CM6:CV6" si="8">IF(CM7="",NA(),CM7)</f>
        <v>-</v>
      </c>
      <c r="CN6" s="83" t="str">
        <f t="shared" si="8"/>
        <v>-</v>
      </c>
      <c r="CO6" s="83" t="str">
        <f t="shared" si="8"/>
        <v>-</v>
      </c>
      <c r="CP6" s="83" t="str">
        <f t="shared" si="8"/>
        <v>-</v>
      </c>
      <c r="CQ6" s="83" t="str">
        <f t="shared" si="8"/>
        <v>-</v>
      </c>
      <c r="CR6" s="83" t="str">
        <f t="shared" si="8"/>
        <v>-</v>
      </c>
      <c r="CS6" s="83" t="str">
        <f t="shared" si="8"/>
        <v>-</v>
      </c>
      <c r="CT6" s="83" t="str">
        <f t="shared" si="8"/>
        <v>-</v>
      </c>
      <c r="CU6" s="83" t="str">
        <f t="shared" si="8"/>
        <v>-</v>
      </c>
      <c r="CV6" s="83">
        <f t="shared" si="8"/>
        <v>48.03</v>
      </c>
      <c r="CW6" s="75" t="str">
        <f>IF(CW7="","",IF(CW7="-","【-】","【"&amp;SUBSTITUTE(TEXT(CW7,"#,##0.00"),"-","△")&amp;"】"))</f>
        <v>【58.94】</v>
      </c>
      <c r="CX6" s="83" t="str">
        <f t="shared" ref="CX6:DG6" si="9">IF(CX7="",NA(),CX7)</f>
        <v>-</v>
      </c>
      <c r="CY6" s="83" t="str">
        <f t="shared" si="9"/>
        <v>-</v>
      </c>
      <c r="CZ6" s="83" t="str">
        <f t="shared" si="9"/>
        <v>-</v>
      </c>
      <c r="DA6" s="83" t="str">
        <f t="shared" si="9"/>
        <v>-</v>
      </c>
      <c r="DB6" s="83">
        <f t="shared" si="9"/>
        <v>98.01</v>
      </c>
      <c r="DC6" s="83" t="str">
        <f t="shared" si="9"/>
        <v>-</v>
      </c>
      <c r="DD6" s="83" t="str">
        <f t="shared" si="9"/>
        <v>-</v>
      </c>
      <c r="DE6" s="83" t="str">
        <f t="shared" si="9"/>
        <v>-</v>
      </c>
      <c r="DF6" s="83" t="str">
        <f t="shared" si="9"/>
        <v>-</v>
      </c>
      <c r="DG6" s="83">
        <f t="shared" si="9"/>
        <v>80.95</v>
      </c>
      <c r="DH6" s="75" t="str">
        <f>IF(DH7="","",IF(DH7="-","【-】","【"&amp;SUBSTITUTE(TEXT(DH7,"#,##0.00"),"-","△")&amp;"】"))</f>
        <v>【95.91】</v>
      </c>
      <c r="DI6" s="83" t="str">
        <f t="shared" ref="DI6:DR6" si="10">IF(DI7="",NA(),DI7)</f>
        <v>-</v>
      </c>
      <c r="DJ6" s="83" t="str">
        <f t="shared" si="10"/>
        <v>-</v>
      </c>
      <c r="DK6" s="83" t="str">
        <f t="shared" si="10"/>
        <v>-</v>
      </c>
      <c r="DL6" s="83" t="str">
        <f t="shared" si="10"/>
        <v>-</v>
      </c>
      <c r="DM6" s="83">
        <f t="shared" si="10"/>
        <v>38.89</v>
      </c>
      <c r="DN6" s="83" t="str">
        <f t="shared" si="10"/>
        <v>-</v>
      </c>
      <c r="DO6" s="83" t="str">
        <f t="shared" si="10"/>
        <v>-</v>
      </c>
      <c r="DP6" s="83" t="str">
        <f t="shared" si="10"/>
        <v>-</v>
      </c>
      <c r="DQ6" s="83" t="str">
        <f t="shared" si="10"/>
        <v>-</v>
      </c>
      <c r="DR6" s="83">
        <f t="shared" si="10"/>
        <v>23.37</v>
      </c>
      <c r="DS6" s="75" t="str">
        <f>IF(DS7="","",IF(DS7="-","【-】","【"&amp;SUBSTITUTE(TEXT(DS7,"#,##0.00"),"-","△")&amp;"】"))</f>
        <v>【41.09】</v>
      </c>
      <c r="DT6" s="83" t="str">
        <f t="shared" ref="DT6:EC6" si="11">IF(DT7="",NA(),DT7)</f>
        <v>-</v>
      </c>
      <c r="DU6" s="83" t="str">
        <f t="shared" si="11"/>
        <v>-</v>
      </c>
      <c r="DV6" s="83" t="str">
        <f t="shared" si="11"/>
        <v>-</v>
      </c>
      <c r="DW6" s="83" t="str">
        <f t="shared" si="11"/>
        <v>-</v>
      </c>
      <c r="DX6" s="75">
        <f t="shared" si="11"/>
        <v>0</v>
      </c>
      <c r="DY6" s="83" t="str">
        <f t="shared" si="11"/>
        <v>-</v>
      </c>
      <c r="DZ6" s="83" t="str">
        <f t="shared" si="11"/>
        <v>-</v>
      </c>
      <c r="EA6" s="83" t="str">
        <f t="shared" si="11"/>
        <v>-</v>
      </c>
      <c r="EB6" s="83" t="str">
        <f t="shared" si="11"/>
        <v>-</v>
      </c>
      <c r="EC6" s="75">
        <f t="shared" si="11"/>
        <v>0</v>
      </c>
      <c r="ED6" s="75" t="str">
        <f>IF(ED7="","",IF(ED7="-","【-】","【"&amp;SUBSTITUTE(TEXT(ED7,"#,##0.00"),"-","△")&amp;"】"))</f>
        <v>【8.68】</v>
      </c>
      <c r="EE6" s="83" t="str">
        <f t="shared" ref="EE6:EN6" si="12">IF(EE7="",NA(),EE7)</f>
        <v>-</v>
      </c>
      <c r="EF6" s="83" t="str">
        <f t="shared" si="12"/>
        <v>-</v>
      </c>
      <c r="EG6" s="83" t="str">
        <f t="shared" si="12"/>
        <v>-</v>
      </c>
      <c r="EH6" s="83" t="str">
        <f t="shared" si="12"/>
        <v>-</v>
      </c>
      <c r="EI6" s="75">
        <f t="shared" si="12"/>
        <v>0</v>
      </c>
      <c r="EJ6" s="83" t="str">
        <f t="shared" si="12"/>
        <v>-</v>
      </c>
      <c r="EK6" s="83" t="str">
        <f t="shared" si="12"/>
        <v>-</v>
      </c>
      <c r="EL6" s="83" t="str">
        <f t="shared" si="12"/>
        <v>-</v>
      </c>
      <c r="EM6" s="83" t="str">
        <f t="shared" si="12"/>
        <v>-</v>
      </c>
      <c r="EN6" s="83">
        <f t="shared" si="12"/>
        <v>0.1</v>
      </c>
      <c r="EO6" s="75" t="str">
        <f>IF(EO7="","",IF(EO7="-","【-】","【"&amp;SUBSTITUTE(TEXT(EO7,"#,##0.00"),"-","△")&amp;"】"))</f>
        <v>【0.22】</v>
      </c>
    </row>
    <row r="7" spans="1:148" s="61" customFormat="1">
      <c r="A7" s="62"/>
      <c r="B7" s="68">
        <v>2023</v>
      </c>
      <c r="C7" s="68">
        <v>353434</v>
      </c>
      <c r="D7" s="68">
        <v>46</v>
      </c>
      <c r="E7" s="68">
        <v>17</v>
      </c>
      <c r="F7" s="68">
        <v>1</v>
      </c>
      <c r="G7" s="68">
        <v>0</v>
      </c>
      <c r="H7" s="68" t="s">
        <v>97</v>
      </c>
      <c r="I7" s="68" t="s">
        <v>98</v>
      </c>
      <c r="J7" s="68" t="s">
        <v>99</v>
      </c>
      <c r="K7" s="68" t="s">
        <v>100</v>
      </c>
      <c r="L7" s="68" t="s">
        <v>101</v>
      </c>
      <c r="M7" s="68" t="s">
        <v>102</v>
      </c>
      <c r="N7" s="76" t="s">
        <v>103</v>
      </c>
      <c r="O7" s="76">
        <v>47.56</v>
      </c>
      <c r="P7" s="76">
        <v>49.2</v>
      </c>
      <c r="Q7" s="76">
        <v>94.13</v>
      </c>
      <c r="R7" s="76">
        <v>3938</v>
      </c>
      <c r="S7" s="76">
        <v>14340</v>
      </c>
      <c r="T7" s="76">
        <v>50.42</v>
      </c>
      <c r="U7" s="76">
        <v>284.41000000000003</v>
      </c>
      <c r="V7" s="76">
        <v>6993</v>
      </c>
      <c r="W7" s="76">
        <v>2.91</v>
      </c>
      <c r="X7" s="76">
        <v>2403.09</v>
      </c>
      <c r="Y7" s="76" t="s">
        <v>103</v>
      </c>
      <c r="Z7" s="76" t="s">
        <v>103</v>
      </c>
      <c r="AA7" s="76" t="s">
        <v>103</v>
      </c>
      <c r="AB7" s="76" t="s">
        <v>103</v>
      </c>
      <c r="AC7" s="76">
        <v>118.58</v>
      </c>
      <c r="AD7" s="76" t="s">
        <v>103</v>
      </c>
      <c r="AE7" s="76" t="s">
        <v>103</v>
      </c>
      <c r="AF7" s="76" t="s">
        <v>103</v>
      </c>
      <c r="AG7" s="76" t="s">
        <v>103</v>
      </c>
      <c r="AH7" s="76">
        <v>107.04</v>
      </c>
      <c r="AI7" s="76">
        <v>105.91</v>
      </c>
      <c r="AJ7" s="76" t="s">
        <v>103</v>
      </c>
      <c r="AK7" s="76" t="s">
        <v>103</v>
      </c>
      <c r="AL7" s="76" t="s">
        <v>103</v>
      </c>
      <c r="AM7" s="76" t="s">
        <v>103</v>
      </c>
      <c r="AN7" s="76">
        <v>0</v>
      </c>
      <c r="AO7" s="76" t="s">
        <v>103</v>
      </c>
      <c r="AP7" s="76" t="s">
        <v>103</v>
      </c>
      <c r="AQ7" s="76" t="s">
        <v>103</v>
      </c>
      <c r="AR7" s="76" t="s">
        <v>103</v>
      </c>
      <c r="AS7" s="76">
        <v>37.43</v>
      </c>
      <c r="AT7" s="76">
        <v>3.03</v>
      </c>
      <c r="AU7" s="76" t="s">
        <v>103</v>
      </c>
      <c r="AV7" s="76" t="s">
        <v>103</v>
      </c>
      <c r="AW7" s="76" t="s">
        <v>103</v>
      </c>
      <c r="AX7" s="76" t="s">
        <v>103</v>
      </c>
      <c r="AY7" s="76">
        <v>24.69</v>
      </c>
      <c r="AZ7" s="76" t="s">
        <v>103</v>
      </c>
      <c r="BA7" s="76" t="s">
        <v>103</v>
      </c>
      <c r="BB7" s="76" t="s">
        <v>103</v>
      </c>
      <c r="BC7" s="76" t="s">
        <v>103</v>
      </c>
      <c r="BD7" s="76">
        <v>57.42</v>
      </c>
      <c r="BE7" s="76">
        <v>78.430000000000007</v>
      </c>
      <c r="BF7" s="76" t="s">
        <v>103</v>
      </c>
      <c r="BG7" s="76" t="s">
        <v>103</v>
      </c>
      <c r="BH7" s="76" t="s">
        <v>103</v>
      </c>
      <c r="BI7" s="76" t="s">
        <v>103</v>
      </c>
      <c r="BJ7" s="76">
        <v>3138.03</v>
      </c>
      <c r="BK7" s="76" t="s">
        <v>103</v>
      </c>
      <c r="BL7" s="76" t="s">
        <v>103</v>
      </c>
      <c r="BM7" s="76" t="s">
        <v>103</v>
      </c>
      <c r="BN7" s="76" t="s">
        <v>103</v>
      </c>
      <c r="BO7" s="76">
        <v>1174.6099999999999</v>
      </c>
      <c r="BP7" s="76">
        <v>630.82000000000005</v>
      </c>
      <c r="BQ7" s="76" t="s">
        <v>103</v>
      </c>
      <c r="BR7" s="76" t="s">
        <v>103</v>
      </c>
      <c r="BS7" s="76" t="s">
        <v>103</v>
      </c>
      <c r="BT7" s="76" t="s">
        <v>103</v>
      </c>
      <c r="BU7" s="76">
        <v>89.2</v>
      </c>
      <c r="BV7" s="76" t="s">
        <v>103</v>
      </c>
      <c r="BW7" s="76" t="s">
        <v>103</v>
      </c>
      <c r="BX7" s="76" t="s">
        <v>103</v>
      </c>
      <c r="BY7" s="76" t="s">
        <v>103</v>
      </c>
      <c r="BZ7" s="76">
        <v>75.41</v>
      </c>
      <c r="CA7" s="76">
        <v>97.81</v>
      </c>
      <c r="CB7" s="76" t="s">
        <v>103</v>
      </c>
      <c r="CC7" s="76" t="s">
        <v>103</v>
      </c>
      <c r="CD7" s="76" t="s">
        <v>103</v>
      </c>
      <c r="CE7" s="76" t="s">
        <v>103</v>
      </c>
      <c r="CF7" s="76">
        <v>216.73</v>
      </c>
      <c r="CG7" s="76" t="s">
        <v>103</v>
      </c>
      <c r="CH7" s="76" t="s">
        <v>103</v>
      </c>
      <c r="CI7" s="76" t="s">
        <v>103</v>
      </c>
      <c r="CJ7" s="76" t="s">
        <v>103</v>
      </c>
      <c r="CK7" s="76">
        <v>223.48</v>
      </c>
      <c r="CL7" s="76">
        <v>138.75</v>
      </c>
      <c r="CM7" s="76" t="s">
        <v>103</v>
      </c>
      <c r="CN7" s="76" t="s">
        <v>103</v>
      </c>
      <c r="CO7" s="76" t="s">
        <v>103</v>
      </c>
      <c r="CP7" s="76" t="s">
        <v>103</v>
      </c>
      <c r="CQ7" s="76" t="s">
        <v>103</v>
      </c>
      <c r="CR7" s="76" t="s">
        <v>103</v>
      </c>
      <c r="CS7" s="76" t="s">
        <v>103</v>
      </c>
      <c r="CT7" s="76" t="s">
        <v>103</v>
      </c>
      <c r="CU7" s="76" t="s">
        <v>103</v>
      </c>
      <c r="CV7" s="76">
        <v>48.03</v>
      </c>
      <c r="CW7" s="76">
        <v>58.94</v>
      </c>
      <c r="CX7" s="76" t="s">
        <v>103</v>
      </c>
      <c r="CY7" s="76" t="s">
        <v>103</v>
      </c>
      <c r="CZ7" s="76" t="s">
        <v>103</v>
      </c>
      <c r="DA7" s="76" t="s">
        <v>103</v>
      </c>
      <c r="DB7" s="76">
        <v>98.01</v>
      </c>
      <c r="DC7" s="76" t="s">
        <v>103</v>
      </c>
      <c r="DD7" s="76" t="s">
        <v>103</v>
      </c>
      <c r="DE7" s="76" t="s">
        <v>103</v>
      </c>
      <c r="DF7" s="76" t="s">
        <v>103</v>
      </c>
      <c r="DG7" s="76">
        <v>80.95</v>
      </c>
      <c r="DH7" s="76">
        <v>95.91</v>
      </c>
      <c r="DI7" s="76" t="s">
        <v>103</v>
      </c>
      <c r="DJ7" s="76" t="s">
        <v>103</v>
      </c>
      <c r="DK7" s="76" t="s">
        <v>103</v>
      </c>
      <c r="DL7" s="76" t="s">
        <v>103</v>
      </c>
      <c r="DM7" s="76">
        <v>38.89</v>
      </c>
      <c r="DN7" s="76" t="s">
        <v>103</v>
      </c>
      <c r="DO7" s="76" t="s">
        <v>103</v>
      </c>
      <c r="DP7" s="76" t="s">
        <v>103</v>
      </c>
      <c r="DQ7" s="76" t="s">
        <v>103</v>
      </c>
      <c r="DR7" s="76">
        <v>23.37</v>
      </c>
      <c r="DS7" s="76">
        <v>41.09</v>
      </c>
      <c r="DT7" s="76" t="s">
        <v>103</v>
      </c>
      <c r="DU7" s="76" t="s">
        <v>103</v>
      </c>
      <c r="DV7" s="76" t="s">
        <v>103</v>
      </c>
      <c r="DW7" s="76" t="s">
        <v>103</v>
      </c>
      <c r="DX7" s="76">
        <v>0</v>
      </c>
      <c r="DY7" s="76" t="s">
        <v>103</v>
      </c>
      <c r="DZ7" s="76" t="s">
        <v>103</v>
      </c>
      <c r="EA7" s="76" t="s">
        <v>103</v>
      </c>
      <c r="EB7" s="76" t="s">
        <v>103</v>
      </c>
      <c r="EC7" s="76">
        <v>0</v>
      </c>
      <c r="ED7" s="76">
        <v>8.68</v>
      </c>
      <c r="EE7" s="76" t="s">
        <v>103</v>
      </c>
      <c r="EF7" s="76" t="s">
        <v>103</v>
      </c>
      <c r="EG7" s="76" t="s">
        <v>103</v>
      </c>
      <c r="EH7" s="76" t="s">
        <v>103</v>
      </c>
      <c r="EI7" s="76">
        <v>0</v>
      </c>
      <c r="EJ7" s="76" t="s">
        <v>103</v>
      </c>
      <c r="EK7" s="76" t="s">
        <v>103</v>
      </c>
      <c r="EL7" s="76" t="s">
        <v>103</v>
      </c>
      <c r="EM7" s="76" t="s">
        <v>103</v>
      </c>
      <c r="EN7" s="76">
        <v>0.1</v>
      </c>
      <c r="EO7" s="76">
        <v>0.22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徳安 隆行</cp:lastModifiedBy>
  <dcterms:created xsi:type="dcterms:W3CDTF">2025-01-24T07:05:59Z</dcterms:created>
  <dcterms:modified xsi:type="dcterms:W3CDTF">2025-02-12T04:42:05Z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2025-02-12T04:42:05Z</vt:filetime>
  </property>
</Properties>
</file>