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W:\09 財政課\財政係\▽経営比較分析表\R06\01 【下水】 R05決算経営比較分析\下水道分\"/>
    </mc:Choice>
  </mc:AlternateContent>
  <xr:revisionPtr revIDLastSave="0" documentId="13_ncr:1_{116ED310-1FA0-4D91-AB5C-CDE26CC8A50C}" xr6:coauthVersionLast="47" xr6:coauthVersionMax="47" xr10:uidLastSave="{00000000-0000-0000-0000-000000000000}"/>
  <workbookProtection workbookAlgorithmName="SHA-512" workbookHashValue="4V0u6Pxa5/Wc2KvSKfrLdFB+H3BDvLqpVjylAa6r6sGabkmIgjtzM8GKXozkk3lp0reAJoCCbVE6XGdHgcgGKg==" workbookSaltValue="7C20LqV8kRnOJG8lCziy7w==" workbookSpinCount="100000" lockStructure="1"/>
  <bookViews>
    <workbookView xWindow="-15" yWindow="-15" windowWidth="14400" windowHeight="155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<sst xmlns="http://schemas.openxmlformats.org/spreadsheetml/2006/main" count="236" uniqueCount="115">
  <si>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</si>
  <si>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</si>
  <si>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</si>
  <si>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</si>
  <si>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</si>
  <si>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</si>
  <si>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</si>
  <si>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</si>
  <si>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</si>
  <si>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</si>
  <si>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</si>
  <si>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</si>
  <si>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</si>
  <si>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</si>
  <si>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</si>
  <si>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</si>
  <si>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</si>
  <si>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</si>
  <si>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</si>
  <si>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</si>
  <si>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</si>
  <si>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</si>
  <si>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</si>
  <si>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</si>
  <si>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</si>
  <si>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</si>
  <si>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</si>
  <si>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</si>
  <si>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</si>
  <si>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</si>
  <si>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</si>
  <si>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</si>
  <si>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</si>
  <si>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</si>
  <si>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</si>
  <si>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</si>
  <si>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</si>
  <si>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</si>
  <si>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</si>
  <si>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</si>
  <si>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</si>
  <si>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</si>
  <si>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</si>
  <si>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</si>
  <si>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</si>
  <si>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</si>
  <si>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</si>
  <si>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</si>
  <si>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</si>
  <si>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</si>
  <si>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</si>
  <si>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</si>
  <si>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</si>
  <si>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</si>
  <si>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</si>
  <si>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</si>
  <si>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</si>
  <si>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</si>
  <si>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</si>
  <si>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</si>
  <si>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</si>
  <si>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</si>
  <si>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</si>
  <si>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</si>
  <si>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</si>
  <si>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</si>
  <si>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</si>
  <si>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</si>
  <si>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</si>
  <si>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</si>
  <si>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</si>
  <si>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</si>
  <si>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</si>
  <si>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</si>
  <si>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</si>
  <si>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</si>
  <si>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</si>
  <si>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</si>
  <si>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</si>
  <si>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</si>
  <si>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</si>
  <si>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</si>
  <si>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</si>
  <si>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</si>
  <si>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</si>
  <si>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</si>
  <si>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</si>
  <si>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</si>
  <si>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</si>
  <si>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</si>
  <si>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</si>
  <si>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</si>
  <si>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</si>
  <si>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</si>
  <si>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</si>
  <si>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</si>
  <si>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</si>
  <si>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</si>
  <si>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</si>
  <si>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</si>
  <si>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</si>
  <si>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</si>
  <si>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</si>
  <si>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</si>
  <si>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</si>
  <si>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</si>
  <si>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</si>
  <si>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</si>
  <si>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</si>
  <si>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</si>
  <si>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</si>
  <si>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</si>
  <si>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経常収支比率は、100％を上回った。一般会計からの繰入金により、収益的収支を均衡させており、通常100％ととなるが、特別損失が発生したため、101.39％となった。
　累積欠損金は、発生していない。
　流動比率は、類似団体平均値と比較すると低い数値である。短期的な債務に対する支払能力という意味では、翌年度の使用料収入や一般会計からの繰入金等が原資として予定されており、問題ない。
　企業債残高対事業規模比率は、使用料収入に対し約9倍の企業債残高となるが、類似団体平均値と比較して低い。
　経費回収率は100％で、類似団体平均値と比較して高く、使用料で回収すべき経費は使用料で賄えている。
　汚水処理原価は、類似団体平均値と比較すると低い。これは、本事業では独自の処理場を建設せず、公共下水道の処理場に接続していることによるものである。
　施設利用率は、公共下水道の処理場に接続しているため算出されない。
　水洗化率は、類似団体平均値と比較すると低い。</t>
    <rPh sb="14" eb="16">
      <t>ウワマワ</t>
    </rPh>
    <rPh sb="47" eb="49">
      <t>ツウジョウ</t>
    </rPh>
    <rPh sb="59" eb="63">
      <t>トクベツソンシツ</t>
    </rPh>
    <rPh sb="64" eb="66">
      <t>ハッセイ</t>
    </rPh>
    <phoneticPr fontId="4"/>
  </si>
  <si>
    <t>　有形固定資産減価償却率は、類似団体平均値と比較すると高い。今後、更新時期となるまで徐々に高くなる見込みである。
　管渠老朽化率と管渠改善率は、供用開始から27年目の事業であり、法定耐用年数を経過した管渠は無いため、0％である。</t>
    <phoneticPr fontId="4"/>
  </si>
  <si>
    <t>　本事業は、事業規模が小さく経営効率も悪いため、収益的収支の黒字化は困難である。使用料で経費をほぼ賄うことができている状況だが、元々の処理区域内人口が少ない上に、人口減少が進んでおり、一般会計からの繰入金が欠かせない状況にある。
　下水道使用料の設定など、公共下水道事業の経費回収率等を勘案しながらの経営となる。
　今後、更新・修繕が見込まれる施設について、計画的な事業の実施を図り、公共下水道事業との一括経営により、一層の経費の節減に努めなければならない。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</si>
</sst>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7A-483E-8089-AB09C9B5A4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687A-483E-8089-AB09C9B5A4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AD-4BCC-AA16-D6E4597A9C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54AD-4BCC-AA16-D6E4597A9C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c:v>
                </c:pt>
                <c:pt idx="1">
                  <c:v>72.849999999999994</c:v>
                </c:pt>
                <c:pt idx="2">
                  <c:v>72.849999999999994</c:v>
                </c:pt>
                <c:pt idx="3">
                  <c:v>73.87</c:v>
                </c:pt>
                <c:pt idx="4">
                  <c:v>72.63</c:v>
                </c:pt>
              </c:numCache>
            </c:numRef>
          </c:val>
          <c:extLst>
            <c:ext xmlns:c16="http://schemas.microsoft.com/office/drawing/2014/chart" uri="{C3380CC4-5D6E-409C-BE32-E72D297353CC}">
              <c16:uniqueId val="{00000000-8C1E-4CE4-90A6-E5CBA0D404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8C1E-4CE4-90A6-E5CBA0D404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101.39</c:v>
                </c:pt>
              </c:numCache>
            </c:numRef>
          </c:val>
          <c:extLst>
            <c:ext xmlns:c16="http://schemas.microsoft.com/office/drawing/2014/chart" uri="{C3380CC4-5D6E-409C-BE32-E72D297353CC}">
              <c16:uniqueId val="{00000000-E61A-46E3-B1AC-5BF217E96B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99.33</c:v>
                </c:pt>
                <c:pt idx="1">
                  <c:v>101.18</c:v>
                </c:pt>
                <c:pt idx="2">
                  <c:v>99.89</c:v>
                </c:pt>
                <c:pt idx="3">
                  <c:v>104.12</c:v>
                </c:pt>
                <c:pt idx="4">
                  <c:v>105.98</c:v>
                </c:pt>
              </c:numCache>
            </c:numRef>
          </c:val>
          <c:smooth val="0"/>
          <c:extLst>
            <c:ext xmlns:c16="http://schemas.microsoft.com/office/drawing/2014/chart" uri="{C3380CC4-5D6E-409C-BE32-E72D297353CC}">
              <c16:uniqueId val="{00000001-E61A-46E3-B1AC-5BF217E96B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26.59</c:v>
                </c:pt>
                <c:pt idx="1">
                  <c:v>29.06</c:v>
                </c:pt>
                <c:pt idx="2">
                  <c:v>31.41</c:v>
                </c:pt>
                <c:pt idx="3">
                  <c:v>31.45</c:v>
                </c:pt>
                <c:pt idx="4">
                  <c:v>33.880000000000003</c:v>
                </c:pt>
              </c:numCache>
            </c:numRef>
          </c:val>
          <c:extLst>
            <c:ext xmlns:c16="http://schemas.microsoft.com/office/drawing/2014/chart" uri="{C3380CC4-5D6E-409C-BE32-E72D297353CC}">
              <c16:uniqueId val="{00000000-B2B7-4E56-A3A5-54D6DE0FC8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28.97</c:v>
                </c:pt>
                <c:pt idx="1">
                  <c:v>20.14</c:v>
                </c:pt>
                <c:pt idx="2">
                  <c:v>23.17</c:v>
                </c:pt>
                <c:pt idx="3">
                  <c:v>25.29</c:v>
                </c:pt>
                <c:pt idx="4">
                  <c:v>28.31</c:v>
                </c:pt>
              </c:numCache>
            </c:numRef>
          </c:val>
          <c:smooth val="0"/>
          <c:extLst>
            <c:ext xmlns:c16="http://schemas.microsoft.com/office/drawing/2014/chart" uri="{C3380CC4-5D6E-409C-BE32-E72D297353CC}">
              <c16:uniqueId val="{00000001-B2B7-4E56-A3A5-54D6DE0FC8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3C-4189-8FF4-A8D8A6CC16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3C-4189-8FF4-A8D8A6CC16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AE-43DE-B339-AC086C38F7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210</c:v>
                </c:pt>
                <c:pt idx="1">
                  <c:v>140.63</c:v>
                </c:pt>
                <c:pt idx="2">
                  <c:v>163.84</c:v>
                </c:pt>
                <c:pt idx="3">
                  <c:v>176.46</c:v>
                </c:pt>
                <c:pt idx="4">
                  <c:v>181.51</c:v>
                </c:pt>
              </c:numCache>
            </c:numRef>
          </c:val>
          <c:smooth val="0"/>
          <c:extLst>
            <c:ext xmlns:c16="http://schemas.microsoft.com/office/drawing/2014/chart" uri="{C3380CC4-5D6E-409C-BE32-E72D297353CC}">
              <c16:uniqueId val="{00000001-A1AE-43DE-B339-AC086C38F7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4.46</c:v>
                </c:pt>
                <c:pt idx="1">
                  <c:v>6.23</c:v>
                </c:pt>
                <c:pt idx="2">
                  <c:v>3.56</c:v>
                </c:pt>
                <c:pt idx="3">
                  <c:v>85.73</c:v>
                </c:pt>
                <c:pt idx="4">
                  <c:v>3.82</c:v>
                </c:pt>
              </c:numCache>
            </c:numRef>
          </c:val>
          <c:extLst>
            <c:ext xmlns:c16="http://schemas.microsoft.com/office/drawing/2014/chart" uri="{C3380CC4-5D6E-409C-BE32-E72D297353CC}">
              <c16:uniqueId val="{00000000-0F08-4BDD-AD52-9F7B3F7017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62.55</c:v>
                </c:pt>
                <c:pt idx="1">
                  <c:v>56.53</c:v>
                </c:pt>
                <c:pt idx="2">
                  <c:v>59.66</c:v>
                </c:pt>
                <c:pt idx="3">
                  <c:v>61.64</c:v>
                </c:pt>
                <c:pt idx="4">
                  <c:v>69.819999999999993</c:v>
                </c:pt>
              </c:numCache>
            </c:numRef>
          </c:val>
          <c:smooth val="0"/>
          <c:extLst>
            <c:ext xmlns:c16="http://schemas.microsoft.com/office/drawing/2014/chart" uri="{C3380CC4-5D6E-409C-BE32-E72D297353CC}">
              <c16:uniqueId val="{00000001-0F08-4BDD-AD52-9F7B3F7017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1102.1400000000001</c:v>
                </c:pt>
                <c:pt idx="1">
                  <c:v>1204.3900000000001</c:v>
                </c:pt>
                <c:pt idx="2">
                  <c:v>976.41</c:v>
                </c:pt>
                <c:pt idx="3">
                  <c:v>1198.8699999999999</c:v>
                </c:pt>
                <c:pt idx="4">
                  <c:v>953.63</c:v>
                </c:pt>
              </c:numCache>
            </c:numRef>
          </c:val>
          <c:extLst>
            <c:ext xmlns:c16="http://schemas.microsoft.com/office/drawing/2014/chart" uri="{C3380CC4-5D6E-409C-BE32-E72D297353CC}">
              <c16:uniqueId val="{00000000-F29B-46D7-9A33-650C1E8EA3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F29B-46D7-9A33-650C1E8EA3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99.03</c:v>
                </c:pt>
                <c:pt idx="2">
                  <c:v>100</c:v>
                </c:pt>
                <c:pt idx="3">
                  <c:v>100</c:v>
                </c:pt>
                <c:pt idx="4">
                  <c:v>100</c:v>
                </c:pt>
              </c:numCache>
            </c:numRef>
          </c:val>
          <c:extLst>
            <c:ext xmlns:c16="http://schemas.microsoft.com/office/drawing/2014/chart" uri="{C3380CC4-5D6E-409C-BE32-E72D297353CC}">
              <c16:uniqueId val="{00000000-9F70-406F-AE73-2EC4AA34E0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9F70-406F-AE73-2EC4AA34E0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180.2</c:v>
                </c:pt>
                <c:pt idx="1">
                  <c:v>174.92</c:v>
                </c:pt>
                <c:pt idx="2">
                  <c:v>174.06</c:v>
                </c:pt>
                <c:pt idx="3">
                  <c:v>175.92</c:v>
                </c:pt>
                <c:pt idx="4">
                  <c:v>181.33</c:v>
                </c:pt>
              </c:numCache>
            </c:numRef>
          </c:val>
          <c:extLst>
            <c:ext xmlns:c16="http://schemas.microsoft.com/office/drawing/2014/chart" uri="{C3380CC4-5D6E-409C-BE32-E72D297353CC}">
              <c16:uniqueId val="{00000000-BB08-49B7-B189-5E618AB5C5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BB08-49B7-B189-5E618AB5C5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R34" zoomScale="70" zoomScaleNormal="70" workbookViewId="0">
      <selection activeCell="CC61" sqref="CC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山口県　周南市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自治体職員</v>
      </c>
      <c r="AE8" s="66"/>
      <c r="AF8" s="66"/>
      <c r="AG8" s="66"/>
      <c r="AH8" s="66"/>
      <c r="AI8" s="66"/>
      <c r="AJ8" s="66"/>
      <c r="AK8" s="3"/>
      <c r="AL8" s="54">
        <f>データ!S6</f>
        <v>136179</v>
      </c>
      <c r="AM8" s="54"/>
      <c r="AN8" s="54"/>
      <c r="AO8" s="54"/>
      <c r="AP8" s="54"/>
      <c r="AQ8" s="54"/>
      <c r="AR8" s="54"/>
      <c r="AS8" s="54"/>
      <c r="AT8" s="53">
        <f>データ!T6</f>
        <v>656.29</v>
      </c>
      <c r="AU8" s="53"/>
      <c r="AV8" s="53"/>
      <c r="AW8" s="53"/>
      <c r="AX8" s="53"/>
      <c r="AY8" s="53"/>
      <c r="AZ8" s="53"/>
      <c r="BA8" s="53"/>
      <c r="BB8" s="53">
        <f>データ!U6</f>
        <v>207.5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85.58</v>
      </c>
      <c r="J10" s="53"/>
      <c r="K10" s="53"/>
      <c r="L10" s="53"/>
      <c r="M10" s="53"/>
      <c r="N10" s="53"/>
      <c r="O10" s="53"/>
      <c r="P10" s="53">
        <f>データ!P6</f>
        <v>0.21</v>
      </c>
      <c r="Q10" s="53"/>
      <c r="R10" s="53"/>
      <c r="S10" s="53"/>
      <c r="T10" s="53"/>
      <c r="U10" s="53"/>
      <c r="V10" s="53"/>
      <c r="W10" s="53">
        <f>データ!Q6</f>
        <v>100</v>
      </c>
      <c r="X10" s="53"/>
      <c r="Y10" s="53"/>
      <c r="Z10" s="53"/>
      <c r="AA10" s="53"/>
      <c r="AB10" s="53"/>
      <c r="AC10" s="53"/>
      <c r="AD10" s="54">
        <f>データ!R6</f>
        <v>3275</v>
      </c>
      <c r="AE10" s="54"/>
      <c r="AF10" s="54"/>
      <c r="AG10" s="54"/>
      <c r="AH10" s="54"/>
      <c r="AI10" s="54"/>
      <c r="AJ10" s="54"/>
      <c r="AK10" s="2"/>
      <c r="AL10" s="54">
        <f>データ!V6</f>
        <v>285</v>
      </c>
      <c r="AM10" s="54"/>
      <c r="AN10" s="54"/>
      <c r="AO10" s="54"/>
      <c r="AP10" s="54"/>
      <c r="AQ10" s="54"/>
      <c r="AR10" s="54"/>
      <c r="AS10" s="54"/>
      <c r="AT10" s="53">
        <f>データ!W6</f>
        <v>0.13</v>
      </c>
      <c r="AU10" s="53"/>
      <c r="AV10" s="53"/>
      <c r="AW10" s="53"/>
      <c r="AX10" s="53"/>
      <c r="AY10" s="53"/>
      <c r="AZ10" s="53"/>
      <c r="BA10" s="53"/>
      <c r="BB10" s="53">
        <f>データ!X6</f>
        <v>2192.31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mXLLi4FTzNzg4NrGjbe0RA/h6Y40umLQ/Pf/C+kEtSWMJQES6DLbV940qf36/cVpjWPeKea1POrBHNgOA+jcqQ==" saltValue="IyhOlwWlrrJKK9h93hu4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352152</v>
      </c>
      <c r="D6" s="19">
        <f t="shared" si="3"/>
        <v>46</v>
      </c>
      <c r="E6" s="19">
        <f t="shared" si="3"/>
        <v>17</v>
      </c>
      <c r="F6" s="19">
        <f t="shared" si="3"/>
        <v>6</v>
      </c>
      <c r="G6" s="19">
        <f t="shared" si="3"/>
        <v>0</v>
      </c>
      <c r="H6" s="19" t="str">
        <f t="shared" si="3"/>
        <v>山口県　周南市</v>
      </c>
      <c r="I6" s="19" t="str">
        <f t="shared" si="3"/>
        <v>法適用</v>
      </c>
      <c r="J6" s="19" t="str">
        <f t="shared" si="3"/>
        <v>下水道事業</v>
      </c>
      <c r="K6" s="19" t="str">
        <f t="shared" si="3"/>
        <v>漁業集落排水</v>
      </c>
      <c r="L6" s="19" t="str">
        <f t="shared" si="3"/>
        <v>H2</v>
      </c>
      <c r="M6" s="19" t="str">
        <f t="shared" si="3"/>
        <v>自治体職員</v>
      </c>
      <c r="N6" s="20" t="str">
        <f t="shared" si="3"/>
        <v>-</v>
      </c>
      <c r="O6" s="20">
        <f t="shared" si="3"/>
        <v>85.58</v>
      </c>
      <c r="P6" s="20">
        <f t="shared" si="3"/>
        <v>0.21</v>
      </c>
      <c r="Q6" s="20">
        <f t="shared" si="3"/>
        <v>100</v>
      </c>
      <c r="R6" s="20">
        <f t="shared" si="3"/>
        <v>3275</v>
      </c>
      <c r="S6" s="20">
        <f t="shared" si="3"/>
        <v>136179</v>
      </c>
      <c r="T6" s="20">
        <f t="shared" si="3"/>
        <v>656.29</v>
      </c>
      <c r="U6" s="20">
        <f t="shared" si="3"/>
        <v>207.5</v>
      </c>
      <c r="V6" s="20">
        <f t="shared" si="3"/>
        <v>285</v>
      </c>
      <c r="W6" s="20">
        <f t="shared" si="3"/>
        <v>0.13</v>
      </c>
      <c r="X6" s="20">
        <f t="shared" si="3"/>
        <v>2192.31</v>
      </c>
      <c r="Y6" s="21">
        <f>IF(Y7="",NA(),Y7)</f>
        <v>100</v>
      </c>
      <c r="Z6" s="21">
        <f t="shared" ref="Z6:AH6" si="4">IF(Z7="",NA(),Z7)</f>
        <v>100</v>
      </c>
      <c r="AA6" s="21">
        <f t="shared" si="4"/>
        <v>100</v>
      </c>
      <c r="AB6" s="21">
        <f t="shared" si="4"/>
        <v>100</v>
      </c>
      <c r="AC6" s="21">
        <f t="shared" si="4"/>
        <v>101.39</v>
      </c>
      <c r="AD6" s="21">
        <f t="shared" si="4"/>
        <v>99.33</v>
      </c>
      <c r="AE6" s="21">
        <f t="shared" si="4"/>
        <v>101.18</v>
      </c>
      <c r="AF6" s="21">
        <f t="shared" si="4"/>
        <v>99.89</v>
      </c>
      <c r="AG6" s="21">
        <f t="shared" si="4"/>
        <v>104.12</v>
      </c>
      <c r="AH6" s="21">
        <f t="shared" si="4"/>
        <v>105.98</v>
      </c>
      <c r="AI6" s="20" t="str">
        <f>IF(AI7="","",IF(AI7="-","【-】","【"&amp;SUBSTITUTE(TEXT(AI7,"#,##0.00"),"-","△")&amp;"】"))</f>
        <v>【102.33】</v>
      </c>
      <c r="AJ6" s="20">
        <f>IF(AJ7="",NA(),AJ7)</f>
        <v>0</v>
      </c>
      <c r="AK6" s="20">
        <f t="shared" ref="AK6:AS6" si="5">IF(AK7="",NA(),AK7)</f>
        <v>0</v>
      </c>
      <c r="AL6" s="20">
        <f t="shared" si="5"/>
        <v>0</v>
      </c>
      <c r="AM6" s="20">
        <f t="shared" si="5"/>
        <v>0</v>
      </c>
      <c r="AN6" s="20">
        <f t="shared" si="5"/>
        <v>0</v>
      </c>
      <c r="AO6" s="21">
        <f t="shared" si="5"/>
        <v>210</v>
      </c>
      <c r="AP6" s="21">
        <f t="shared" si="5"/>
        <v>140.63</v>
      </c>
      <c r="AQ6" s="21">
        <f t="shared" si="5"/>
        <v>163.84</v>
      </c>
      <c r="AR6" s="21">
        <f t="shared" si="5"/>
        <v>176.46</v>
      </c>
      <c r="AS6" s="21">
        <f t="shared" si="5"/>
        <v>181.51</v>
      </c>
      <c r="AT6" s="20" t="str">
        <f>IF(AT7="","",IF(AT7="-","【-】","【"&amp;SUBSTITUTE(TEXT(AT7,"#,##0.00"),"-","△")&amp;"】"))</f>
        <v>【114.08】</v>
      </c>
      <c r="AU6" s="21">
        <f>IF(AU7="",NA(),AU7)</f>
        <v>4.46</v>
      </c>
      <c r="AV6" s="21">
        <f t="shared" ref="AV6:BD6" si="6">IF(AV7="",NA(),AV7)</f>
        <v>6.23</v>
      </c>
      <c r="AW6" s="21">
        <f t="shared" si="6"/>
        <v>3.56</v>
      </c>
      <c r="AX6" s="21">
        <f t="shared" si="6"/>
        <v>85.73</v>
      </c>
      <c r="AY6" s="21">
        <f t="shared" si="6"/>
        <v>3.82</v>
      </c>
      <c r="AZ6" s="21">
        <f t="shared" si="6"/>
        <v>62.55</v>
      </c>
      <c r="BA6" s="21">
        <f t="shared" si="6"/>
        <v>56.53</v>
      </c>
      <c r="BB6" s="21">
        <f t="shared" si="6"/>
        <v>59.66</v>
      </c>
      <c r="BC6" s="21">
        <f t="shared" si="6"/>
        <v>61.64</v>
      </c>
      <c r="BD6" s="21">
        <f t="shared" si="6"/>
        <v>69.819999999999993</v>
      </c>
      <c r="BE6" s="20" t="str">
        <f>IF(BE7="","",IF(BE7="-","【-】","【"&amp;SUBSTITUTE(TEXT(BE7,"#,##0.00"),"-","△")&amp;"】"))</f>
        <v>【68.63】</v>
      </c>
      <c r="BF6" s="21">
        <f>IF(BF7="",NA(),BF7)</f>
        <v>1102.1400000000001</v>
      </c>
      <c r="BG6" s="21">
        <f t="shared" ref="BG6:BO6" si="7">IF(BG7="",NA(),BG7)</f>
        <v>1204.3900000000001</v>
      </c>
      <c r="BH6" s="21">
        <f t="shared" si="7"/>
        <v>976.41</v>
      </c>
      <c r="BI6" s="21">
        <f t="shared" si="7"/>
        <v>1198.8699999999999</v>
      </c>
      <c r="BJ6" s="21">
        <f t="shared" si="7"/>
        <v>953.63</v>
      </c>
      <c r="BK6" s="21">
        <f t="shared" si="7"/>
        <v>998.42</v>
      </c>
      <c r="BL6" s="21">
        <f t="shared" si="7"/>
        <v>1095.52</v>
      </c>
      <c r="BM6" s="21">
        <f t="shared" si="7"/>
        <v>1056.55</v>
      </c>
      <c r="BN6" s="21">
        <f t="shared" si="7"/>
        <v>1278.54</v>
      </c>
      <c r="BO6" s="21">
        <f t="shared" si="7"/>
        <v>1149.7</v>
      </c>
      <c r="BP6" s="20" t="str">
        <f>IF(BP7="","",IF(BP7="-","【-】","【"&amp;SUBSTITUTE(TEXT(BP7,"#,##0.00"),"-","△")&amp;"】"))</f>
        <v>【1,069.89】</v>
      </c>
      <c r="BQ6" s="21">
        <f>IF(BQ7="",NA(),BQ7)</f>
        <v>100</v>
      </c>
      <c r="BR6" s="21">
        <f t="shared" ref="BR6:BZ6" si="8">IF(BR7="",NA(),BR7)</f>
        <v>99.03</v>
      </c>
      <c r="BS6" s="21">
        <f t="shared" si="8"/>
        <v>100</v>
      </c>
      <c r="BT6" s="21">
        <f t="shared" si="8"/>
        <v>100</v>
      </c>
      <c r="BU6" s="21">
        <f t="shared" si="8"/>
        <v>100</v>
      </c>
      <c r="BV6" s="21">
        <f t="shared" si="8"/>
        <v>41.41</v>
      </c>
      <c r="BW6" s="21">
        <f t="shared" si="8"/>
        <v>39.64</v>
      </c>
      <c r="BX6" s="21">
        <f t="shared" si="8"/>
        <v>40</v>
      </c>
      <c r="BY6" s="21">
        <f t="shared" si="8"/>
        <v>38.74</v>
      </c>
      <c r="BZ6" s="21">
        <f t="shared" si="8"/>
        <v>35.96</v>
      </c>
      <c r="CA6" s="20" t="str">
        <f>IF(CA7="","",IF(CA7="-","【-】","【"&amp;SUBSTITUTE(TEXT(CA7,"#,##0.00"),"-","△")&amp;"】"))</f>
        <v>【39.89】</v>
      </c>
      <c r="CB6" s="21">
        <f>IF(CB7="",NA(),CB7)</f>
        <v>180.2</v>
      </c>
      <c r="CC6" s="21">
        <f t="shared" ref="CC6:CK6" si="9">IF(CC7="",NA(),CC7)</f>
        <v>174.92</v>
      </c>
      <c r="CD6" s="21">
        <f t="shared" si="9"/>
        <v>174.06</v>
      </c>
      <c r="CE6" s="21">
        <f t="shared" si="9"/>
        <v>175.92</v>
      </c>
      <c r="CF6" s="21">
        <f t="shared" si="9"/>
        <v>181.33</v>
      </c>
      <c r="CG6" s="21">
        <f t="shared" si="9"/>
        <v>417.56</v>
      </c>
      <c r="CH6" s="21">
        <f t="shared" si="9"/>
        <v>449.72</v>
      </c>
      <c r="CI6" s="21">
        <f t="shared" si="9"/>
        <v>437.27</v>
      </c>
      <c r="CJ6" s="21">
        <f t="shared" si="9"/>
        <v>456.72</v>
      </c>
      <c r="CK6" s="21">
        <f t="shared" si="9"/>
        <v>481.96</v>
      </c>
      <c r="CL6" s="20" t="str">
        <f>IF(CL7="","",IF(CL7="-","【-】","【"&amp;SUBSTITUTE(TEXT(CL7,"#,##0.00"),"-","△")&amp;"】"))</f>
        <v>【426.52】</v>
      </c>
      <c r="CM6" s="21" t="str">
        <f>IF(CM7="",NA(),CM7)</f>
        <v>-</v>
      </c>
      <c r="CN6" s="21" t="str">
        <f t="shared" ref="CN6:CV6" si="10">IF(CN7="",NA(),CN7)</f>
        <v>-</v>
      </c>
      <c r="CO6" s="21" t="str">
        <f t="shared" si="10"/>
        <v>-</v>
      </c>
      <c r="CP6" s="21" t="str">
        <f t="shared" si="10"/>
        <v>-</v>
      </c>
      <c r="CQ6" s="21" t="str">
        <f t="shared" si="10"/>
        <v>-</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75</v>
      </c>
      <c r="CY6" s="21">
        <f t="shared" ref="CY6:DG6" si="11">IF(CY7="",NA(),CY7)</f>
        <v>72.849999999999994</v>
      </c>
      <c r="CZ6" s="21">
        <f t="shared" si="11"/>
        <v>72.849999999999994</v>
      </c>
      <c r="DA6" s="21">
        <f t="shared" si="11"/>
        <v>73.87</v>
      </c>
      <c r="DB6" s="21">
        <f t="shared" si="11"/>
        <v>72.63</v>
      </c>
      <c r="DC6" s="21">
        <f t="shared" si="11"/>
        <v>79.2</v>
      </c>
      <c r="DD6" s="21">
        <f t="shared" si="11"/>
        <v>79.09</v>
      </c>
      <c r="DE6" s="21">
        <f t="shared" si="11"/>
        <v>78.900000000000006</v>
      </c>
      <c r="DF6" s="21">
        <f t="shared" si="11"/>
        <v>78.03</v>
      </c>
      <c r="DG6" s="21">
        <f t="shared" si="11"/>
        <v>78.55</v>
      </c>
      <c r="DH6" s="20" t="str">
        <f>IF(DH7="","",IF(DH7="-","【-】","【"&amp;SUBSTITUTE(TEXT(DH7,"#,##0.00"),"-","△")&amp;"】"))</f>
        <v>【80.73】</v>
      </c>
      <c r="DI6" s="21">
        <f>IF(DI7="",NA(),DI7)</f>
        <v>26.59</v>
      </c>
      <c r="DJ6" s="21">
        <f t="shared" ref="DJ6:DR6" si="12">IF(DJ7="",NA(),DJ7)</f>
        <v>29.06</v>
      </c>
      <c r="DK6" s="21">
        <f t="shared" si="12"/>
        <v>31.41</v>
      </c>
      <c r="DL6" s="21">
        <f t="shared" si="12"/>
        <v>31.45</v>
      </c>
      <c r="DM6" s="21">
        <f t="shared" si="12"/>
        <v>33.880000000000003</v>
      </c>
      <c r="DN6" s="21">
        <f t="shared" si="12"/>
        <v>28.97</v>
      </c>
      <c r="DO6" s="21">
        <f t="shared" si="12"/>
        <v>20.14</v>
      </c>
      <c r="DP6" s="21">
        <f t="shared" si="12"/>
        <v>23.17</v>
      </c>
      <c r="DQ6" s="21">
        <f t="shared" si="12"/>
        <v>25.29</v>
      </c>
      <c r="DR6" s="21">
        <f t="shared" si="12"/>
        <v>28.31</v>
      </c>
      <c r="DS6" s="20" t="str">
        <f>IF(DS7="","",IF(DS7="-","【-】","【"&amp;SUBSTITUTE(TEXT(DS7,"#,##0.00"),"-","△")&amp;"】"))</f>
        <v>【30.98】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8" s="22" customFormat="1" x14ac:dyDescent="0.15">
      <c r="A7" s="14"/>
      <c r="B7" s="23">
        <v>2023</v>
      </c>
      <c r="C7" s="23">
        <v>352152</v>
      </c>
      <c r="D7" s="23">
        <v>46</v>
      </c>
      <c r="E7" s="23">
        <v>17</v>
      </c>
      <c r="F7" s="23">
        <v>6</v>
      </c>
      <c r="G7" s="23">
        <v>0</v>
      </c>
      <c r="H7" s="23" t="s">
        <v>96</v>
      </c>
      <c r="I7" s="23" t="s">
        <v>97</v>
      </c>
      <c r="J7" s="23" t="s">
        <v>98</v>
      </c>
      <c r="K7" s="23" t="s">
        <v>99</v>
      </c>
      <c r="L7" s="23" t="s">
        <v>100</v>
      </c>
      <c r="M7" s="23" t="s">
        <v>101</v>
      </c>
      <c r="N7" s="24" t="s">
        <v>102</v>
      </c>
      <c r="O7" s="24">
        <v>85.58</v>
      </c>
      <c r="P7" s="24">
        <v>0.21</v>
      </c>
      <c r="Q7" s="24">
        <v>100</v>
      </c>
      <c r="R7" s="24">
        <v>3275</v>
      </c>
      <c r="S7" s="24">
        <v>136179</v>
      </c>
      <c r="T7" s="24">
        <v>656.29</v>
      </c>
      <c r="U7" s="24">
        <v>207.5</v>
      </c>
      <c r="V7" s="24">
        <v>285</v>
      </c>
      <c r="W7" s="24">
        <v>0.13</v>
      </c>
      <c r="X7" s="24">
        <v>2192.31</v>
      </c>
      <c r="Y7" s="24">
        <v>100</v>
      </c>
      <c r="Z7" s="24">
        <v>100</v>
      </c>
      <c r="AA7" s="24">
        <v>100</v>
      </c>
      <c r="AB7" s="24">
        <v>100</v>
      </c>
      <c r="AC7" s="24">
        <v>101.39</v>
      </c>
      <c r="AD7" s="24">
        <v>99.33</v>
      </c>
      <c r="AE7" s="24">
        <v>101.18</v>
      </c>
      <c r="AF7" s="24">
        <v>99.89</v>
      </c>
      <c r="AG7" s="24">
        <v>104.12</v>
      </c>
      <c r="AH7" s="24">
        <v>105.98</v>
      </c>
      <c r="AI7" s="24">
        <v>102.33</v>
      </c>
      <c r="AJ7" s="24">
        <v>0</v>
      </c>
      <c r="AK7" s="24">
        <v>0</v>
      </c>
      <c r="AL7" s="24">
        <v>0</v>
      </c>
      <c r="AM7" s="24">
        <v>0</v>
      </c>
      <c r="AN7" s="24">
        <v>0</v>
      </c>
      <c r="AO7" s="24">
        <v>210</v>
      </c>
      <c r="AP7" s="24">
        <v>140.63</v>
      </c>
      <c r="AQ7" s="24">
        <v>163.84</v>
      </c>
      <c r="AR7" s="24">
        <v>176.46</v>
      </c>
      <c r="AS7" s="24">
        <v>181.51</v>
      </c>
      <c r="AT7" s="24">
        <v>114.08</v>
      </c>
      <c r="AU7" s="24">
        <v>4.46</v>
      </c>
      <c r="AV7" s="24">
        <v>6.23</v>
      </c>
      <c r="AW7" s="24">
        <v>3.56</v>
      </c>
      <c r="AX7" s="24">
        <v>85.73</v>
      </c>
      <c r="AY7" s="24">
        <v>3.82</v>
      </c>
      <c r="AZ7" s="24">
        <v>62.55</v>
      </c>
      <c r="BA7" s="24">
        <v>56.53</v>
      </c>
      <c r="BB7" s="24">
        <v>59.66</v>
      </c>
      <c r="BC7" s="24">
        <v>61.64</v>
      </c>
      <c r="BD7" s="24">
        <v>69.819999999999993</v>
      </c>
      <c r="BE7" s="24">
        <v>68.63</v>
      </c>
      <c r="BF7" s="24">
        <v>1102.1400000000001</v>
      </c>
      <c r="BG7" s="24">
        <v>1204.3900000000001</v>
      </c>
      <c r="BH7" s="24">
        <v>976.41</v>
      </c>
      <c r="BI7" s="24">
        <v>1198.8699999999999</v>
      </c>
      <c r="BJ7" s="24">
        <v>953.63</v>
      </c>
      <c r="BK7" s="24">
        <v>998.42</v>
      </c>
      <c r="BL7" s="24">
        <v>1095.52</v>
      </c>
      <c r="BM7" s="24">
        <v>1056.55</v>
      </c>
      <c r="BN7" s="24">
        <v>1278.54</v>
      </c>
      <c r="BO7" s="24">
        <v>1149.7</v>
      </c>
      <c r="BP7" s="24">
        <v>1069.8900000000001</v>
      </c>
      <c r="BQ7" s="24">
        <v>100</v>
      </c>
      <c r="BR7" s="24">
        <v>99.03</v>
      </c>
      <c r="BS7" s="24">
        <v>100</v>
      </c>
      <c r="BT7" s="24">
        <v>100</v>
      </c>
      <c r="BU7" s="24">
        <v>100</v>
      </c>
      <c r="BV7" s="24">
        <v>41.41</v>
      </c>
      <c r="BW7" s="24">
        <v>39.64</v>
      </c>
      <c r="BX7" s="24">
        <v>40</v>
      </c>
      <c r="BY7" s="24">
        <v>38.74</v>
      </c>
      <c r="BZ7" s="24">
        <v>35.96</v>
      </c>
      <c r="CA7" s="24">
        <v>39.89</v>
      </c>
      <c r="CB7" s="24">
        <v>180.2</v>
      </c>
      <c r="CC7" s="24">
        <v>174.92</v>
      </c>
      <c r="CD7" s="24">
        <v>174.06</v>
      </c>
      <c r="CE7" s="24">
        <v>175.92</v>
      </c>
      <c r="CF7" s="24">
        <v>181.33</v>
      </c>
      <c r="CG7" s="24">
        <v>417.56</v>
      </c>
      <c r="CH7" s="24">
        <v>449.72</v>
      </c>
      <c r="CI7" s="24">
        <v>437.27</v>
      </c>
      <c r="CJ7" s="24">
        <v>456.72</v>
      </c>
      <c r="CK7" s="24">
        <v>481.96</v>
      </c>
      <c r="CL7" s="24">
        <v>426.52</v>
      </c>
      <c r="CM7" s="24" t="s">
        <v>102</v>
      </c>
      <c r="CN7" s="24" t="s">
        <v>102</v>
      </c>
      <c r="CO7" s="24" t="s">
        <v>102</v>
      </c>
      <c r="CP7" s="24" t="s">
        <v>102</v>
      </c>
      <c r="CQ7" s="24" t="s">
        <v>102</v>
      </c>
      <c r="CR7" s="24">
        <v>32.479999999999997</v>
      </c>
      <c r="CS7" s="24">
        <v>30.19</v>
      </c>
      <c r="CT7" s="24">
        <v>28.77</v>
      </c>
      <c r="CU7" s="24">
        <v>26.22</v>
      </c>
      <c r="CV7" s="24">
        <v>26.12</v>
      </c>
      <c r="CW7" s="24">
        <v>28.16</v>
      </c>
      <c r="CX7" s="24">
        <v>75</v>
      </c>
      <c r="CY7" s="24">
        <v>72.849999999999994</v>
      </c>
      <c r="CZ7" s="24">
        <v>72.849999999999994</v>
      </c>
      <c r="DA7" s="24">
        <v>73.87</v>
      </c>
      <c r="DB7" s="24">
        <v>72.63</v>
      </c>
      <c r="DC7" s="24">
        <v>79.2</v>
      </c>
      <c r="DD7" s="24">
        <v>79.09</v>
      </c>
      <c r="DE7" s="24">
        <v>78.900000000000006</v>
      </c>
      <c r="DF7" s="24">
        <v>78.03</v>
      </c>
      <c r="DG7" s="24">
        <v>78.55</v>
      </c>
      <c r="DH7" s="24">
        <v>80.73</v>
      </c>
      <c r="DI7" s="24">
        <v>26.59</v>
      </c>
      <c r="DJ7" s="24">
        <v>29.06</v>
      </c>
      <c r="DK7" s="24">
        <v>31.41</v>
      </c>
      <c r="DL7" s="24">
        <v>31.45</v>
      </c>
      <c r="DM7" s="24">
        <v>33.880000000000003</v>
      </c>
      <c r="DN7" s="24">
        <v>28.97</v>
      </c>
      <c r="DO7" s="24">
        <v>20.14</v>
      </c>
      <c r="DP7" s="24">
        <v>23.17</v>
      </c>
      <c r="DQ7" s="24">
        <v>25.29</v>
      </c>
      <c r="DR7" s="24">
        <v>28.31</v>
      </c>
      <c r="DS7" s="24">
        <v>30.98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1.6</v>
      </c>
      <c r="EL7" s="24">
        <v>0.01</v>
      </c>
      <c r="EM7" s="24">
        <v>0.01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　正義</cp:lastModifiedBy>
  <dcterms:created xsi:type="dcterms:W3CDTF">2025-01-24T07:22:09Z</dcterms:created>
  <dcterms:modified xsi:type="dcterms:W3CDTF">2025-01-28T06:11:07Z</dcterms:modified>
  <cp:category/>
</cp:coreProperties>
</file>