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7.41.28\share\04 地方債・公営企業班\12 経営比較分析表\R06経営比較分析\104 市町等→県\04 下水道事業\12 周南市 〇\02 修正（修正後の様式）\"/>
    </mc:Choice>
  </mc:AlternateContent>
  <xr:revisionPtr revIDLastSave="0" documentId="13_ncr:1_{6F3765A5-28BD-4A86-ABD3-ACC8349063DE}" xr6:coauthVersionLast="47" xr6:coauthVersionMax="47" xr10:uidLastSave="{00000000-0000-0000-0000-000000000000}"/>
  <workbookProtection workbookAlgorithmName="SHA-512" workbookHashValue="NqU0EWMSrAltBHw/62DxMQEfqwIMEsBEXQvpOoUW4j+Z8Ur387uaeikxQAyPEYJC/xPmmluPbvqeTZmc/vljdg==" workbookSaltValue="e6Y5hdkgmck8JRpR5t6oD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AT10" i="4"/>
  <c r="AL10" i="4"/>
  <c r="AD10" i="4"/>
  <c r="I10"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<sst xmlns="http://schemas.openxmlformats.org/spreadsheetml/2006/main" count="231" uniqueCount="117">
  <si>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</si>
  <si>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</si>
  <si>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</si>
  <si>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</si>
  <si>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</si>
  <si>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</si>
  <si>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</si>
  <si>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</si>
  <si>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</si>
  <si>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</si>
  <si>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</si>
  <si>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</si>
  <si>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</si>
  <si>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</si>
  <si>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</si>
  <si>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</si>
  <si>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</si>
  <si>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</si>
  <si>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</si>
  <si>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</si>
  <si>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</si>
  <si>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</si>
  <si>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</si>
  <si>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</si>
  <si>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</si>
  <si>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</si>
  <si>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</si>
  <si>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</si>
  <si>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</si>
  <si>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</si>
  <si>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</si>
  <si>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</si>
  <si>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</si>
  <si>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</si>
  <si>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</si>
  <si>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</si>
  <si>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</si>
  <si>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</si>
  <si>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</si>
  <si>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</si>
  <si>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</si>
  <si>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</si>
  <si>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</si>
  <si>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</si>
  <si>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</si>
  <si>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</si>
  <si>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</si>
  <si>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</si>
  <si>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</si>
  <si>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</si>
  <si>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</si>
  <si>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</si>
  <si>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</si>
  <si>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</si>
  <si>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</si>
  <si>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</si>
  <si>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</si>
  <si>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</si>
  <si>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</si>
  <si>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</si>
  <si>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</si>
  <si>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</si>
  <si>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</si>
  <si>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</si>
  <si>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</si>
  <si>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</si>
  <si>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</si>
  <si>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</si>
  <si>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</si>
  <si>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</si>
  <si>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</si>
  <si>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</si>
  <si>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</si>
  <si>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</si>
  <si>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</si>
  <si>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</si>
  <si>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</si>
  <si>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</si>
  <si>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</si>
  <si>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</si>
  <si>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</si>
  <si>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</si>
  <si>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</si>
  <si>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</si>
  <si>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</si>
  <si>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</si>
  <si>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</si>
  <si>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</si>
  <si>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</si>
  <si>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</si>
  <si>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</si>
  <si>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</si>
  <si>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</si>
  <si>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</si>
  <si>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</si>
  <si>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</si>
  <si>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</si>
  <si>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</si>
  <si>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</si>
  <si>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</si>
  <si>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</si>
  <si>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</si>
  <si>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</si>
  <si>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</si>
  <si>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</si>
  <si>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</si>
  <si>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</si>
  <si>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</si>
  <si>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</si>
  <si>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</si>
  <si>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</si>
  <si>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</si>
  <si>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</si>
  <si>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</si>
  <si>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有形固定資産減価償却率は、類似団体平均値と比較すると高い。供用開始後36年が経過していることから、今後、更新時期となるまで徐々に高くなる見込みである。
　管渠老朽化率と管渠改善率は、法定耐用年数を経過した管渠は無いため0％である。</t>
    <phoneticPr fontId="4"/>
  </si>
  <si>
    <t>　本事業は、事業規模が小さく経営効率も悪いため、収益的収支での黒字化は困難である。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</si>
  <si>
    <t>　経常収支比率は、一般会計からの繰入金により、収益的収支を均衡させているため、100％を超えた。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企業債残高対事業規模比率は、使用料収入に対して約13倍の企業債残高となり、類似団体平均値と比較して高い。
　経費回収率は75.73％で、類似団体平均値と比較すると高いが、100％を下回り、使用料で回収すべき経費の全額は使用料で賄えていない。これは、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施設利用率は、類似団体平均値と比較すると高く、71.45％となった。
　水洗化率は、類似団体平均値と比較すると高い。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</si>
</sst>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72-40B3-B55F-4C6994E701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C272-40B3-B55F-4C6994E701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100.16</c:v>
                </c:pt>
                <c:pt idx="3">
                  <c:v>100.11</c:v>
                </c:pt>
                <c:pt idx="4">
                  <c:v>100.01</c:v>
                </c:pt>
              </c:numCache>
            </c:numRef>
          </c:val>
          <c:extLst>
            <c:ext xmlns:c16="http://schemas.microsoft.com/office/drawing/2014/chart" uri="{C3380CC4-5D6E-409C-BE32-E72D297353CC}">
              <c16:uniqueId val="{00000000-3229-4DE8-A767-D6AA2975DC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3229-4DE8-A767-D6AA2975DC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25.73</c:v>
                </c:pt>
                <c:pt idx="1">
                  <c:v>28.34</c:v>
                </c:pt>
                <c:pt idx="2">
                  <c:v>30.82</c:v>
                </c:pt>
                <c:pt idx="3">
                  <c:v>33.26</c:v>
                </c:pt>
                <c:pt idx="4">
                  <c:v>35.58</c:v>
                </c:pt>
              </c:numCache>
            </c:numRef>
          </c:val>
          <c:extLst>
            <c:ext xmlns:c16="http://schemas.microsoft.com/office/drawing/2014/chart" uri="{C3380CC4-5D6E-409C-BE32-E72D297353CC}">
              <c16:uniqueId val="{00000000-AED2-4D58-92D0-3AF828BA9B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AED2-4D58-92D0-3AF828BA9B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0E-4139-A33E-51F65BEF47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A0E-4139-A33E-51F65BEF47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FA-4DC1-AA24-620BC2302F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1EFA-4DC1-AA24-620BC2302F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20.69</c:v>
                </c:pt>
                <c:pt idx="1">
                  <c:v>22.39</c:v>
                </c:pt>
                <c:pt idx="2">
                  <c:v>9.31</c:v>
                </c:pt>
                <c:pt idx="3">
                  <c:v>9.8000000000000007</c:v>
                </c:pt>
                <c:pt idx="4">
                  <c:v>19.53</c:v>
                </c:pt>
              </c:numCache>
            </c:numRef>
          </c:val>
          <c:extLst>
            <c:ext xmlns:c16="http://schemas.microsoft.com/office/drawing/2014/chart" uri="{C3380CC4-5D6E-409C-BE32-E72D297353CC}">
              <c16:uniqueId val="{00000000-3D29-45C2-820A-6AA56A8F3E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3D29-45C2-820A-6AA56A8F3E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1834.8</c:v>
                </c:pt>
                <c:pt idx="1">
                  <c:v>1699.43</c:v>
                </c:pt>
                <c:pt idx="2">
                  <c:v>1508.06</c:v>
                </c:pt>
                <c:pt idx="3">
                  <c:v>1434.35</c:v>
                </c:pt>
                <c:pt idx="4">
                  <c:v>1327.77</c:v>
                </c:pt>
              </c:numCache>
            </c:numRef>
          </c:val>
          <c:extLst>
            <c:ext xmlns:c16="http://schemas.microsoft.com/office/drawing/2014/chart" uri="{C3380CC4-5D6E-409C-BE32-E72D297353CC}">
              <c16:uniqueId val="{00000000-1334-4351-8690-2D1FD0BCFF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1334-4351-8690-2D1FD0BCFF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80.66</c:v>
                </c:pt>
                <c:pt idx="1">
                  <c:v>80.89</c:v>
                </c:pt>
                <c:pt idx="2">
                  <c:v>82.61</c:v>
                </c:pt>
                <c:pt idx="3">
                  <c:v>71.81</c:v>
                </c:pt>
                <c:pt idx="4">
                  <c:v>75.73</c:v>
                </c:pt>
              </c:numCache>
            </c:numRef>
          </c:val>
          <c:extLst>
            <c:ext xmlns:c16="http://schemas.microsoft.com/office/drawing/2014/chart" uri="{C3380CC4-5D6E-409C-BE32-E72D297353CC}">
              <c16:uniqueId val="{00000000-2AC2-411E-BC3E-4D190C97C1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2AC2-411E-BC3E-4D190C97C1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208.58</c:v>
                </c:pt>
                <c:pt idx="1">
                  <c:v>207.9</c:v>
                </c:pt>
                <c:pt idx="2">
                  <c:v>205.96</c:v>
                </c:pt>
                <c:pt idx="3">
                  <c:v>236.18</c:v>
                </c:pt>
                <c:pt idx="4">
                  <c:v>225.02</c:v>
                </c:pt>
              </c:numCache>
            </c:numRef>
          </c:val>
          <c:extLst>
            <c:ext xmlns:c16="http://schemas.microsoft.com/office/drawing/2014/chart" uri="{C3380CC4-5D6E-409C-BE32-E72D297353CC}">
              <c16:uniqueId val="{00000000-0B84-4D41-B358-EACF0FAAC6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0B84-4D41-B358-EACF0FAAC6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74.900000000000006</c:v>
                </c:pt>
                <c:pt idx="1">
                  <c:v>77.56</c:v>
                </c:pt>
                <c:pt idx="2">
                  <c:v>74.8</c:v>
                </c:pt>
                <c:pt idx="3">
                  <c:v>70.8</c:v>
                </c:pt>
                <c:pt idx="4">
                  <c:v>71.45</c:v>
                </c:pt>
              </c:numCache>
            </c:numRef>
          </c:val>
          <c:extLst>
            <c:ext xmlns:c16="http://schemas.microsoft.com/office/drawing/2014/chart" uri="{C3380CC4-5D6E-409C-BE32-E72D297353CC}">
              <c16:uniqueId val="{00000000-57BB-499D-B0E1-F0D7F6140E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57BB-499D-B0E1-F0D7F6140E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94.12</c:v>
                </c:pt>
                <c:pt idx="1">
                  <c:v>94.21</c:v>
                </c:pt>
                <c:pt idx="2">
                  <c:v>94.31</c:v>
                </c:pt>
                <c:pt idx="3">
                  <c:v>94.37</c:v>
                </c:pt>
                <c:pt idx="4">
                  <c:v>94.45</c:v>
                </c:pt>
              </c:numCache>
            </c:numRef>
          </c:val>
          <c:extLst>
            <c:ext xmlns:c16="http://schemas.microsoft.com/office/drawing/2014/chart" uri="{C3380CC4-5D6E-409C-BE32-E72D297353CC}">
              <c16:uniqueId val="{00000000-C519-4D8B-B875-DDDB424130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519-4D8B-B875-DDDB424130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9" zoomScaleNormal="89"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周南市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自治体職員</v>
      </c>
      <c r="AE8" s="35"/>
      <c r="AF8" s="35"/>
      <c r="AG8" s="35"/>
      <c r="AH8" s="35"/>
      <c r="AI8" s="35"/>
      <c r="AJ8" s="35"/>
      <c r="AK8" s="3"/>
      <c r="AL8" s="36">
        <f>データ!S6</f>
        <v>136179</v>
      </c>
      <c r="AM8" s="36"/>
      <c r="AN8" s="36"/>
      <c r="AO8" s="36"/>
      <c r="AP8" s="36"/>
      <c r="AQ8" s="36"/>
      <c r="AR8" s="36"/>
      <c r="AS8" s="36"/>
      <c r="AT8" s="37">
        <f>データ!T6</f>
        <v>656.29</v>
      </c>
      <c r="AU8" s="37"/>
      <c r="AV8" s="37"/>
      <c r="AW8" s="37"/>
      <c r="AX8" s="37"/>
      <c r="AY8" s="37"/>
      <c r="AZ8" s="37"/>
      <c r="BA8" s="37"/>
      <c r="BB8" s="37">
        <f>データ!U6</f>
        <v>207.5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65.31</v>
      </c>
      <c r="J10" s="37"/>
      <c r="K10" s="37"/>
      <c r="L10" s="37"/>
      <c r="M10" s="37"/>
      <c r="N10" s="37"/>
      <c r="O10" s="37"/>
      <c r="P10" s="37">
        <f>データ!P6</f>
        <v>3.25</v>
      </c>
      <c r="Q10" s="37"/>
      <c r="R10" s="37"/>
      <c r="S10" s="37"/>
      <c r="T10" s="37"/>
      <c r="U10" s="37"/>
      <c r="V10" s="37"/>
      <c r="W10" s="37">
        <f>データ!Q6</f>
        <v>69.91</v>
      </c>
      <c r="X10" s="37"/>
      <c r="Y10" s="37"/>
      <c r="Z10" s="37"/>
      <c r="AA10" s="37"/>
      <c r="AB10" s="37"/>
      <c r="AC10" s="37"/>
      <c r="AD10" s="36">
        <f>データ!R6</f>
        <v>3275</v>
      </c>
      <c r="AE10" s="36"/>
      <c r="AF10" s="36"/>
      <c r="AG10" s="36"/>
      <c r="AH10" s="36"/>
      <c r="AI10" s="36"/>
      <c r="AJ10" s="36"/>
      <c r="AK10" s="2"/>
      <c r="AL10" s="36">
        <f>データ!V6</f>
        <v>4397</v>
      </c>
      <c r="AM10" s="36"/>
      <c r="AN10" s="36"/>
      <c r="AO10" s="36"/>
      <c r="AP10" s="36"/>
      <c r="AQ10" s="36"/>
      <c r="AR10" s="36"/>
      <c r="AS10" s="36"/>
      <c r="AT10" s="37">
        <f>データ!W6</f>
        <v>2.66</v>
      </c>
      <c r="AU10" s="37"/>
      <c r="AV10" s="37"/>
      <c r="AW10" s="37"/>
      <c r="AX10" s="37"/>
      <c r="AY10" s="37"/>
      <c r="AZ10" s="37"/>
      <c r="BA10" s="37"/>
      <c r="BB10" s="37">
        <f>データ!X6</f>
        <v>1653.01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xpD9aSFFPA77icBaSr7cVDkNHf3nuubWKJfJJ28QRNNj7MueTjE4LDIkKUV8S6aI0TcAYbb0Xb/pao/ZbripiA==" saltValue="zPnbJZv6RnLrs908d0Zl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352152</v>
      </c>
      <c r="D6" s="19">
        <f t="shared" si="3"/>
        <v>46</v>
      </c>
      <c r="E6" s="19">
        <f t="shared" si="3"/>
        <v>17</v>
      </c>
      <c r="F6" s="19">
        <f t="shared" si="3"/>
        <v>5</v>
      </c>
      <c r="G6" s="19">
        <f t="shared" si="3"/>
        <v>0</v>
      </c>
      <c r="H6" s="19" t="str">
        <f t="shared" si="3"/>
        <v>山口県　周南市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65.31</v>
      </c>
      <c r="P6" s="20">
        <f t="shared" si="3"/>
        <v>3.25</v>
      </c>
      <c r="Q6" s="20">
        <f t="shared" si="3"/>
        <v>69.91</v>
      </c>
      <c r="R6" s="20">
        <f t="shared" si="3"/>
        <v>3275</v>
      </c>
      <c r="S6" s="20">
        <f t="shared" si="3"/>
        <v>136179</v>
      </c>
      <c r="T6" s="20">
        <f t="shared" si="3"/>
        <v>656.29</v>
      </c>
      <c r="U6" s="20">
        <f t="shared" si="3"/>
        <v>207.5</v>
      </c>
      <c r="V6" s="20">
        <f t="shared" si="3"/>
        <v>4397</v>
      </c>
      <c r="W6" s="20">
        <f t="shared" si="3"/>
        <v>2.66</v>
      </c>
      <c r="X6" s="20">
        <f t="shared" si="3"/>
        <v>1653.01</v>
      </c>
      <c r="Y6" s="21">
        <f>IF(Y7="",NA(),Y7)</f>
        <v>100</v>
      </c>
      <c r="Z6" s="21">
        <f t="shared" ref="Z6:AH6" si="4">IF(Z7="",NA(),Z7)</f>
        <v>100</v>
      </c>
      <c r="AA6" s="21">
        <f t="shared" si="4"/>
        <v>100.16</v>
      </c>
      <c r="AB6" s="21">
        <f t="shared" si="4"/>
        <v>100.11</v>
      </c>
      <c r="AC6" s="21">
        <f t="shared" si="4"/>
        <v>100.01</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20.69</v>
      </c>
      <c r="AV6" s="21">
        <f t="shared" ref="AV6:BD6" si="6">IF(AV7="",NA(),AV7)</f>
        <v>22.39</v>
      </c>
      <c r="AW6" s="21">
        <f t="shared" si="6"/>
        <v>9.31</v>
      </c>
      <c r="AX6" s="21">
        <f t="shared" si="6"/>
        <v>9.8000000000000007</v>
      </c>
      <c r="AY6" s="21">
        <f t="shared" si="6"/>
        <v>19.53</v>
      </c>
      <c r="AZ6" s="21">
        <f t="shared" si="6"/>
        <v>44.14</v>
      </c>
      <c r="BA6" s="21">
        <f t="shared" si="6"/>
        <v>37.24</v>
      </c>
      <c r="BB6" s="21">
        <f t="shared" si="6"/>
        <v>33.58</v>
      </c>
      <c r="BC6" s="21">
        <f t="shared" si="6"/>
        <v>35.42</v>
      </c>
      <c r="BD6" s="21">
        <f t="shared" si="6"/>
        <v>39.82</v>
      </c>
      <c r="BE6" s="20" t="str">
        <f>IF(BE7="","",IF(BE7="-","【-】","【"&amp;SUBSTITUTE(TEXT(BE7,"#,##0.00"),"-","△")&amp;"】"))</f>
        <v>【42.02】</v>
      </c>
      <c r="BF6" s="21">
        <f>IF(BF7="",NA(),BF7)</f>
        <v>1834.8</v>
      </c>
      <c r="BG6" s="21">
        <f t="shared" ref="BG6:BO6" si="7">IF(BG7="",NA(),BG7)</f>
        <v>1699.43</v>
      </c>
      <c r="BH6" s="21">
        <f t="shared" si="7"/>
        <v>1508.06</v>
      </c>
      <c r="BI6" s="21">
        <f t="shared" si="7"/>
        <v>1434.35</v>
      </c>
      <c r="BJ6" s="21">
        <f t="shared" si="7"/>
        <v>1327.77</v>
      </c>
      <c r="BK6" s="21">
        <f t="shared" si="7"/>
        <v>654.71</v>
      </c>
      <c r="BL6" s="21">
        <f t="shared" si="7"/>
        <v>783.8</v>
      </c>
      <c r="BM6" s="21">
        <f t="shared" si="7"/>
        <v>778.81</v>
      </c>
      <c r="BN6" s="21">
        <f t="shared" si="7"/>
        <v>718.49</v>
      </c>
      <c r="BO6" s="21">
        <f t="shared" si="7"/>
        <v>743.31</v>
      </c>
      <c r="BP6" s="20" t="str">
        <f>IF(BP7="","",IF(BP7="-","【-】","【"&amp;SUBSTITUTE(TEXT(BP7,"#,##0.00"),"-","△")&amp;"】"))</f>
        <v>【785.10】</v>
      </c>
      <c r="BQ6" s="21">
        <f>IF(BQ7="",NA(),BQ7)</f>
        <v>80.66</v>
      </c>
      <c r="BR6" s="21">
        <f t="shared" ref="BR6:BZ6" si="8">IF(BR7="",NA(),BR7)</f>
        <v>80.89</v>
      </c>
      <c r="BS6" s="21">
        <f t="shared" si="8"/>
        <v>82.61</v>
      </c>
      <c r="BT6" s="21">
        <f t="shared" si="8"/>
        <v>71.81</v>
      </c>
      <c r="BU6" s="21">
        <f t="shared" si="8"/>
        <v>75.73</v>
      </c>
      <c r="BV6" s="21">
        <f t="shared" si="8"/>
        <v>65.37</v>
      </c>
      <c r="BW6" s="21">
        <f t="shared" si="8"/>
        <v>68.11</v>
      </c>
      <c r="BX6" s="21">
        <f t="shared" si="8"/>
        <v>67.23</v>
      </c>
      <c r="BY6" s="21">
        <f t="shared" si="8"/>
        <v>61.82</v>
      </c>
      <c r="BZ6" s="21">
        <f t="shared" si="8"/>
        <v>61.15</v>
      </c>
      <c r="CA6" s="20" t="str">
        <f>IF(CA7="","",IF(CA7="-","【-】","【"&amp;SUBSTITUTE(TEXT(CA7,"#,##0.00"),"-","△")&amp;"】"))</f>
        <v>【56.93】</v>
      </c>
      <c r="CB6" s="21">
        <f>IF(CB7="",NA(),CB7)</f>
        <v>208.58</v>
      </c>
      <c r="CC6" s="21">
        <f t="shared" ref="CC6:CK6" si="9">IF(CC7="",NA(),CC7)</f>
        <v>207.9</v>
      </c>
      <c r="CD6" s="21">
        <f t="shared" si="9"/>
        <v>205.96</v>
      </c>
      <c r="CE6" s="21">
        <f t="shared" si="9"/>
        <v>236.18</v>
      </c>
      <c r="CF6" s="21">
        <f t="shared" si="9"/>
        <v>225.02</v>
      </c>
      <c r="CG6" s="21">
        <f t="shared" si="9"/>
        <v>228.99</v>
      </c>
      <c r="CH6" s="21">
        <f t="shared" si="9"/>
        <v>222.41</v>
      </c>
      <c r="CI6" s="21">
        <f t="shared" si="9"/>
        <v>228.21</v>
      </c>
      <c r="CJ6" s="21">
        <f t="shared" si="9"/>
        <v>246.9</v>
      </c>
      <c r="CK6" s="21">
        <f t="shared" si="9"/>
        <v>250.43</v>
      </c>
      <c r="CL6" s="20" t="str">
        <f>IF(CL7="","",IF(CL7="-","【-】","【"&amp;SUBSTITUTE(TEXT(CL7,"#,##0.00"),"-","△")&amp;"】"))</f>
        <v>【271.15】</v>
      </c>
      <c r="CM6" s="21">
        <f>IF(CM7="",NA(),CM7)</f>
        <v>74.900000000000006</v>
      </c>
      <c r="CN6" s="21">
        <f t="shared" ref="CN6:CV6" si="10">IF(CN7="",NA(),CN7)</f>
        <v>77.56</v>
      </c>
      <c r="CO6" s="21">
        <f t="shared" si="10"/>
        <v>74.8</v>
      </c>
      <c r="CP6" s="21">
        <f t="shared" si="10"/>
        <v>70.8</v>
      </c>
      <c r="CQ6" s="21">
        <f t="shared" si="10"/>
        <v>71.45</v>
      </c>
      <c r="CR6" s="21">
        <f t="shared" si="10"/>
        <v>54.06</v>
      </c>
      <c r="CS6" s="21">
        <f t="shared" si="10"/>
        <v>55.26</v>
      </c>
      <c r="CT6" s="21">
        <f t="shared" si="10"/>
        <v>54.54</v>
      </c>
      <c r="CU6" s="21">
        <f t="shared" si="10"/>
        <v>52.9</v>
      </c>
      <c r="CV6" s="21">
        <f t="shared" si="10"/>
        <v>52.63</v>
      </c>
      <c r="CW6" s="20" t="str">
        <f>IF(CW7="","",IF(CW7="-","【-】","【"&amp;SUBSTITUTE(TEXT(CW7,"#,##0.00"),"-","△")&amp;"】"))</f>
        <v>【49.87】</v>
      </c>
      <c r="CX6" s="21">
        <f>IF(CX7="",NA(),CX7)</f>
        <v>94.12</v>
      </c>
      <c r="CY6" s="21">
        <f t="shared" ref="CY6:DG6" si="11">IF(CY7="",NA(),CY7)</f>
        <v>94.21</v>
      </c>
      <c r="CZ6" s="21">
        <f t="shared" si="11"/>
        <v>94.31</v>
      </c>
      <c r="DA6" s="21">
        <f t="shared" si="11"/>
        <v>94.37</v>
      </c>
      <c r="DB6" s="21">
        <f t="shared" si="11"/>
        <v>94.45</v>
      </c>
      <c r="DC6" s="21">
        <f t="shared" si="11"/>
        <v>90.11</v>
      </c>
      <c r="DD6" s="21">
        <f t="shared" si="11"/>
        <v>90.52</v>
      </c>
      <c r="DE6" s="21">
        <f t="shared" si="11"/>
        <v>90.3</v>
      </c>
      <c r="DF6" s="21">
        <f t="shared" si="11"/>
        <v>90.3</v>
      </c>
      <c r="DG6" s="21">
        <f t="shared" si="11"/>
        <v>90.32</v>
      </c>
      <c r="DH6" s="20" t="str">
        <f>IF(DH7="","",IF(DH7="-","【-】","【"&amp;SUBSTITUTE(TEXT(DH7,"#,##0.00"),"-","△")&amp;"】"))</f>
        <v>【87.54】</v>
      </c>
      <c r="DI6" s="21">
        <f>IF(DI7="",NA(),DI7)</f>
        <v>25.73</v>
      </c>
      <c r="DJ6" s="21">
        <f t="shared" ref="DJ6:DR6" si="12">IF(DJ7="",NA(),DJ7)</f>
        <v>28.34</v>
      </c>
      <c r="DK6" s="21">
        <f t="shared" si="12"/>
        <v>30.82</v>
      </c>
      <c r="DL6" s="21">
        <f t="shared" si="12"/>
        <v>33.26</v>
      </c>
      <c r="DM6" s="21">
        <f t="shared" si="12"/>
        <v>35.58</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352152</v>
      </c>
      <c r="D7" s="23">
        <v>46</v>
      </c>
      <c r="E7" s="23">
        <v>17</v>
      </c>
      <c r="F7" s="23">
        <v>5</v>
      </c>
      <c r="G7" s="23">
        <v>0</v>
      </c>
      <c r="H7" s="23" t="s">
        <v>96</v>
      </c>
      <c r="I7" s="23" t="s">
        <v>97</v>
      </c>
      <c r="J7" s="23" t="s">
        <v>98</v>
      </c>
      <c r="K7" s="23" t="s">
        <v>99</v>
      </c>
      <c r="L7" s="23" t="s">
        <v>100</v>
      </c>
      <c r="M7" s="23" t="s">
        <v>101</v>
      </c>
      <c r="N7" s="24" t="s">
        <v>102</v>
      </c>
      <c r="O7" s="24">
        <v>65.31</v>
      </c>
      <c r="P7" s="24">
        <v>3.25</v>
      </c>
      <c r="Q7" s="24">
        <v>69.91</v>
      </c>
      <c r="R7" s="24">
        <v>3275</v>
      </c>
      <c r="S7" s="24">
        <v>136179</v>
      </c>
      <c r="T7" s="24">
        <v>656.29</v>
      </c>
      <c r="U7" s="24">
        <v>207.5</v>
      </c>
      <c r="V7" s="24">
        <v>4397</v>
      </c>
      <c r="W7" s="24">
        <v>2.66</v>
      </c>
      <c r="X7" s="24">
        <v>1653.01</v>
      </c>
      <c r="Y7" s="24">
        <v>100</v>
      </c>
      <c r="Z7" s="24">
        <v>100</v>
      </c>
      <c r="AA7" s="24">
        <v>100.16</v>
      </c>
      <c r="AB7" s="24">
        <v>100.11</v>
      </c>
      <c r="AC7" s="24">
        <v>100.01</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20.69</v>
      </c>
      <c r="AV7" s="24">
        <v>22.39</v>
      </c>
      <c r="AW7" s="24">
        <v>9.31</v>
      </c>
      <c r="AX7" s="24">
        <v>9.8000000000000007</v>
      </c>
      <c r="AY7" s="24">
        <v>19.53</v>
      </c>
      <c r="AZ7" s="24">
        <v>44.14</v>
      </c>
      <c r="BA7" s="24">
        <v>37.24</v>
      </c>
      <c r="BB7" s="24">
        <v>33.58</v>
      </c>
      <c r="BC7" s="24">
        <v>35.42</v>
      </c>
      <c r="BD7" s="24">
        <v>39.82</v>
      </c>
      <c r="BE7" s="24">
        <v>42.02</v>
      </c>
      <c r="BF7" s="24">
        <v>1834.8</v>
      </c>
      <c r="BG7" s="24">
        <v>1699.43</v>
      </c>
      <c r="BH7" s="24">
        <v>1508.06</v>
      </c>
      <c r="BI7" s="24">
        <v>1434.35</v>
      </c>
      <c r="BJ7" s="24">
        <v>1327.77</v>
      </c>
      <c r="BK7" s="24">
        <v>654.71</v>
      </c>
      <c r="BL7" s="24">
        <v>783.8</v>
      </c>
      <c r="BM7" s="24">
        <v>778.81</v>
      </c>
      <c r="BN7" s="24">
        <v>718.49</v>
      </c>
      <c r="BO7" s="24">
        <v>743.31</v>
      </c>
      <c r="BP7" s="24">
        <v>785.1</v>
      </c>
      <c r="BQ7" s="24">
        <v>80.66</v>
      </c>
      <c r="BR7" s="24">
        <v>80.89</v>
      </c>
      <c r="BS7" s="24">
        <v>82.61</v>
      </c>
      <c r="BT7" s="24">
        <v>71.81</v>
      </c>
      <c r="BU7" s="24">
        <v>75.73</v>
      </c>
      <c r="BV7" s="24">
        <v>65.37</v>
      </c>
      <c r="BW7" s="24">
        <v>68.11</v>
      </c>
      <c r="BX7" s="24">
        <v>67.23</v>
      </c>
      <c r="BY7" s="24">
        <v>61.82</v>
      </c>
      <c r="BZ7" s="24">
        <v>61.15</v>
      </c>
      <c r="CA7" s="24">
        <v>56.93</v>
      </c>
      <c r="CB7" s="24">
        <v>208.58</v>
      </c>
      <c r="CC7" s="24">
        <v>207.9</v>
      </c>
      <c r="CD7" s="24">
        <v>205.96</v>
      </c>
      <c r="CE7" s="24">
        <v>236.18</v>
      </c>
      <c r="CF7" s="24">
        <v>225.02</v>
      </c>
      <c r="CG7" s="24">
        <v>228.99</v>
      </c>
      <c r="CH7" s="24">
        <v>222.41</v>
      </c>
      <c r="CI7" s="24">
        <v>228.21</v>
      </c>
      <c r="CJ7" s="24">
        <v>246.9</v>
      </c>
      <c r="CK7" s="24">
        <v>250.43</v>
      </c>
      <c r="CL7" s="24">
        <v>271.14999999999998</v>
      </c>
      <c r="CM7" s="24">
        <v>74.900000000000006</v>
      </c>
      <c r="CN7" s="24">
        <v>77.56</v>
      </c>
      <c r="CO7" s="24">
        <v>74.8</v>
      </c>
      <c r="CP7" s="24">
        <v>70.8</v>
      </c>
      <c r="CQ7" s="24">
        <v>71.45</v>
      </c>
      <c r="CR7" s="24">
        <v>54.06</v>
      </c>
      <c r="CS7" s="24">
        <v>55.26</v>
      </c>
      <c r="CT7" s="24">
        <v>54.54</v>
      </c>
      <c r="CU7" s="24">
        <v>52.9</v>
      </c>
      <c r="CV7" s="24">
        <v>52.63</v>
      </c>
      <c r="CW7" s="24">
        <v>49.87</v>
      </c>
      <c r="CX7" s="24">
        <v>94.12</v>
      </c>
      <c r="CY7" s="24">
        <v>94.21</v>
      </c>
      <c r="CZ7" s="24">
        <v>94.31</v>
      </c>
      <c r="DA7" s="24">
        <v>94.37</v>
      </c>
      <c r="DB7" s="24">
        <v>94.45</v>
      </c>
      <c r="DC7" s="24">
        <v>90.11</v>
      </c>
      <c r="DD7" s="24">
        <v>90.52</v>
      </c>
      <c r="DE7" s="24">
        <v>90.3</v>
      </c>
      <c r="DF7" s="24">
        <v>90.3</v>
      </c>
      <c r="DG7" s="24">
        <v>90.32</v>
      </c>
      <c r="DH7" s="24">
        <v>87.54</v>
      </c>
      <c r="DI7" s="24">
        <v>25.73</v>
      </c>
      <c r="DJ7" s="24">
        <v>28.34</v>
      </c>
      <c r="DK7" s="24">
        <v>30.82</v>
      </c>
      <c r="DL7" s="24">
        <v>33.26</v>
      </c>
      <c r="DM7" s="24">
        <v>35.58</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さくら子</cp:lastModifiedBy>
  <dcterms:created xsi:type="dcterms:W3CDTF">2025-01-24T07:20:10Z</dcterms:created>
  <dcterms:modified xsi:type="dcterms:W3CDTF">2025-02-20T07:18:50Z</dcterms:modified>
  <cp:category/>
</cp:coreProperties>
</file>