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W:\09 財政課\財政係\▽経営比較分析表\R06\01 【下水】 R05決算経営比較分析\下水道分\"/>
    </mc:Choice>
  </mc:AlternateContent>
  <xr:revisionPtr revIDLastSave="0" documentId="13_ncr:1_{B1D1BCEB-07D4-4DBD-B66E-575C05F6BC54}" xr6:coauthVersionLast="47" xr6:coauthVersionMax="47" xr10:uidLastSave="{00000000-0000-0000-0000-000000000000}"/>
  <workbookProtection workbookAlgorithmName="SHA-512" workbookHashValue="QfhvLmnZMd8NtaeI2XCKACKVLO/k7Yr3LxjjZBq6P70JNHurL1GwFIurt6uXwU1Hd+RoxEmEulpwO/f9GQvgmg==" workbookSaltValue="8q841As/pWGVwqnMLCq4oQ==" workbookSpinCount="100000" lockStructure="1"/>
  <bookViews>
    <workbookView xWindow="-15" yWindow="-15" windowWidth="14400" windowHeight="155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<sst xmlns="http://schemas.openxmlformats.org/spreadsheetml/2006/main" count="231" uniqueCount="116">
  <si>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</si>
  <si>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</si>
  <si>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</si>
  <si>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</si>
  <si>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</si>
  <si>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</si>
  <si>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</si>
  <si>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</si>
  <si>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</si>
  <si>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</si>
  <si>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</si>
  <si>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</si>
  <si>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</si>
  <si>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</si>
  <si>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</si>
  <si>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</si>
  <si>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</si>
  <si>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</si>
  <si>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</si>
  <si>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</si>
  <si>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</si>
  <si>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</si>
  <si>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</si>
  <si>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</si>
  <si>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</si>
  <si>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</si>
  <si>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</si>
  <si>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</si>
  <si>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</si>
  <si>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</si>
  <si>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</si>
  <si>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</si>
  <si>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</si>
  <si>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</si>
  <si>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</si>
  <si>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</si>
  <si>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</si>
  <si>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</si>
  <si>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</si>
  <si>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</si>
  <si>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</si>
  <si>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</si>
  <si>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</si>
  <si>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</si>
  <si>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</si>
  <si>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</si>
  <si>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</si>
  <si>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</si>
  <si>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</si>
  <si>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</si>
  <si>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</si>
  <si>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</si>
  <si>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</si>
  <si>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</si>
  <si>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</si>
  <si>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</si>
  <si>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</si>
  <si>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</si>
  <si>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</si>
  <si>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</si>
  <si>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</si>
  <si>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</si>
  <si>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</si>
  <si>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</si>
  <si>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</si>
  <si>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</si>
  <si>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</si>
  <si>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</si>
  <si>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</si>
  <si>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</si>
  <si>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</si>
  <si>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</si>
  <si>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</si>
  <si>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</si>
  <si>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</si>
  <si>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</si>
  <si>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</si>
  <si>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</si>
  <si>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</si>
  <si>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</si>
  <si>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</si>
  <si>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</si>
  <si>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</si>
  <si>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</si>
  <si>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</si>
  <si>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</si>
  <si>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</si>
  <si>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</si>
  <si>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</si>
  <si>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</si>
  <si>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</si>
  <si>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</si>
  <si>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</si>
  <si>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</si>
  <si>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</si>
  <si>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</si>
  <si>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</si>
  <si>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</si>
  <si>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</si>
  <si>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</si>
  <si>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</si>
  <si>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</si>
  <si>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</si>
  <si>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</si>
  <si>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</si>
  <si>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</si>
  <si>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</si>
  <si>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</si>
  <si>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</si>
  <si>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</si>
  <si>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</si>
  <si>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</si>
  <si>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</si>
  <si>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経常収支比率は、類似団体平均値と比較すると低いが、100％を上回った。
　累積欠損金は、発生していない。
　流動比率は、100％を上回っており、類似団体と比較しても高い。
　企業債残高対事業規模比率は、使用料収入に対し、約7倍の企業債残高があるが、類似団体平均値と比較すると低くなっている。
　経費回収率は、100％を上回り、使用料で回収すべき経費は使用料で賄えている。
　汚水処理原価は169.21円で、類似団体平均値と比較すると9円程度高くなっている。
　施設利用率は、類似団体平均値と比較すると高く、68.95％となった。
　水洗化率は、類似団体平均値と同程度の数値である。</t>
    <phoneticPr fontId="4"/>
  </si>
  <si>
    <t>　有形固定資産減価償却率は、類似団体平均値と同程度の数値である。類似団体より、増加率が大きく、更新の必要性が高まっている。
　管渠老朽化率は、類似団体平均値と比較すると高い。本市では、昭和20年代から下水道事業に取り組んでおり、今後も法定耐用年数を経過した管渠延長が増加することとなる。
　管渠改善率は、類似団体平均値と比較すると低い。ストックマネジメントの調査結果により管渠改善を行っており、マンホールふたの改修なども含め優先順位をつけて実施しているが、管路の総延長も長いため、改善率には反映されにくい。</t>
    <rPh sb="22" eb="25">
      <t>ドウテイド</t>
    </rPh>
    <rPh sb="26" eb="28">
      <t>スウチ</t>
    </rPh>
    <rPh sb="32" eb="36">
      <t>ルイジダンタイ</t>
    </rPh>
    <rPh sb="39" eb="41">
      <t>ゾウカ</t>
    </rPh>
    <rPh sb="41" eb="42">
      <t>リツ</t>
    </rPh>
    <rPh sb="43" eb="44">
      <t>オオ</t>
    </rPh>
    <rPh sb="47" eb="49">
      <t>コウシン</t>
    </rPh>
    <rPh sb="50" eb="53">
      <t>ヒツヨウセイ</t>
    </rPh>
    <rPh sb="54" eb="55">
      <t>タカ</t>
    </rPh>
    <phoneticPr fontId="4"/>
  </si>
  <si>
    <t>　現状における経営状態については、経常収支比率は黒字で推移しており、流動比率等の指標についても類似団体と比較して良好な状況である。
　しかしながら、管渠老朽化率にも見られるように、施設の老朽化は進んでおり、ストックマネジメント計画に基づく、施設の長寿命化や耐震化を進める必要がある。
　また、企業債については、今後大型の事業が続く予定であるが、利率上昇による影響も考慮しつつ、発行額の抑制や改築施設の耐用年数に応じた適切な借入年数の設定などにより計画的に残高の削減に努め、経営の安定化を図らなければなら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</si>
</sst>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0.05</c:v>
                </c:pt>
                <c:pt idx="1">
                  <c:v>0.03</c:v>
                </c:pt>
                <c:pt idx="2">
                  <c:v>0.05</c:v>
                </c:pt>
                <c:pt idx="3">
                  <c:v>0.08</c:v>
                </c:pt>
                <c:pt idx="4">
                  <c:v>0.04</c:v>
                </c:pt>
              </c:numCache>
            </c:numRef>
          </c:val>
          <c:extLst>
            <c:ext xmlns:c16="http://schemas.microsoft.com/office/drawing/2014/chart" uri="{C3380CC4-5D6E-409C-BE32-E72D297353CC}">
              <c16:uniqueId val="{00000000-AA5C-4D23-B804-61FD59792BF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AA5C-4D23-B804-61FD59792BF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73.599999999999994</c:v>
                </c:pt>
                <c:pt idx="1">
                  <c:v>74.48</c:v>
                </c:pt>
                <c:pt idx="2">
                  <c:v>74.22</c:v>
                </c:pt>
                <c:pt idx="3">
                  <c:v>68.459999999999994</c:v>
                </c:pt>
                <c:pt idx="4">
                  <c:v>68.95</c:v>
                </c:pt>
              </c:numCache>
            </c:numRef>
          </c:val>
          <c:extLst>
            <c:ext xmlns:c16="http://schemas.microsoft.com/office/drawing/2014/chart" uri="{C3380CC4-5D6E-409C-BE32-E72D297353CC}">
              <c16:uniqueId val="{00000000-D3BF-47D7-A309-E3662622E1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D3BF-47D7-A309-E3662622E1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94.6</c:v>
                </c:pt>
                <c:pt idx="1">
                  <c:v>94.65</c:v>
                </c:pt>
                <c:pt idx="2">
                  <c:v>94.69</c:v>
                </c:pt>
                <c:pt idx="3">
                  <c:v>94.81</c:v>
                </c:pt>
                <c:pt idx="4">
                  <c:v>94.81</c:v>
                </c:pt>
              </c:numCache>
            </c:numRef>
          </c:val>
          <c:extLst>
            <c:ext xmlns:c16="http://schemas.microsoft.com/office/drawing/2014/chart" uri="{C3380CC4-5D6E-409C-BE32-E72D297353CC}">
              <c16:uniqueId val="{00000000-F01D-4205-81C7-7927F66FBB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F01D-4205-81C7-7927F66FBB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101.81</c:v>
                </c:pt>
                <c:pt idx="1">
                  <c:v>102.11</c:v>
                </c:pt>
                <c:pt idx="2">
                  <c:v>102.93</c:v>
                </c:pt>
                <c:pt idx="3">
                  <c:v>102.83</c:v>
                </c:pt>
                <c:pt idx="4">
                  <c:v>103.33</c:v>
                </c:pt>
              </c:numCache>
            </c:numRef>
          </c:val>
          <c:extLst>
            <c:ext xmlns:c16="http://schemas.microsoft.com/office/drawing/2014/chart" uri="{C3380CC4-5D6E-409C-BE32-E72D297353CC}">
              <c16:uniqueId val="{00000000-3E16-48C5-82E5-31A90E3C617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3E16-48C5-82E5-31A90E3C617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28.66</c:v>
                </c:pt>
                <c:pt idx="1">
                  <c:v>31.53</c:v>
                </c:pt>
                <c:pt idx="2">
                  <c:v>33.69</c:v>
                </c:pt>
                <c:pt idx="3">
                  <c:v>35.89</c:v>
                </c:pt>
                <c:pt idx="4">
                  <c:v>38.53</c:v>
                </c:pt>
              </c:numCache>
            </c:numRef>
          </c:val>
          <c:extLst>
            <c:ext xmlns:c16="http://schemas.microsoft.com/office/drawing/2014/chart" uri="{C3380CC4-5D6E-409C-BE32-E72D297353CC}">
              <c16:uniqueId val="{00000000-16E8-4E80-9C33-38AF608C90A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16E8-4E80-9C33-38AF608C90A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15.31</c:v>
                </c:pt>
                <c:pt idx="1">
                  <c:v>16.68</c:v>
                </c:pt>
                <c:pt idx="2">
                  <c:v>18.420000000000002</c:v>
                </c:pt>
                <c:pt idx="3">
                  <c:v>19.71</c:v>
                </c:pt>
                <c:pt idx="4">
                  <c:v>20.329999999999998</c:v>
                </c:pt>
              </c:numCache>
            </c:numRef>
          </c:val>
          <c:extLst>
            <c:ext xmlns:c16="http://schemas.microsoft.com/office/drawing/2014/chart" uri="{C3380CC4-5D6E-409C-BE32-E72D297353CC}">
              <c16:uniqueId val="{00000000-870E-408D-97F4-17C948DA112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870E-408D-97F4-17C948DA112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45-4B0F-8382-53A42DCBF7D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1D45-4B0F-8382-53A42DCBF7D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121.91</c:v>
                </c:pt>
                <c:pt idx="1">
                  <c:v>135.80000000000001</c:v>
                </c:pt>
                <c:pt idx="2">
                  <c:v>160.16999999999999</c:v>
                </c:pt>
                <c:pt idx="3">
                  <c:v>138.88999999999999</c:v>
                </c:pt>
                <c:pt idx="4">
                  <c:v>137.09</c:v>
                </c:pt>
              </c:numCache>
            </c:numRef>
          </c:val>
          <c:extLst>
            <c:ext xmlns:c16="http://schemas.microsoft.com/office/drawing/2014/chart" uri="{C3380CC4-5D6E-409C-BE32-E72D297353CC}">
              <c16:uniqueId val="{00000000-1EE4-46C5-959A-0BEE5807CD0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1EE4-46C5-959A-0BEE5807CD0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760.13</c:v>
                </c:pt>
                <c:pt idx="1">
                  <c:v>715.47</c:v>
                </c:pt>
                <c:pt idx="2">
                  <c:v>712.36</c:v>
                </c:pt>
                <c:pt idx="3">
                  <c:v>697.07</c:v>
                </c:pt>
                <c:pt idx="4">
                  <c:v>689.64</c:v>
                </c:pt>
              </c:numCache>
            </c:numRef>
          </c:val>
          <c:extLst>
            <c:ext xmlns:c16="http://schemas.microsoft.com/office/drawing/2014/chart" uri="{C3380CC4-5D6E-409C-BE32-E72D297353CC}">
              <c16:uniqueId val="{00000000-0984-4BF2-99CD-A2E0C4DF26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0984-4BF2-99CD-A2E0C4DF26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100.22</c:v>
                </c:pt>
                <c:pt idx="1">
                  <c:v>100.13</c:v>
                </c:pt>
                <c:pt idx="2">
                  <c:v>100.1</c:v>
                </c:pt>
                <c:pt idx="3">
                  <c:v>100.05</c:v>
                </c:pt>
                <c:pt idx="4">
                  <c:v>100.02</c:v>
                </c:pt>
              </c:numCache>
            </c:numRef>
          </c:val>
          <c:extLst>
            <c:ext xmlns:c16="http://schemas.microsoft.com/office/drawing/2014/chart" uri="{C3380CC4-5D6E-409C-BE32-E72D297353CC}">
              <c16:uniqueId val="{00000000-DFD5-4D2B-B5CF-0D085E12309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DFD5-4D2B-B5CF-0D085E12309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167.87</c:v>
                </c:pt>
                <c:pt idx="1">
                  <c:v>167.13</c:v>
                </c:pt>
                <c:pt idx="2">
                  <c:v>167.62</c:v>
                </c:pt>
                <c:pt idx="3">
                  <c:v>168.51</c:v>
                </c:pt>
                <c:pt idx="4">
                  <c:v>169.21</c:v>
                </c:pt>
              </c:numCache>
            </c:numRef>
          </c:val>
          <c:extLst>
            <c:ext xmlns:c16="http://schemas.microsoft.com/office/drawing/2014/chart" uri="{C3380CC4-5D6E-409C-BE32-E72D297353CC}">
              <c16:uniqueId val="{00000000-C567-4480-814C-25CB7648DE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C567-4480-814C-25CB7648DE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3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山口県　周南市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自治体職員</v>
      </c>
      <c r="AE8" s="66"/>
      <c r="AF8" s="66"/>
      <c r="AG8" s="66"/>
      <c r="AH8" s="66"/>
      <c r="AI8" s="66"/>
      <c r="AJ8" s="66"/>
      <c r="AK8" s="3"/>
      <c r="AL8" s="54">
        <f>データ!S6</f>
        <v>136179</v>
      </c>
      <c r="AM8" s="54"/>
      <c r="AN8" s="54"/>
      <c r="AO8" s="54"/>
      <c r="AP8" s="54"/>
      <c r="AQ8" s="54"/>
      <c r="AR8" s="54"/>
      <c r="AS8" s="54"/>
      <c r="AT8" s="53">
        <f>データ!T6</f>
        <v>656.29</v>
      </c>
      <c r="AU8" s="53"/>
      <c r="AV8" s="53"/>
      <c r="AW8" s="53"/>
      <c r="AX8" s="53"/>
      <c r="AY8" s="53"/>
      <c r="AZ8" s="53"/>
      <c r="BA8" s="53"/>
      <c r="BB8" s="53">
        <f>データ!U6</f>
        <v>207.5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73.69</v>
      </c>
      <c r="J10" s="53"/>
      <c r="K10" s="53"/>
      <c r="L10" s="53"/>
      <c r="M10" s="53"/>
      <c r="N10" s="53"/>
      <c r="O10" s="53"/>
      <c r="P10" s="53">
        <f>データ!P6</f>
        <v>86.44</v>
      </c>
      <c r="Q10" s="53"/>
      <c r="R10" s="53"/>
      <c r="S10" s="53"/>
      <c r="T10" s="53"/>
      <c r="U10" s="53"/>
      <c r="V10" s="53"/>
      <c r="W10" s="53">
        <f>データ!Q6</f>
        <v>60.94</v>
      </c>
      <c r="X10" s="53"/>
      <c r="Y10" s="53"/>
      <c r="Z10" s="53"/>
      <c r="AA10" s="53"/>
      <c r="AB10" s="53"/>
      <c r="AC10" s="53"/>
      <c r="AD10" s="54">
        <f>データ!R6</f>
        <v>3275</v>
      </c>
      <c r="AE10" s="54"/>
      <c r="AF10" s="54"/>
      <c r="AG10" s="54"/>
      <c r="AH10" s="54"/>
      <c r="AI10" s="54"/>
      <c r="AJ10" s="54"/>
      <c r="AK10" s="2"/>
      <c r="AL10" s="54">
        <f>データ!V6</f>
        <v>116967</v>
      </c>
      <c r="AM10" s="54"/>
      <c r="AN10" s="54"/>
      <c r="AO10" s="54"/>
      <c r="AP10" s="54"/>
      <c r="AQ10" s="54"/>
      <c r="AR10" s="54"/>
      <c r="AS10" s="54"/>
      <c r="AT10" s="53">
        <f>データ!W6</f>
        <v>29.36</v>
      </c>
      <c r="AU10" s="53"/>
      <c r="AV10" s="53"/>
      <c r="AW10" s="53"/>
      <c r="AX10" s="53"/>
      <c r="AY10" s="53"/>
      <c r="AZ10" s="53"/>
      <c r="BA10" s="53"/>
      <c r="BB10" s="53">
        <f>データ!X6</f>
        <v>3983.89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LJrAmO6LuJ+c5pmBVpGMqT11txY6U1gYaFomUJkbXEdKnBLitpUK87rMBHTGHxCqu0NE6KeUZeC0GBlAL2dy8g==" saltValue="M6tPqvhN26kR5CKdg1ONC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352152</v>
      </c>
      <c r="D6" s="19">
        <f t="shared" si="3"/>
        <v>46</v>
      </c>
      <c r="E6" s="19">
        <f t="shared" si="3"/>
        <v>17</v>
      </c>
      <c r="F6" s="19">
        <f t="shared" si="3"/>
        <v>1</v>
      </c>
      <c r="G6" s="19">
        <f t="shared" si="3"/>
        <v>0</v>
      </c>
      <c r="H6" s="19" t="str">
        <f t="shared" si="3"/>
        <v>山口県　周南市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73.69</v>
      </c>
      <c r="P6" s="20">
        <f t="shared" si="3"/>
        <v>86.44</v>
      </c>
      <c r="Q6" s="20">
        <f t="shared" si="3"/>
        <v>60.94</v>
      </c>
      <c r="R6" s="20">
        <f t="shared" si="3"/>
        <v>3275</v>
      </c>
      <c r="S6" s="20">
        <f t="shared" si="3"/>
        <v>136179</v>
      </c>
      <c r="T6" s="20">
        <f t="shared" si="3"/>
        <v>656.29</v>
      </c>
      <c r="U6" s="20">
        <f t="shared" si="3"/>
        <v>207.5</v>
      </c>
      <c r="V6" s="20">
        <f t="shared" si="3"/>
        <v>116967</v>
      </c>
      <c r="W6" s="20">
        <f t="shared" si="3"/>
        <v>29.36</v>
      </c>
      <c r="X6" s="20">
        <f t="shared" si="3"/>
        <v>3983.89</v>
      </c>
      <c r="Y6" s="21">
        <f>IF(Y7="",NA(),Y7)</f>
        <v>101.81</v>
      </c>
      <c r="Z6" s="21">
        <f t="shared" ref="Z6:AH6" si="4">IF(Z7="",NA(),Z7)</f>
        <v>102.11</v>
      </c>
      <c r="AA6" s="21">
        <f t="shared" si="4"/>
        <v>102.93</v>
      </c>
      <c r="AB6" s="21">
        <f t="shared" si="4"/>
        <v>102.83</v>
      </c>
      <c r="AC6" s="21">
        <f t="shared" si="4"/>
        <v>103.33</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121.91</v>
      </c>
      <c r="AV6" s="21">
        <f t="shared" ref="AV6:BD6" si="6">IF(AV7="",NA(),AV7)</f>
        <v>135.80000000000001</v>
      </c>
      <c r="AW6" s="21">
        <f t="shared" si="6"/>
        <v>160.16999999999999</v>
      </c>
      <c r="AX6" s="21">
        <f t="shared" si="6"/>
        <v>138.88999999999999</v>
      </c>
      <c r="AY6" s="21">
        <f t="shared" si="6"/>
        <v>137.09</v>
      </c>
      <c r="AZ6" s="21">
        <f t="shared" si="6"/>
        <v>61.57</v>
      </c>
      <c r="BA6" s="21">
        <f t="shared" si="6"/>
        <v>60.82</v>
      </c>
      <c r="BB6" s="21">
        <f t="shared" si="6"/>
        <v>63.48</v>
      </c>
      <c r="BC6" s="21">
        <f t="shared" si="6"/>
        <v>65.510000000000005</v>
      </c>
      <c r="BD6" s="21">
        <f t="shared" si="6"/>
        <v>72.78</v>
      </c>
      <c r="BE6" s="20" t="str">
        <f>IF(BE7="","",IF(BE7="-","【-】","【"&amp;SUBSTITUTE(TEXT(BE7,"#,##0.00"),"-","△")&amp;"】"))</f>
        <v>【78.43】</v>
      </c>
      <c r="BF6" s="21">
        <f>IF(BF7="",NA(),BF7)</f>
        <v>760.13</v>
      </c>
      <c r="BG6" s="21">
        <f t="shared" ref="BG6:BO6" si="7">IF(BG7="",NA(),BG7)</f>
        <v>715.47</v>
      </c>
      <c r="BH6" s="21">
        <f t="shared" si="7"/>
        <v>712.36</v>
      </c>
      <c r="BI6" s="21">
        <f t="shared" si="7"/>
        <v>697.07</v>
      </c>
      <c r="BJ6" s="21">
        <f t="shared" si="7"/>
        <v>689.64</v>
      </c>
      <c r="BK6" s="21">
        <f t="shared" si="7"/>
        <v>867.39</v>
      </c>
      <c r="BL6" s="21">
        <f t="shared" si="7"/>
        <v>920.83</v>
      </c>
      <c r="BM6" s="21">
        <f t="shared" si="7"/>
        <v>874.02</v>
      </c>
      <c r="BN6" s="21">
        <f t="shared" si="7"/>
        <v>827.43</v>
      </c>
      <c r="BO6" s="21">
        <f t="shared" si="7"/>
        <v>790.32</v>
      </c>
      <c r="BP6" s="20" t="str">
        <f>IF(BP7="","",IF(BP7="-","【-】","【"&amp;SUBSTITUTE(TEXT(BP7,"#,##0.00"),"-","△")&amp;"】"))</f>
        <v>【630.82】</v>
      </c>
      <c r="BQ6" s="21">
        <f>IF(BQ7="",NA(),BQ7)</f>
        <v>100.22</v>
      </c>
      <c r="BR6" s="21">
        <f t="shared" ref="BR6:BZ6" si="8">IF(BR7="",NA(),BR7)</f>
        <v>100.13</v>
      </c>
      <c r="BS6" s="21">
        <f t="shared" si="8"/>
        <v>100.1</v>
      </c>
      <c r="BT6" s="21">
        <f t="shared" si="8"/>
        <v>100.05</v>
      </c>
      <c r="BU6" s="21">
        <f t="shared" si="8"/>
        <v>100.02</v>
      </c>
      <c r="BV6" s="21">
        <f t="shared" si="8"/>
        <v>100.91</v>
      </c>
      <c r="BW6" s="21">
        <f t="shared" si="8"/>
        <v>99.82</v>
      </c>
      <c r="BX6" s="21">
        <f t="shared" si="8"/>
        <v>100.32</v>
      </c>
      <c r="BY6" s="21">
        <f t="shared" si="8"/>
        <v>99.71</v>
      </c>
      <c r="BZ6" s="21">
        <f t="shared" si="8"/>
        <v>98.7</v>
      </c>
      <c r="CA6" s="20" t="str">
        <f>IF(CA7="","",IF(CA7="-","【-】","【"&amp;SUBSTITUTE(TEXT(CA7,"#,##0.00"),"-","△")&amp;"】"))</f>
        <v>【97.81】</v>
      </c>
      <c r="CB6" s="21">
        <f>IF(CB7="",NA(),CB7)</f>
        <v>167.87</v>
      </c>
      <c r="CC6" s="21">
        <f t="shared" ref="CC6:CK6" si="9">IF(CC7="",NA(),CC7)</f>
        <v>167.13</v>
      </c>
      <c r="CD6" s="21">
        <f t="shared" si="9"/>
        <v>167.62</v>
      </c>
      <c r="CE6" s="21">
        <f t="shared" si="9"/>
        <v>168.51</v>
      </c>
      <c r="CF6" s="21">
        <f t="shared" si="9"/>
        <v>169.21</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73.599999999999994</v>
      </c>
      <c r="CN6" s="21">
        <f t="shared" ref="CN6:CV6" si="10">IF(CN7="",NA(),CN7)</f>
        <v>74.48</v>
      </c>
      <c r="CO6" s="21">
        <f t="shared" si="10"/>
        <v>74.22</v>
      </c>
      <c r="CP6" s="21">
        <f t="shared" si="10"/>
        <v>68.459999999999994</v>
      </c>
      <c r="CQ6" s="21">
        <f t="shared" si="10"/>
        <v>68.95</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94.6</v>
      </c>
      <c r="CY6" s="21">
        <f t="shared" ref="CY6:DG6" si="11">IF(CY7="",NA(),CY7)</f>
        <v>94.65</v>
      </c>
      <c r="CZ6" s="21">
        <f t="shared" si="11"/>
        <v>94.69</v>
      </c>
      <c r="DA6" s="21">
        <f t="shared" si="11"/>
        <v>94.81</v>
      </c>
      <c r="DB6" s="21">
        <f t="shared" si="11"/>
        <v>94.81</v>
      </c>
      <c r="DC6" s="21">
        <f t="shared" si="11"/>
        <v>94.06</v>
      </c>
      <c r="DD6" s="21">
        <f t="shared" si="11"/>
        <v>94.41</v>
      </c>
      <c r="DE6" s="21">
        <f t="shared" si="11"/>
        <v>94.43</v>
      </c>
      <c r="DF6" s="21">
        <f t="shared" si="11"/>
        <v>94.58</v>
      </c>
      <c r="DG6" s="21">
        <f t="shared" si="11"/>
        <v>94.69</v>
      </c>
      <c r="DH6" s="20" t="str">
        <f>IF(DH7="","",IF(DH7="-","【-】","【"&amp;SUBSTITUTE(TEXT(DH7,"#,##0.00"),"-","△")&amp;"】"))</f>
        <v>【95.91】</v>
      </c>
      <c r="DI6" s="21">
        <f>IF(DI7="",NA(),DI7)</f>
        <v>28.66</v>
      </c>
      <c r="DJ6" s="21">
        <f t="shared" ref="DJ6:DR6" si="12">IF(DJ7="",NA(),DJ7)</f>
        <v>31.53</v>
      </c>
      <c r="DK6" s="21">
        <f t="shared" si="12"/>
        <v>33.69</v>
      </c>
      <c r="DL6" s="21">
        <f t="shared" si="12"/>
        <v>35.89</v>
      </c>
      <c r="DM6" s="21">
        <f t="shared" si="12"/>
        <v>38.53</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15.31</v>
      </c>
      <c r="DU6" s="21">
        <f t="shared" ref="DU6:EC6" si="13">IF(DU7="",NA(),DU7)</f>
        <v>16.68</v>
      </c>
      <c r="DV6" s="21">
        <f t="shared" si="13"/>
        <v>18.420000000000002</v>
      </c>
      <c r="DW6" s="21">
        <f t="shared" si="13"/>
        <v>19.71</v>
      </c>
      <c r="DX6" s="21">
        <f t="shared" si="13"/>
        <v>20.329999999999998</v>
      </c>
      <c r="DY6" s="21">
        <f t="shared" si="13"/>
        <v>5.1100000000000003</v>
      </c>
      <c r="DZ6" s="21">
        <f t="shared" si="13"/>
        <v>5.18</v>
      </c>
      <c r="EA6" s="21">
        <f t="shared" si="13"/>
        <v>6.01</v>
      </c>
      <c r="EB6" s="21">
        <f t="shared" si="13"/>
        <v>6.84</v>
      </c>
      <c r="EC6" s="21">
        <f t="shared" si="13"/>
        <v>7.69</v>
      </c>
      <c r="ED6" s="20" t="str">
        <f>IF(ED7="","",IF(ED7="-","【-】","【"&amp;SUBSTITUTE(TEXT(ED7,"#,##0.00"),"-","△")&amp;"】"))</f>
        <v>【8.68】</v>
      </c>
      <c r="EE6" s="21">
        <f>IF(EE7="",NA(),EE7)</f>
        <v>0.05</v>
      </c>
      <c r="EF6" s="21">
        <f t="shared" ref="EF6:EN6" si="14">IF(EF7="",NA(),EF7)</f>
        <v>0.03</v>
      </c>
      <c r="EG6" s="21">
        <f t="shared" si="14"/>
        <v>0.05</v>
      </c>
      <c r="EH6" s="21">
        <f t="shared" si="14"/>
        <v>0.08</v>
      </c>
      <c r="EI6" s="21">
        <f t="shared" si="14"/>
        <v>0.04</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352152</v>
      </c>
      <c r="D7" s="23">
        <v>46</v>
      </c>
      <c r="E7" s="23">
        <v>17</v>
      </c>
      <c r="F7" s="23">
        <v>1</v>
      </c>
      <c r="G7" s="23">
        <v>0</v>
      </c>
      <c r="H7" s="23" t="s">
        <v>96</v>
      </c>
      <c r="I7" s="23" t="s">
        <v>97</v>
      </c>
      <c r="J7" s="23" t="s">
        <v>98</v>
      </c>
      <c r="K7" s="23" t="s">
        <v>99</v>
      </c>
      <c r="L7" s="23" t="s">
        <v>100</v>
      </c>
      <c r="M7" s="23" t="s">
        <v>101</v>
      </c>
      <c r="N7" s="24" t="s">
        <v>102</v>
      </c>
      <c r="O7" s="24">
        <v>73.69</v>
      </c>
      <c r="P7" s="24">
        <v>86.44</v>
      </c>
      <c r="Q7" s="24">
        <v>60.94</v>
      </c>
      <c r="R7" s="24">
        <v>3275</v>
      </c>
      <c r="S7" s="24">
        <v>136179</v>
      </c>
      <c r="T7" s="24">
        <v>656.29</v>
      </c>
      <c r="U7" s="24">
        <v>207.5</v>
      </c>
      <c r="V7" s="24">
        <v>116967</v>
      </c>
      <c r="W7" s="24">
        <v>29.36</v>
      </c>
      <c r="X7" s="24">
        <v>3983.89</v>
      </c>
      <c r="Y7" s="24">
        <v>101.81</v>
      </c>
      <c r="Z7" s="24">
        <v>102.11</v>
      </c>
      <c r="AA7" s="24">
        <v>102.93</v>
      </c>
      <c r="AB7" s="24">
        <v>102.83</v>
      </c>
      <c r="AC7" s="24">
        <v>103.33</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121.91</v>
      </c>
      <c r="AV7" s="24">
        <v>135.80000000000001</v>
      </c>
      <c r="AW7" s="24">
        <v>160.16999999999999</v>
      </c>
      <c r="AX7" s="24">
        <v>138.88999999999999</v>
      </c>
      <c r="AY7" s="24">
        <v>137.09</v>
      </c>
      <c r="AZ7" s="24">
        <v>61.57</v>
      </c>
      <c r="BA7" s="24">
        <v>60.82</v>
      </c>
      <c r="BB7" s="24">
        <v>63.48</v>
      </c>
      <c r="BC7" s="24">
        <v>65.510000000000005</v>
      </c>
      <c r="BD7" s="24">
        <v>72.78</v>
      </c>
      <c r="BE7" s="24">
        <v>78.430000000000007</v>
      </c>
      <c r="BF7" s="24">
        <v>760.13</v>
      </c>
      <c r="BG7" s="24">
        <v>715.47</v>
      </c>
      <c r="BH7" s="24">
        <v>712.36</v>
      </c>
      <c r="BI7" s="24">
        <v>697.07</v>
      </c>
      <c r="BJ7" s="24">
        <v>689.64</v>
      </c>
      <c r="BK7" s="24">
        <v>867.39</v>
      </c>
      <c r="BL7" s="24">
        <v>920.83</v>
      </c>
      <c r="BM7" s="24">
        <v>874.02</v>
      </c>
      <c r="BN7" s="24">
        <v>827.43</v>
      </c>
      <c r="BO7" s="24">
        <v>790.32</v>
      </c>
      <c r="BP7" s="24">
        <v>630.82000000000005</v>
      </c>
      <c r="BQ7" s="24">
        <v>100.22</v>
      </c>
      <c r="BR7" s="24">
        <v>100.13</v>
      </c>
      <c r="BS7" s="24">
        <v>100.1</v>
      </c>
      <c r="BT7" s="24">
        <v>100.05</v>
      </c>
      <c r="BU7" s="24">
        <v>100.02</v>
      </c>
      <c r="BV7" s="24">
        <v>100.91</v>
      </c>
      <c r="BW7" s="24">
        <v>99.82</v>
      </c>
      <c r="BX7" s="24">
        <v>100.32</v>
      </c>
      <c r="BY7" s="24">
        <v>99.71</v>
      </c>
      <c r="BZ7" s="24">
        <v>98.7</v>
      </c>
      <c r="CA7" s="24">
        <v>97.81</v>
      </c>
      <c r="CB7" s="24">
        <v>167.87</v>
      </c>
      <c r="CC7" s="24">
        <v>167.13</v>
      </c>
      <c r="CD7" s="24">
        <v>167.62</v>
      </c>
      <c r="CE7" s="24">
        <v>168.51</v>
      </c>
      <c r="CF7" s="24">
        <v>169.21</v>
      </c>
      <c r="CG7" s="24">
        <v>158.04</v>
      </c>
      <c r="CH7" s="24">
        <v>156.77000000000001</v>
      </c>
      <c r="CI7" s="24">
        <v>157.63999999999999</v>
      </c>
      <c r="CJ7" s="24">
        <v>159.59</v>
      </c>
      <c r="CK7" s="24">
        <v>160.65</v>
      </c>
      <c r="CL7" s="24">
        <v>138.75</v>
      </c>
      <c r="CM7" s="24">
        <v>73.599999999999994</v>
      </c>
      <c r="CN7" s="24">
        <v>74.48</v>
      </c>
      <c r="CO7" s="24">
        <v>74.22</v>
      </c>
      <c r="CP7" s="24">
        <v>68.459999999999994</v>
      </c>
      <c r="CQ7" s="24">
        <v>68.95</v>
      </c>
      <c r="CR7" s="24">
        <v>66.78</v>
      </c>
      <c r="CS7" s="24">
        <v>67</v>
      </c>
      <c r="CT7" s="24">
        <v>66.650000000000006</v>
      </c>
      <c r="CU7" s="24">
        <v>64.45</v>
      </c>
      <c r="CV7" s="24">
        <v>65.11</v>
      </c>
      <c r="CW7" s="24">
        <v>58.94</v>
      </c>
      <c r="CX7" s="24">
        <v>94.6</v>
      </c>
      <c r="CY7" s="24">
        <v>94.65</v>
      </c>
      <c r="CZ7" s="24">
        <v>94.69</v>
      </c>
      <c r="DA7" s="24">
        <v>94.81</v>
      </c>
      <c r="DB7" s="24">
        <v>94.81</v>
      </c>
      <c r="DC7" s="24">
        <v>94.06</v>
      </c>
      <c r="DD7" s="24">
        <v>94.41</v>
      </c>
      <c r="DE7" s="24">
        <v>94.43</v>
      </c>
      <c r="DF7" s="24">
        <v>94.58</v>
      </c>
      <c r="DG7" s="24">
        <v>94.69</v>
      </c>
      <c r="DH7" s="24">
        <v>95.91</v>
      </c>
      <c r="DI7" s="24">
        <v>28.66</v>
      </c>
      <c r="DJ7" s="24">
        <v>31.53</v>
      </c>
      <c r="DK7" s="24">
        <v>33.69</v>
      </c>
      <c r="DL7" s="24">
        <v>35.89</v>
      </c>
      <c r="DM7" s="24">
        <v>38.53</v>
      </c>
      <c r="DN7" s="24">
        <v>34.33</v>
      </c>
      <c r="DO7" s="24">
        <v>34.15</v>
      </c>
      <c r="DP7" s="24">
        <v>35.53</v>
      </c>
      <c r="DQ7" s="24">
        <v>37.51</v>
      </c>
      <c r="DR7" s="24">
        <v>38.869999999999997</v>
      </c>
      <c r="DS7" s="24">
        <v>41.09</v>
      </c>
      <c r="DT7" s="24">
        <v>15.31</v>
      </c>
      <c r="DU7" s="24">
        <v>16.68</v>
      </c>
      <c r="DV7" s="24">
        <v>18.420000000000002</v>
      </c>
      <c r="DW7" s="24">
        <v>19.71</v>
      </c>
      <c r="DX7" s="24">
        <v>20.329999999999998</v>
      </c>
      <c r="DY7" s="24">
        <v>5.1100000000000003</v>
      </c>
      <c r="DZ7" s="24">
        <v>5.18</v>
      </c>
      <c r="EA7" s="24">
        <v>6.01</v>
      </c>
      <c r="EB7" s="24">
        <v>6.84</v>
      </c>
      <c r="EC7" s="24">
        <v>7.69</v>
      </c>
      <c r="ED7" s="24">
        <v>8.68</v>
      </c>
      <c r="EE7" s="24">
        <v>0.05</v>
      </c>
      <c r="EF7" s="24">
        <v>0.03</v>
      </c>
      <c r="EG7" s="24">
        <v>0.05</v>
      </c>
      <c r="EH7" s="24">
        <v>0.08</v>
      </c>
      <c r="EI7" s="24">
        <v>0.04</v>
      </c>
      <c r="EJ7" s="24">
        <v>0.21</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　正義</cp:lastModifiedBy>
  <dcterms:created xsi:type="dcterms:W3CDTF">2025-01-24T07:05:58Z</dcterms:created>
  <dcterms:modified xsi:type="dcterms:W3CDTF">2025-01-28T06:06:01Z</dcterms:modified>
  <cp:category/>
</cp:coreProperties>
</file>