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D:\◎下水道事業関連\07公営企業に係る「経営比較分析表」\R7.1.22 【県市町課】公営企業に係る経営比較分析表（令和５年度決算）\回答\①県提出\"/>
    </mc:Choice>
  </mc:AlternateContent>
  <xr:revisionPtr revIDLastSave="0" documentId="13_ncr:1_{00F52983-1B2B-47A9-B72C-F168E3D61227}" xr6:coauthVersionLast="36" xr6:coauthVersionMax="36" xr10:uidLastSave="{00000000-0000-0000-0000-000000000000}"/>
  <workbookProtection workbookAlgorithmName="SHA-512" workbookHashValue="3gsguHNMdxHGvIONHXd6vSGbvkNsNUJuxQESOxBvzRTHBkNacnweCPYB7T05002Z8HYmW9AH7tIsY/3Y1KYJFg==" workbookSaltValue="CQxhZZZW6j9/TIiMPr7xw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F85" i="4"/>
  <c r="E85" i="4"/>
  <c r="AL10" i="4"/>
  <c r="I10" i="4"/>
  <c r="AL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<sst xmlns="http://schemas.openxmlformats.org/spreadsheetml/2006/main" count="231" uniqueCount="116">
  <si>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</si>
  <si>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</si>
  <si>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</si>
  <si>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</si>
  <si>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</si>
  <si>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</si>
  <si>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</si>
  <si>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</si>
  <si>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</si>
  <si>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</si>
  <si>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</si>
  <si>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</si>
  <si>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</si>
  <si>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</si>
  <si>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</si>
  <si>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</si>
  <si>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</si>
  <si>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</si>
  <si>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</si>
  <si>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</si>
  <si>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</si>
  <si>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</si>
  <si>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</si>
  <si>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</si>
  <si>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</si>
  <si>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</si>
  <si>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</si>
  <si>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</si>
  <si>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</si>
  <si>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</si>
  <si>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</si>
  <si>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</si>
  <si>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</si>
  <si>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</si>
  <si>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</si>
  <si>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</si>
  <si>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</si>
  <si>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</si>
  <si>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</si>
  <si>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</si>
  <si>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</si>
  <si>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</si>
  <si>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</si>
  <si>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</si>
  <si>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</si>
  <si>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</si>
  <si>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</si>
  <si>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</si>
  <si>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</si>
  <si>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</si>
  <si>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</si>
  <si>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</si>
  <si>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</si>
  <si>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</si>
  <si>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</si>
  <si>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</si>
  <si>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</si>
  <si>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</si>
  <si>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</si>
  <si>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</si>
  <si>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</si>
  <si>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</si>
  <si>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</si>
  <si>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</si>
  <si>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</si>
  <si>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</si>
  <si>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</si>
  <si>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</si>
  <si>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</si>
  <si>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</si>
  <si>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</si>
  <si>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</si>
  <si>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</si>
  <si>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</si>
  <si>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</si>
  <si>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</si>
  <si>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</si>
  <si>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</si>
  <si>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</si>
  <si>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</si>
  <si>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</si>
  <si>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</si>
  <si>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</si>
  <si>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</si>
  <si>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</si>
  <si>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</si>
  <si>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</si>
  <si>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</si>
  <si>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</si>
  <si>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</si>
  <si>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</si>
  <si>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</si>
  <si>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</si>
  <si>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</si>
  <si>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</si>
  <si>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</si>
  <si>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</si>
  <si>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</si>
  <si>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</si>
  <si>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</si>
  <si>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</si>
  <si>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</si>
  <si>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</si>
  <si>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</si>
  <si>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</si>
  <si>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</si>
  <si>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</si>
  <si>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</si>
  <si>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</si>
  <si>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</si>
  <si>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</si>
  <si>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</si>
  <si>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</si>
  <si>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人口減少に伴い、使用水量が減少する見込みの中、行政としての責任や危機管理に留意し、経営戦略に基づいた施設・業務の集約化や効率的な運転管理によるコストの削減、また工事に要する費用の縮減等を図り、資金確保と安定的な事業運営に努める必要がある。
今後もストックマネジメント計画に基づき、下水道施設全体の持続的な機能確保及びライフサイクルコストの低減を図る取り組みを進める。</t>
    <rPh sb="0" eb="2">
      <t>ジンコウ</t>
    </rPh>
    <rPh sb="2" eb="4">
      <t>ゲンショウ</t>
    </rPh>
    <rPh sb="5" eb="6">
      <t>トモナ</t>
    </rPh>
    <rPh sb="13" eb="15">
      <t>ゲンショウ</t>
    </rPh>
    <rPh sb="120" eb="122">
      <t>コンゴ</t>
    </rPh>
    <rPh sb="136" eb="137">
      <t>モト</t>
    </rPh>
    <phoneticPr fontId="4"/>
  </si>
  <si>
    <t>「経常収支比率」は、100％を超えて推移しており、事業の効率的運営に努めた結果、剰余を計上している。
「累積欠損金比率」は、過去5年間において黒字決算となり、累積欠損金は発生していない。
「流動比率」は、増加傾向にあり、類似団体と比べても高い水準ではあるが、将来の施設更新等を考慮し、今後も資金確保に努めていく。
「企業債残高対事業規模比率」は、類似団体より低い数値となっており、減少傾向で推移している。現在、計画的に老朽施設を更新しており、投資規模が過大とならないよう注視し、起債額の平準化に努めていく。
「経費回収率」は、令和5年度に発生した豪雨災害による修繕費の増大、薬品費の物価上昇等、関連する汚水処理費が増大した結果、減少している。
「汚水処理原価」は、上記と同様、豪雨災害による汚水処理費が増大した結果、増加している。
「施設利用率」は、類似団体平均に比べても低い数値であり、施設の能力に余裕がある一方で、非効率な状態であるともいえる。
「水洗化率」は、90％以上の水準で推移しており、概ね水質の保全がなされている。</t>
    <rPh sb="102" eb="104">
      <t>ゾウカ</t>
    </rPh>
    <rPh sb="104" eb="106">
      <t>ケイコウ</t>
    </rPh>
    <rPh sb="202" eb="204">
      <t>ゲンザイ</t>
    </rPh>
    <rPh sb="205" eb="208">
      <t>ケイカクテキ</t>
    </rPh>
    <rPh sb="280" eb="283">
      <t>シュウゼンヒ</t>
    </rPh>
    <rPh sb="284" eb="286">
      <t>ゾウダイ</t>
    </rPh>
    <rPh sb="287" eb="289">
      <t>ヤクヒン</t>
    </rPh>
    <rPh sb="289" eb="290">
      <t>ヒ</t>
    </rPh>
    <rPh sb="291" eb="293">
      <t>ブッカ</t>
    </rPh>
    <rPh sb="293" eb="295">
      <t>ジョウショウ</t>
    </rPh>
    <rPh sb="295" eb="296">
      <t>トウ</t>
    </rPh>
    <rPh sb="297" eb="299">
      <t>カンレン</t>
    </rPh>
    <rPh sb="314" eb="316">
      <t>ゲンショウ</t>
    </rPh>
    <rPh sb="358" eb="360">
      <t>ゾウカ</t>
    </rPh>
    <rPh sb="436" eb="438">
      <t>イジョウ</t>
    </rPh>
    <rPh sb="439" eb="441">
      <t>スイジュン</t>
    </rPh>
    <rPh sb="442" eb="444">
      <t>スイイ</t>
    </rPh>
    <phoneticPr fontId="4"/>
  </si>
  <si>
    <t>「有形固定資産減価償却率」は、年々比率が高くなっており、施設の老朽化が進んでいることがわかる。可能な限り既存の施設を有効活用しつつ、必要に応じて改築更新を進める必要がある。
「管渠老朽化率」は、耐用年数を経過した管渠はないが、供用開始から30年を経過したため、ストックマネジメント計画に基づき将来の改築更新時期を把握し、効果的な管渠更新事業を実施していく。</t>
    <rPh sb="97" eb="99">
      <t>タイヨウ</t>
    </rPh>
    <rPh sb="99" eb="101">
      <t>ネンスウ</t>
    </rPh>
    <rPh sb="102" eb="104">
      <t>ケイカ</t>
    </rPh>
    <rPh sb="106" eb="108">
      <t>カンキョ</t>
    </rPh>
    <rPh sb="113" eb="115">
      <t>キョウヨウ</t>
    </rPh>
    <rPh sb="115" eb="117">
      <t>カイシ</t>
    </rPh>
    <rPh sb="121" eb="122">
      <t>トシ</t>
    </rPh>
    <rPh sb="123" eb="125">
      <t>ケイカ</t>
    </rPh>
    <rPh sb="140" eb="142">
      <t>ケイカク</t>
    </rPh>
    <rPh sb="143" eb="144">
      <t>モト</t>
    </rPh>
    <rPh sb="146" eb="148">
      <t>ショウライ</t>
    </rPh>
    <rPh sb="149" eb="151">
      <t>カイチク</t>
    </rPh>
    <rPh sb="151" eb="153">
      <t>コウシン</t>
    </rPh>
    <rPh sb="153" eb="155">
      <t>ジキ</t>
    </rPh>
    <rPh sb="156" eb="158">
      <t>ハアク</t>
    </rPh>
    <rPh sb="160" eb="163">
      <t>コウカテキ</t>
    </rPh>
    <rPh sb="164" eb="166">
      <t>カンキョ</t>
    </rPh>
    <rPh sb="166" eb="168">
      <t>コウシン</t>
    </rPh>
    <rPh sb="168" eb="170">
      <t>ジギョウ</t>
    </rPh>
    <rPh sb="171" eb="17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</si>
</sst>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01-4351-A586-17CFE08FCB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5F01-4351-A586-17CFE08FCB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43.39</c:v>
                </c:pt>
                <c:pt idx="1">
                  <c:v>44.92</c:v>
                </c:pt>
                <c:pt idx="2">
                  <c:v>42.59</c:v>
                </c:pt>
                <c:pt idx="3">
                  <c:v>41.12</c:v>
                </c:pt>
                <c:pt idx="4">
                  <c:v>43.52</c:v>
                </c:pt>
              </c:numCache>
            </c:numRef>
          </c:val>
          <c:extLst>
            <c:ext xmlns:c16="http://schemas.microsoft.com/office/drawing/2014/chart" uri="{C3380CC4-5D6E-409C-BE32-E72D297353CC}">
              <c16:uniqueId val="{00000000-089E-47CC-A44C-CDE35D6D58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089E-47CC-A44C-CDE35D6D58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94.7</c:v>
                </c:pt>
                <c:pt idx="1">
                  <c:v>94.88</c:v>
                </c:pt>
                <c:pt idx="2">
                  <c:v>95.22</c:v>
                </c:pt>
                <c:pt idx="3">
                  <c:v>94.99</c:v>
                </c:pt>
                <c:pt idx="4">
                  <c:v>94.91</c:v>
                </c:pt>
              </c:numCache>
            </c:numRef>
          </c:val>
          <c:extLst>
            <c:ext xmlns:c16="http://schemas.microsoft.com/office/drawing/2014/chart" uri="{C3380CC4-5D6E-409C-BE32-E72D297353CC}">
              <c16:uniqueId val="{00000000-F1D5-4687-A32C-A51AFC4718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F1D5-4687-A32C-A51AFC4718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106.18</c:v>
                </c:pt>
                <c:pt idx="1">
                  <c:v>105.03</c:v>
                </c:pt>
                <c:pt idx="2">
                  <c:v>106.4</c:v>
                </c:pt>
                <c:pt idx="3">
                  <c:v>102.91</c:v>
                </c:pt>
                <c:pt idx="4">
                  <c:v>101.37</c:v>
                </c:pt>
              </c:numCache>
            </c:numRef>
          </c:val>
          <c:extLst>
            <c:ext xmlns:c16="http://schemas.microsoft.com/office/drawing/2014/chart" uri="{C3380CC4-5D6E-409C-BE32-E72D297353CC}">
              <c16:uniqueId val="{00000000-F76F-42CA-B2D4-4138CF1CC1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F76F-42CA-B2D4-4138CF1CC1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31.87</c:v>
                </c:pt>
                <c:pt idx="1">
                  <c:v>34.54</c:v>
                </c:pt>
                <c:pt idx="2">
                  <c:v>37.15</c:v>
                </c:pt>
                <c:pt idx="3">
                  <c:v>39.68</c:v>
                </c:pt>
                <c:pt idx="4">
                  <c:v>41.13</c:v>
                </c:pt>
              </c:numCache>
            </c:numRef>
          </c:val>
          <c:extLst>
            <c:ext xmlns:c16="http://schemas.microsoft.com/office/drawing/2014/chart" uri="{C3380CC4-5D6E-409C-BE32-E72D297353CC}">
              <c16:uniqueId val="{00000000-A296-4650-AA97-BF9F0C1B45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A296-4650-AA97-BF9F0C1B45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11-4321-9928-9BE7E65554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1611-4321-9928-9BE7E65554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40-4CE6-B2CB-8AD26F1A4E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5840-4CE6-B2CB-8AD26F1A4E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293.43</c:v>
                </c:pt>
                <c:pt idx="1">
                  <c:v>351.84</c:v>
                </c:pt>
                <c:pt idx="2">
                  <c:v>420.56</c:v>
                </c:pt>
                <c:pt idx="3">
                  <c:v>476.07</c:v>
                </c:pt>
                <c:pt idx="4">
                  <c:v>474.7</c:v>
                </c:pt>
              </c:numCache>
            </c:numRef>
          </c:val>
          <c:extLst>
            <c:ext xmlns:c16="http://schemas.microsoft.com/office/drawing/2014/chart" uri="{C3380CC4-5D6E-409C-BE32-E72D297353CC}">
              <c16:uniqueId val="{00000000-8E87-48C3-B3C5-CEFED86C3A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8E87-48C3-B3C5-CEFED86C3A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519.04</c:v>
                </c:pt>
                <c:pt idx="1">
                  <c:v>393.23</c:v>
                </c:pt>
                <c:pt idx="2">
                  <c:v>351.31</c:v>
                </c:pt>
                <c:pt idx="3">
                  <c:v>347.55</c:v>
                </c:pt>
                <c:pt idx="4">
                  <c:v>334.21</c:v>
                </c:pt>
              </c:numCache>
            </c:numRef>
          </c:val>
          <c:extLst>
            <c:ext xmlns:c16="http://schemas.microsoft.com/office/drawing/2014/chart" uri="{C3380CC4-5D6E-409C-BE32-E72D297353CC}">
              <c16:uniqueId val="{00000000-9467-4F4C-9793-4558D6279B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9467-4F4C-9793-4558D6279B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99.67</c:v>
                </c:pt>
                <c:pt idx="3">
                  <c:v>99.9</c:v>
                </c:pt>
                <c:pt idx="4">
                  <c:v>85.06</c:v>
                </c:pt>
              </c:numCache>
            </c:numRef>
          </c:val>
          <c:extLst>
            <c:ext xmlns:c16="http://schemas.microsoft.com/office/drawing/2014/chart" uri="{C3380CC4-5D6E-409C-BE32-E72D297353CC}">
              <c16:uniqueId val="{00000000-678B-4C6E-A4E8-5781877A7E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678B-4C6E-A4E8-5781877A7E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153.80000000000001</c:v>
                </c:pt>
                <c:pt idx="1">
                  <c:v>153.81</c:v>
                </c:pt>
                <c:pt idx="2">
                  <c:v>155</c:v>
                </c:pt>
                <c:pt idx="3">
                  <c:v>155</c:v>
                </c:pt>
                <c:pt idx="4">
                  <c:v>182.79</c:v>
                </c:pt>
              </c:numCache>
            </c:numRef>
          </c:val>
          <c:extLst>
            <c:ext xmlns:c16="http://schemas.microsoft.com/office/drawing/2014/chart" uri="{C3380CC4-5D6E-409C-BE32-E72D297353CC}">
              <c16:uniqueId val="{00000000-9579-4506-BBC6-4474D5CD1A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9579-4506-BBC6-4474D5CD1A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4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美祢市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21476</v>
      </c>
      <c r="AM8" s="45"/>
      <c r="AN8" s="45"/>
      <c r="AO8" s="45"/>
      <c r="AP8" s="45"/>
      <c r="AQ8" s="45"/>
      <c r="AR8" s="45"/>
      <c r="AS8" s="45"/>
      <c r="AT8" s="44">
        <f>データ!T6</f>
        <v>472.64</v>
      </c>
      <c r="AU8" s="44"/>
      <c r="AV8" s="44"/>
      <c r="AW8" s="44"/>
      <c r="AX8" s="44"/>
      <c r="AY8" s="44"/>
      <c r="AZ8" s="44"/>
      <c r="BA8" s="44"/>
      <c r="BB8" s="44">
        <f>データ!U6</f>
        <v>45.44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86.07</v>
      </c>
      <c r="J10" s="44"/>
      <c r="K10" s="44"/>
      <c r="L10" s="44"/>
      <c r="M10" s="44"/>
      <c r="N10" s="44"/>
      <c r="O10" s="44"/>
      <c r="P10" s="44">
        <f>データ!P6</f>
        <v>37.14</v>
      </c>
      <c r="Q10" s="44"/>
      <c r="R10" s="44"/>
      <c r="S10" s="44"/>
      <c r="T10" s="44"/>
      <c r="U10" s="44"/>
      <c r="V10" s="44"/>
      <c r="W10" s="44">
        <f>データ!Q6</f>
        <v>71.62</v>
      </c>
      <c r="X10" s="44"/>
      <c r="Y10" s="44"/>
      <c r="Z10" s="44"/>
      <c r="AA10" s="44"/>
      <c r="AB10" s="44"/>
      <c r="AC10" s="44"/>
      <c r="AD10" s="45">
        <f>データ!R6</f>
        <v>3053</v>
      </c>
      <c r="AE10" s="45"/>
      <c r="AF10" s="45"/>
      <c r="AG10" s="45"/>
      <c r="AH10" s="45"/>
      <c r="AI10" s="45"/>
      <c r="AJ10" s="45"/>
      <c r="AK10" s="2"/>
      <c r="AL10" s="45">
        <f>データ!V6</f>
        <v>7901</v>
      </c>
      <c r="AM10" s="45"/>
      <c r="AN10" s="45"/>
      <c r="AO10" s="45"/>
      <c r="AP10" s="45"/>
      <c r="AQ10" s="45"/>
      <c r="AR10" s="45"/>
      <c r="AS10" s="45"/>
      <c r="AT10" s="44">
        <f>データ!W6</f>
        <v>6.29</v>
      </c>
      <c r="AU10" s="44"/>
      <c r="AV10" s="44"/>
      <c r="AW10" s="44"/>
      <c r="AX10" s="44"/>
      <c r="AY10" s="44"/>
      <c r="AZ10" s="44"/>
      <c r="BA10" s="44"/>
      <c r="BB10" s="44">
        <f>データ!X6</f>
        <v>1256.1199999999999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WuzACzRSSdJSvE8jNH03/YVnWNL137sTiRPmcPZyylr1tSbOnyKd0kt8NbGsJ4nlJTaNR8rocdwG+5DkVSXtQ==" saltValue="YmLfneq0MEG55ja65EAZ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352136</v>
      </c>
      <c r="D6" s="19">
        <f t="shared" si="3"/>
        <v>46</v>
      </c>
      <c r="E6" s="19">
        <f t="shared" si="3"/>
        <v>17</v>
      </c>
      <c r="F6" s="19">
        <f t="shared" si="3"/>
        <v>1</v>
      </c>
      <c r="G6" s="19">
        <f t="shared" si="3"/>
        <v>0</v>
      </c>
      <c r="H6" s="19" t="str">
        <f t="shared" si="3"/>
        <v>山口県　美祢市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86.07</v>
      </c>
      <c r="P6" s="20">
        <f t="shared" si="3"/>
        <v>37.14</v>
      </c>
      <c r="Q6" s="20">
        <f t="shared" si="3"/>
        <v>71.62</v>
      </c>
      <c r="R6" s="20">
        <f t="shared" si="3"/>
        <v>3053</v>
      </c>
      <c r="S6" s="20">
        <f t="shared" si="3"/>
        <v>21476</v>
      </c>
      <c r="T6" s="20">
        <f t="shared" si="3"/>
        <v>472.64</v>
      </c>
      <c r="U6" s="20">
        <f t="shared" si="3"/>
        <v>45.44</v>
      </c>
      <c r="V6" s="20">
        <f t="shared" si="3"/>
        <v>7901</v>
      </c>
      <c r="W6" s="20">
        <f t="shared" si="3"/>
        <v>6.29</v>
      </c>
      <c r="X6" s="20">
        <f t="shared" si="3"/>
        <v>1256.1199999999999</v>
      </c>
      <c r="Y6" s="21">
        <f>IF(Y7="",NA(),Y7)</f>
        <v>106.18</v>
      </c>
      <c r="Z6" s="21">
        <f t="shared" ref="Z6:AH6" si="4">IF(Z7="",NA(),Z7)</f>
        <v>105.03</v>
      </c>
      <c r="AA6" s="21">
        <f t="shared" si="4"/>
        <v>106.4</v>
      </c>
      <c r="AB6" s="21">
        <f t="shared" si="4"/>
        <v>102.91</v>
      </c>
      <c r="AC6" s="21">
        <f t="shared" si="4"/>
        <v>101.37</v>
      </c>
      <c r="AD6" s="21">
        <f t="shared" si="4"/>
        <v>104.01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293.43</v>
      </c>
      <c r="AV6" s="21">
        <f t="shared" ref="AV6:BD6" si="6">IF(AV7="",NA(),AV7)</f>
        <v>351.84</v>
      </c>
      <c r="AW6" s="21">
        <f t="shared" si="6"/>
        <v>420.56</v>
      </c>
      <c r="AX6" s="21">
        <f t="shared" si="6"/>
        <v>476.07</v>
      </c>
      <c r="AY6" s="21">
        <f t="shared" si="6"/>
        <v>474.7</v>
      </c>
      <c r="AZ6" s="21">
        <f t="shared" si="6"/>
        <v>57.3</v>
      </c>
      <c r="BA6" s="21">
        <f t="shared" si="6"/>
        <v>58.23</v>
      </c>
      <c r="BB6" s="21">
        <f t="shared" si="6"/>
        <v>65.56</v>
      </c>
      <c r="BC6" s="21">
        <f t="shared" si="6"/>
        <v>65.87</v>
      </c>
      <c r="BD6" s="21">
        <f t="shared" si="6"/>
        <v>77.260000000000005</v>
      </c>
      <c r="BE6" s="20" t="str">
        <f>IF(BE7="","",IF(BE7="-","【-】","【"&amp;SUBSTITUTE(TEXT(BE7,"#,##0.00"),"-","△")&amp;"】"))</f>
        <v>【78.43】</v>
      </c>
      <c r="BF6" s="21">
        <f>IF(BF7="",NA(),BF7)</f>
        <v>519.04</v>
      </c>
      <c r="BG6" s="21">
        <f t="shared" ref="BG6:BO6" si="7">IF(BG7="",NA(),BG7)</f>
        <v>393.23</v>
      </c>
      <c r="BH6" s="21">
        <f t="shared" si="7"/>
        <v>351.31</v>
      </c>
      <c r="BI6" s="21">
        <f t="shared" si="7"/>
        <v>347.55</v>
      </c>
      <c r="BJ6" s="21">
        <f t="shared" si="7"/>
        <v>334.21</v>
      </c>
      <c r="BK6" s="21">
        <f t="shared" si="7"/>
        <v>807.75</v>
      </c>
      <c r="BL6" s="21">
        <f t="shared" si="7"/>
        <v>812.92</v>
      </c>
      <c r="BM6" s="21">
        <f t="shared" si="7"/>
        <v>765.48</v>
      </c>
      <c r="BN6" s="21">
        <f t="shared" si="7"/>
        <v>742.08</v>
      </c>
      <c r="BO6" s="21">
        <f t="shared" si="7"/>
        <v>730.84</v>
      </c>
      <c r="BP6" s="20" t="str">
        <f>IF(BP7="","",IF(BP7="-","【-】","【"&amp;SUBSTITUTE(TEXT(BP7,"#,##0.00"),"-","△")&amp;"】"))</f>
        <v>【630.82】</v>
      </c>
      <c r="BQ6" s="21">
        <f>IF(BQ7="",NA(),BQ7)</f>
        <v>100</v>
      </c>
      <c r="BR6" s="21">
        <f t="shared" ref="BR6:BZ6" si="8">IF(BR7="",NA(),BR7)</f>
        <v>100</v>
      </c>
      <c r="BS6" s="21">
        <f t="shared" si="8"/>
        <v>99.67</v>
      </c>
      <c r="BT6" s="21">
        <f t="shared" si="8"/>
        <v>99.9</v>
      </c>
      <c r="BU6" s="21">
        <f t="shared" si="8"/>
        <v>85.06</v>
      </c>
      <c r="BV6" s="21">
        <f t="shared" si="8"/>
        <v>86.94</v>
      </c>
      <c r="BW6" s="21">
        <f t="shared" si="8"/>
        <v>85.4</v>
      </c>
      <c r="BX6" s="21">
        <f t="shared" si="8"/>
        <v>87.8</v>
      </c>
      <c r="BY6" s="21">
        <f t="shared" si="8"/>
        <v>86.51</v>
      </c>
      <c r="BZ6" s="21">
        <f t="shared" si="8"/>
        <v>89.17</v>
      </c>
      <c r="CA6" s="20" t="str">
        <f>IF(CA7="","",IF(CA7="-","【-】","【"&amp;SUBSTITUTE(TEXT(CA7,"#,##0.00"),"-","△")&amp;"】"))</f>
        <v>【97.81】</v>
      </c>
      <c r="CB6" s="21">
        <f>IF(CB7="",NA(),CB7)</f>
        <v>153.80000000000001</v>
      </c>
      <c r="CC6" s="21">
        <f t="shared" ref="CC6:CK6" si="9">IF(CC7="",NA(),CC7)</f>
        <v>153.81</v>
      </c>
      <c r="CD6" s="21">
        <f t="shared" si="9"/>
        <v>155</v>
      </c>
      <c r="CE6" s="21">
        <f t="shared" si="9"/>
        <v>155</v>
      </c>
      <c r="CF6" s="21">
        <f t="shared" si="9"/>
        <v>182.79</v>
      </c>
      <c r="CG6" s="21">
        <f t="shared" si="9"/>
        <v>179.63</v>
      </c>
      <c r="CH6" s="21">
        <f t="shared" si="9"/>
        <v>188.57</v>
      </c>
      <c r="CI6" s="21">
        <f t="shared" si="9"/>
        <v>187.69</v>
      </c>
      <c r="CJ6" s="21">
        <f t="shared" si="9"/>
        <v>188.24</v>
      </c>
      <c r="CK6" s="21">
        <f t="shared" si="9"/>
        <v>184.85</v>
      </c>
      <c r="CL6" s="20" t="str">
        <f>IF(CL7="","",IF(CL7="-","【-】","【"&amp;SUBSTITUTE(TEXT(CL7,"#,##0.00"),"-","△")&amp;"】"))</f>
        <v>【138.75】</v>
      </c>
      <c r="CM6" s="21">
        <f>IF(CM7="",NA(),CM7)</f>
        <v>43.39</v>
      </c>
      <c r="CN6" s="21">
        <f t="shared" ref="CN6:CV6" si="10">IF(CN7="",NA(),CN7)</f>
        <v>44.92</v>
      </c>
      <c r="CO6" s="21">
        <f t="shared" si="10"/>
        <v>42.59</v>
      </c>
      <c r="CP6" s="21">
        <f t="shared" si="10"/>
        <v>41.12</v>
      </c>
      <c r="CQ6" s="21">
        <f t="shared" si="10"/>
        <v>43.52</v>
      </c>
      <c r="CR6" s="21">
        <f t="shared" si="10"/>
        <v>55.55</v>
      </c>
      <c r="CS6" s="21">
        <f t="shared" si="10"/>
        <v>55.84</v>
      </c>
      <c r="CT6" s="21">
        <f t="shared" si="10"/>
        <v>55.78</v>
      </c>
      <c r="CU6" s="21">
        <f t="shared" si="10"/>
        <v>54.86</v>
      </c>
      <c r="CV6" s="21">
        <f t="shared" si="10"/>
        <v>55.04</v>
      </c>
      <c r="CW6" s="20" t="str">
        <f>IF(CW7="","",IF(CW7="-","【-】","【"&amp;SUBSTITUTE(TEXT(CW7,"#,##0.00"),"-","△")&amp;"】"))</f>
        <v>【58.94】</v>
      </c>
      <c r="CX6" s="21">
        <f>IF(CX7="",NA(),CX7)</f>
        <v>94.7</v>
      </c>
      <c r="CY6" s="21">
        <f t="shared" ref="CY6:DG6" si="11">IF(CY7="",NA(),CY7)</f>
        <v>94.88</v>
      </c>
      <c r="CZ6" s="21">
        <f t="shared" si="11"/>
        <v>95.22</v>
      </c>
      <c r="DA6" s="21">
        <f t="shared" si="11"/>
        <v>94.99</v>
      </c>
      <c r="DB6" s="21">
        <f t="shared" si="11"/>
        <v>94.91</v>
      </c>
      <c r="DC6" s="21">
        <f t="shared" si="11"/>
        <v>91.64</v>
      </c>
      <c r="DD6" s="21">
        <f t="shared" si="11"/>
        <v>92.34</v>
      </c>
      <c r="DE6" s="21">
        <f t="shared" si="11"/>
        <v>91.78</v>
      </c>
      <c r="DF6" s="21">
        <f t="shared" si="11"/>
        <v>91.37</v>
      </c>
      <c r="DG6" s="21">
        <f t="shared" si="11"/>
        <v>91.92</v>
      </c>
      <c r="DH6" s="20" t="str">
        <f>IF(DH7="","",IF(DH7="-","【-】","【"&amp;SUBSTITUTE(TEXT(DH7,"#,##0.00"),"-","△")&amp;"】"))</f>
        <v>【95.91】</v>
      </c>
      <c r="DI6" s="21">
        <f>IF(DI7="",NA(),DI7)</f>
        <v>31.87</v>
      </c>
      <c r="DJ6" s="21">
        <f t="shared" ref="DJ6:DR6" si="12">IF(DJ7="",NA(),DJ7)</f>
        <v>34.54</v>
      </c>
      <c r="DK6" s="21">
        <f t="shared" si="12"/>
        <v>37.15</v>
      </c>
      <c r="DL6" s="21">
        <f t="shared" si="12"/>
        <v>39.68</v>
      </c>
      <c r="DM6" s="21">
        <f t="shared" si="12"/>
        <v>41.13</v>
      </c>
      <c r="DN6" s="21">
        <f t="shared" si="12"/>
        <v>31.19</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1">
        <f t="shared" si="13"/>
        <v>0.57999999999999996</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352136</v>
      </c>
      <c r="D7" s="23">
        <v>46</v>
      </c>
      <c r="E7" s="23">
        <v>17</v>
      </c>
      <c r="F7" s="23">
        <v>1</v>
      </c>
      <c r="G7" s="23">
        <v>0</v>
      </c>
      <c r="H7" s="23" t="s">
        <v>96</v>
      </c>
      <c r="I7" s="23" t="s">
        <v>97</v>
      </c>
      <c r="J7" s="23" t="s">
        <v>98</v>
      </c>
      <c r="K7" s="23" t="s">
        <v>99</v>
      </c>
      <c r="L7" s="23" t="s">
        <v>100</v>
      </c>
      <c r="M7" s="23" t="s">
        <v>101</v>
      </c>
      <c r="N7" s="24" t="s">
        <v>102</v>
      </c>
      <c r="O7" s="24">
        <v>86.07</v>
      </c>
      <c r="P7" s="24">
        <v>37.14</v>
      </c>
      <c r="Q7" s="24">
        <v>71.62</v>
      </c>
      <c r="R7" s="24">
        <v>3053</v>
      </c>
      <c r="S7" s="24">
        <v>21476</v>
      </c>
      <c r="T7" s="24">
        <v>472.64</v>
      </c>
      <c r="U7" s="24">
        <v>45.44</v>
      </c>
      <c r="V7" s="24">
        <v>7901</v>
      </c>
      <c r="W7" s="24">
        <v>6.29</v>
      </c>
      <c r="X7" s="24">
        <v>1256.1199999999999</v>
      </c>
      <c r="Y7" s="24">
        <v>106.18</v>
      </c>
      <c r="Z7" s="24">
        <v>105.03</v>
      </c>
      <c r="AA7" s="24">
        <v>106.4</v>
      </c>
      <c r="AB7" s="24">
        <v>102.91</v>
      </c>
      <c r="AC7" s="24">
        <v>101.37</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293.43</v>
      </c>
      <c r="AV7" s="24">
        <v>351.84</v>
      </c>
      <c r="AW7" s="24">
        <v>420.56</v>
      </c>
      <c r="AX7" s="24">
        <v>476.07</v>
      </c>
      <c r="AY7" s="24">
        <v>474.7</v>
      </c>
      <c r="AZ7" s="24">
        <v>57.3</v>
      </c>
      <c r="BA7" s="24">
        <v>58.23</v>
      </c>
      <c r="BB7" s="24">
        <v>65.56</v>
      </c>
      <c r="BC7" s="24">
        <v>65.87</v>
      </c>
      <c r="BD7" s="24">
        <v>77.260000000000005</v>
      </c>
      <c r="BE7" s="24">
        <v>78.430000000000007</v>
      </c>
      <c r="BF7" s="24">
        <v>519.04</v>
      </c>
      <c r="BG7" s="24">
        <v>393.23</v>
      </c>
      <c r="BH7" s="24">
        <v>351.31</v>
      </c>
      <c r="BI7" s="24">
        <v>347.55</v>
      </c>
      <c r="BJ7" s="24">
        <v>334.21</v>
      </c>
      <c r="BK7" s="24">
        <v>807.75</v>
      </c>
      <c r="BL7" s="24">
        <v>812.92</v>
      </c>
      <c r="BM7" s="24">
        <v>765.48</v>
      </c>
      <c r="BN7" s="24">
        <v>742.08</v>
      </c>
      <c r="BO7" s="24">
        <v>730.84</v>
      </c>
      <c r="BP7" s="24">
        <v>630.82000000000005</v>
      </c>
      <c r="BQ7" s="24">
        <v>100</v>
      </c>
      <c r="BR7" s="24">
        <v>100</v>
      </c>
      <c r="BS7" s="24">
        <v>99.67</v>
      </c>
      <c r="BT7" s="24">
        <v>99.9</v>
      </c>
      <c r="BU7" s="24">
        <v>85.06</v>
      </c>
      <c r="BV7" s="24">
        <v>86.94</v>
      </c>
      <c r="BW7" s="24">
        <v>85.4</v>
      </c>
      <c r="BX7" s="24">
        <v>87.8</v>
      </c>
      <c r="BY7" s="24">
        <v>86.51</v>
      </c>
      <c r="BZ7" s="24">
        <v>89.17</v>
      </c>
      <c r="CA7" s="24">
        <v>97.81</v>
      </c>
      <c r="CB7" s="24">
        <v>153.80000000000001</v>
      </c>
      <c r="CC7" s="24">
        <v>153.81</v>
      </c>
      <c r="CD7" s="24">
        <v>155</v>
      </c>
      <c r="CE7" s="24">
        <v>155</v>
      </c>
      <c r="CF7" s="24">
        <v>182.79</v>
      </c>
      <c r="CG7" s="24">
        <v>179.63</v>
      </c>
      <c r="CH7" s="24">
        <v>188.57</v>
      </c>
      <c r="CI7" s="24">
        <v>187.69</v>
      </c>
      <c r="CJ7" s="24">
        <v>188.24</v>
      </c>
      <c r="CK7" s="24">
        <v>184.85</v>
      </c>
      <c r="CL7" s="24">
        <v>138.75</v>
      </c>
      <c r="CM7" s="24">
        <v>43.39</v>
      </c>
      <c r="CN7" s="24">
        <v>44.92</v>
      </c>
      <c r="CO7" s="24">
        <v>42.59</v>
      </c>
      <c r="CP7" s="24">
        <v>41.12</v>
      </c>
      <c r="CQ7" s="24">
        <v>43.52</v>
      </c>
      <c r="CR7" s="24">
        <v>55.55</v>
      </c>
      <c r="CS7" s="24">
        <v>55.84</v>
      </c>
      <c r="CT7" s="24">
        <v>55.78</v>
      </c>
      <c r="CU7" s="24">
        <v>54.86</v>
      </c>
      <c r="CV7" s="24">
        <v>55.04</v>
      </c>
      <c r="CW7" s="24">
        <v>58.94</v>
      </c>
      <c r="CX7" s="24">
        <v>94.7</v>
      </c>
      <c r="CY7" s="24">
        <v>94.88</v>
      </c>
      <c r="CZ7" s="24">
        <v>95.22</v>
      </c>
      <c r="DA7" s="24">
        <v>94.99</v>
      </c>
      <c r="DB7" s="24">
        <v>94.91</v>
      </c>
      <c r="DC7" s="24">
        <v>91.64</v>
      </c>
      <c r="DD7" s="24">
        <v>92.34</v>
      </c>
      <c r="DE7" s="24">
        <v>91.78</v>
      </c>
      <c r="DF7" s="24">
        <v>91.37</v>
      </c>
      <c r="DG7" s="24">
        <v>91.92</v>
      </c>
      <c r="DH7" s="24">
        <v>95.91</v>
      </c>
      <c r="DI7" s="24">
        <v>31.87</v>
      </c>
      <c r="DJ7" s="24">
        <v>34.54</v>
      </c>
      <c r="DK7" s="24">
        <v>37.15</v>
      </c>
      <c r="DL7" s="24">
        <v>39.68</v>
      </c>
      <c r="DM7" s="24">
        <v>41.13</v>
      </c>
      <c r="DN7" s="24">
        <v>31.19</v>
      </c>
      <c r="DO7" s="24">
        <v>25.37</v>
      </c>
      <c r="DP7" s="24">
        <v>26.89</v>
      </c>
      <c r="DQ7" s="24">
        <v>29.42</v>
      </c>
      <c r="DR7" s="24">
        <v>31.14</v>
      </c>
      <c r="DS7" s="24">
        <v>41.09</v>
      </c>
      <c r="DT7" s="24">
        <v>0</v>
      </c>
      <c r="DU7" s="24">
        <v>0</v>
      </c>
      <c r="DV7" s="24">
        <v>0</v>
      </c>
      <c r="DW7" s="24">
        <v>0</v>
      </c>
      <c r="DX7" s="24">
        <v>0</v>
      </c>
      <c r="DY7" s="24">
        <v>0.57999999999999996</v>
      </c>
      <c r="DZ7" s="24">
        <v>0.54</v>
      </c>
      <c r="EA7" s="24">
        <v>0.75</v>
      </c>
      <c r="EB7" s="24">
        <v>0.74</v>
      </c>
      <c r="EC7" s="24">
        <v>0.76</v>
      </c>
      <c r="ED7" s="24">
        <v>8.68</v>
      </c>
      <c r="EE7" s="24">
        <v>0</v>
      </c>
      <c r="EF7" s="24">
        <v>0</v>
      </c>
      <c r="EG7" s="24">
        <v>0</v>
      </c>
      <c r="EH7" s="24">
        <v>0</v>
      </c>
      <c r="EI7" s="24">
        <v>0</v>
      </c>
      <c r="EJ7" s="24">
        <v>0.1</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2025-02-14T04:14:12Z</cp:lastPrinted>
  <dcterms:created xsi:type="dcterms:W3CDTF">2025-01-24T07:05:57Z</dcterms:created>
  <dcterms:modified xsi:type="dcterms:W3CDTF">2025-02-14T04:37:16Z</dcterms:modified>
  <cp:category/>
</cp:coreProperties>
</file>