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nsv001\上下水道部下水道課\040_統計に関するもの\経営比較分析\令和05年度決算\提出\"/>
    </mc:Choice>
  </mc:AlternateContent>
  <xr:revisionPtr revIDLastSave="0" documentId="13_ncr:1_{E9FE18C5-6BDD-4FAF-8D1A-5CC9F3F3AF8C}" xr6:coauthVersionLast="47" xr6:coauthVersionMax="47" xr10:uidLastSave="{00000000-0000-0000-0000-000000000000}"/>
  <workbookProtection workbookAlgorithmName="SHA-512" workbookHashValue="7rNdGatRZ7zeXTvwJOcwdnGO6doCbaNeOrClPMgG4vbuIMDi21S2Ybiyu4kXOLQ4e3jKt+E9IzUESRkNUf1Xfw==" workbookSaltValue="Jg5gQGzRKB4g7sXGHvCPNg=="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W10" i="4"/>
  <c r="BB8" i="4"/>
  <c r="AD8" i="4"/>
  <c r="W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<sst xmlns="http://schemas.openxmlformats.org/spreadsheetml/2006/main" count="253" uniqueCount="115">
  <si>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</si>
  <si>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</si>
  <si>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</si>
  <si>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</si>
  <si>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</si>
  <si>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</si>
  <si>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</si>
  <si>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</si>
  <si>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</si>
  <si>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</si>
  <si>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</si>
  <si>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</si>
  <si>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</si>
  <si>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</si>
  <si>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</si>
  <si>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</si>
  <si>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</si>
  <si>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</si>
  <si>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</si>
  <si>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</si>
  <si>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</si>
  <si>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</si>
  <si>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</si>
  <si>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</si>
  <si>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</si>
  <si>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</si>
  <si>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</si>
  <si>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</si>
  <si>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</si>
  <si>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</si>
  <si>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</si>
  <si>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</si>
  <si>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</si>
  <si>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</si>
  <si>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</si>
  <si>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</si>
  <si>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</si>
  <si>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</si>
  <si>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</si>
  <si>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</si>
  <si>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</si>
  <si>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</si>
  <si>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</si>
  <si>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</si>
  <si>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</si>
  <si>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</si>
  <si>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</si>
  <si>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</si>
  <si>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</si>
  <si>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</si>
  <si>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</si>
  <si>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</si>
  <si>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</si>
  <si>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</si>
  <si>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</si>
  <si>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</si>
  <si>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</si>
  <si>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</si>
  <si>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</si>
  <si>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</si>
  <si>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</si>
  <si>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</si>
  <si>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</si>
  <si>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</si>
  <si>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</si>
  <si>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</si>
  <si>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</si>
  <si>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</si>
  <si>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</si>
  <si>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</si>
  <si>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</si>
  <si>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</si>
  <si>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</si>
  <si>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</si>
  <si>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</si>
  <si>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</si>
  <si>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</si>
  <si>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</si>
  <si>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</si>
  <si>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</si>
  <si>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</si>
  <si>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</si>
  <si>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</si>
  <si>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</si>
  <si>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</si>
  <si>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</si>
  <si>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</si>
  <si>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</si>
  <si>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</si>
  <si>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</si>
  <si>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</si>
  <si>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</si>
  <si>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</si>
  <si>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</si>
  <si>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</si>
  <si>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</si>
  <si>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</si>
  <si>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</si>
  <si>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</si>
  <si>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</si>
  <si>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</si>
  <si>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</si>
  <si>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</si>
  <si>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</si>
  <si>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</si>
  <si>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</si>
  <si>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</si>
  <si>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</si>
  <si>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</si>
  <si>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</si>
  <si>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</si>
  <si>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</si>
  <si>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今後は、維持管理適正化計画を策定し、施設の維持管理の効率化・適正化に向けた対策を総合的に検討していく。</t>
    <rPh sb="75" eb="78">
      <t>シヨウリョウ</t>
    </rPh>
    <rPh sb="88" eb="90">
      <t>コンゴ</t>
    </rPh>
    <rPh sb="92" eb="94">
      <t>イジ</t>
    </rPh>
    <rPh sb="94" eb="96">
      <t>カンリ</t>
    </rPh>
    <rPh sb="96" eb="99">
      <t>テキセイカ</t>
    </rPh>
    <rPh sb="99" eb="101">
      <t>ケイカク</t>
    </rPh>
    <rPh sb="102" eb="104">
      <t>サクテイ</t>
    </rPh>
    <rPh sb="109" eb="111">
      <t>イジ</t>
    </rPh>
    <rPh sb="111" eb="113">
      <t>カンリ</t>
    </rPh>
    <rPh sb="114" eb="117">
      <t>コウリツカ</t>
    </rPh>
    <rPh sb="118" eb="121">
      <t>テキセイカ</t>
    </rPh>
    <rPh sb="122" eb="123">
      <t>ム</t>
    </rPh>
    <rPh sb="125" eb="127">
      <t>タイサク</t>
    </rPh>
    <rPh sb="128" eb="131">
      <t>ソウゴウテキ</t>
    </rPh>
    <phoneticPr fontId="4"/>
  </si>
  <si>
    <r>
      <t>　平成５年度末の供用開始から</t>
    </r>
    <r>
      <rPr>
        <sz val="11"/>
        <rFont val="ＭＳ ゴシック"/>
        <family val="3"/>
        <charset val="128"/>
      </rPr>
      <t>30</t>
    </r>
    <r>
      <rPr>
        <sz val="11"/>
        <color theme="1"/>
        <rFont val="ＭＳ ゴシック"/>
        <family val="3"/>
        <charset val="128"/>
      </rPr>
      <t>年目に入り、施設の老朽化対策が課題となっている。平成27年度に各施設及び管路施設を対象として機能診断調査を行い、平成28年度に最適整備構想を策定した。
　同構想に基づき、令和４年度まで機能強化対策事業を行っている。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老朽化は相応に進行している。</t>
    </r>
    <rPh sb="126" eb="128">
      <t>ユウケイ</t>
    </rPh>
    <rPh sb="128" eb="130">
      <t>コテイ</t>
    </rPh>
    <rPh sb="130" eb="132">
      <t>シサン</t>
    </rPh>
    <rPh sb="132" eb="134">
      <t>ゲンカ</t>
    </rPh>
    <rPh sb="134" eb="136">
      <t>ショウキャク</t>
    </rPh>
    <rPh sb="136" eb="137">
      <t>リツ</t>
    </rPh>
    <rPh sb="142" eb="144">
      <t>ルイジ</t>
    </rPh>
    <rPh sb="144" eb="146">
      <t>ダンタイ</t>
    </rPh>
    <rPh sb="147" eb="149">
      <t>ヒカク</t>
    </rPh>
    <rPh sb="151" eb="152">
      <t>ヒク</t>
    </rPh>
    <rPh sb="153" eb="155">
      <t>スウチ</t>
    </rPh>
    <rPh sb="234" eb="236">
      <t>ソウオウ</t>
    </rPh>
    <rPh sb="237" eb="239">
      <t>シンコウ</t>
    </rPh>
    <phoneticPr fontId="4"/>
  </si>
  <si>
    <t xml:space="preserve">　農業集落排水事業については、当初の施設整備が完了し、維持管理業務に移行している。また、行政人口の減少に伴い、処理区域内人口も減少傾向である。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④企業債残高全額が一般会計負担額となっているため企業債残高対事業規模比率は0となっている。
　⑤経費回収率、⑥汚水処理原価、⑦施設利用率は類似団体と比較して低い水準となっており、処理区域内人口の減少により今後低下していくと見込まれる。
　⑧水洗化率については類似団体よりも低水準であり、さらなる向上を目指し取り組んでいく必要がある。。
　料金収入で費用を賄いきれず、一般会計からの繰出金に依存した状況が続いており、今後も維持管理費の抑制に努める必要がある。
</t>
    <rPh sb="49" eb="51">
      <t>ゲンショウ</t>
    </rPh>
    <rPh sb="52" eb="53">
      <t>トモナ</t>
    </rPh>
    <rPh sb="55" eb="57">
      <t>ショリ</t>
    </rPh>
    <rPh sb="57" eb="60">
      <t>クイキナイ</t>
    </rPh>
    <rPh sb="60" eb="62">
      <t>ジンコウ</t>
    </rPh>
    <rPh sb="63" eb="65">
      <t>ゲンショウ</t>
    </rPh>
    <rPh sb="65" eb="67">
      <t>ケイコウ</t>
    </rPh>
    <rPh sb="73" eb="75">
      <t>レイワ</t>
    </rPh>
    <rPh sb="76" eb="78">
      <t>ネンド</t>
    </rPh>
    <rPh sb="96" eb="98">
      <t>レイワ</t>
    </rPh>
    <rPh sb="98" eb="99">
      <t>ガン</t>
    </rPh>
    <rPh sb="124" eb="125">
      <t>ダイ</t>
    </rPh>
    <rPh sb="144" eb="145">
      <t>ク</t>
    </rPh>
    <rPh sb="145" eb="146">
      <t>ダ</t>
    </rPh>
    <rPh sb="146" eb="147">
      <t>キン</t>
    </rPh>
    <rPh sb="213" eb="215">
      <t>キギョウ</t>
    </rPh>
    <rPh sb="215" eb="216">
      <t>サイ</t>
    </rPh>
    <rPh sb="216" eb="218">
      <t>ザンダカ</t>
    </rPh>
    <rPh sb="218" eb="220">
      <t>ゼンガク</t>
    </rPh>
    <rPh sb="221" eb="223">
      <t>イッパン</t>
    </rPh>
    <rPh sb="223" eb="225">
      <t>カイケイ</t>
    </rPh>
    <rPh sb="225" eb="227">
      <t>フタン</t>
    </rPh>
    <rPh sb="227" eb="228">
      <t>ガク</t>
    </rPh>
    <rPh sb="260" eb="262">
      <t>ケイヒ</t>
    </rPh>
    <rPh sb="262" eb="264">
      <t>カイシュウ</t>
    </rPh>
    <rPh sb="264" eb="265">
      <t>リツ</t>
    </rPh>
    <rPh sb="267" eb="269">
      <t>オスイ</t>
    </rPh>
    <rPh sb="269" eb="271">
      <t>ショリ</t>
    </rPh>
    <rPh sb="271" eb="273">
      <t>ゲンカ</t>
    </rPh>
    <rPh sb="275" eb="277">
      <t>シセツ</t>
    </rPh>
    <rPh sb="277" eb="279">
      <t>リヨウ</t>
    </rPh>
    <rPh sb="279" eb="280">
      <t>リツ</t>
    </rPh>
    <rPh sb="281" eb="283">
      <t>ルイジ</t>
    </rPh>
    <rPh sb="283" eb="285">
      <t>ダンタイ</t>
    </rPh>
    <rPh sb="286" eb="288">
      <t>ヒカク</t>
    </rPh>
    <rPh sb="290" eb="291">
      <t>ヒク</t>
    </rPh>
    <rPh sb="292" eb="294">
      <t>スイジュン</t>
    </rPh>
    <rPh sb="301" eb="303">
      <t>ショリ</t>
    </rPh>
    <rPh sb="303" eb="306">
      <t>クイキナイ</t>
    </rPh>
    <rPh sb="306" eb="308">
      <t>ジンコウ</t>
    </rPh>
    <rPh sb="309" eb="311">
      <t>ゲンショウ</t>
    </rPh>
    <rPh sb="314" eb="316">
      <t>コンゴ</t>
    </rPh>
    <rPh sb="316" eb="318">
      <t>テイカ</t>
    </rPh>
    <rPh sb="323" eb="325">
      <t>ミコ</t>
    </rPh>
    <rPh sb="332" eb="335">
      <t>スイセンカ</t>
    </rPh>
    <rPh sb="335" eb="336">
      <t>リツ</t>
    </rPh>
    <rPh sb="341" eb="343">
      <t>ルイジ</t>
    </rPh>
    <rPh sb="343" eb="345">
      <t>ダンタイ</t>
    </rPh>
    <rPh sb="359" eb="361">
      <t>コウジョウ</t>
    </rPh>
    <rPh sb="362" eb="364">
      <t>メザ</t>
    </rPh>
    <rPh sb="365" eb="366">
      <t>ト</t>
    </rPh>
    <rPh sb="367" eb="368">
      <t>ク</t>
    </rPh>
    <rPh sb="372" eb="3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</si>
</sst>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59-4F60-85FD-D05AC44E15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0.02</c:v>
                </c:pt>
              </c:numCache>
            </c:numRef>
          </c:val>
          <c:smooth val="0"/>
          <c:extLst>
            <c:ext xmlns:c16="http://schemas.microsoft.com/office/drawing/2014/chart" uri="{C3380CC4-5D6E-409C-BE32-E72D297353CC}">
              <c16:uniqueId val="{00000001-BE59-4F60-85FD-D05AC44E15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53.96</c:v>
                </c:pt>
                <c:pt idx="2">
                  <c:v>54.25</c:v>
                </c:pt>
                <c:pt idx="3">
                  <c:v>50.81</c:v>
                </c:pt>
                <c:pt idx="4">
                  <c:v>50.27</c:v>
                </c:pt>
              </c:numCache>
            </c:numRef>
          </c:val>
          <c:extLst>
            <c:ext xmlns:c16="http://schemas.microsoft.com/office/drawing/2014/chart" uri="{C3380CC4-5D6E-409C-BE32-E72D297353CC}">
              <c16:uniqueId val="{00000000-FC56-49DA-897E-6B6836C23E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52.63</c:v>
                </c:pt>
              </c:numCache>
            </c:numRef>
          </c:val>
          <c:smooth val="0"/>
          <c:extLst>
            <c:ext xmlns:c16="http://schemas.microsoft.com/office/drawing/2014/chart" uri="{C3380CC4-5D6E-409C-BE32-E72D297353CC}">
              <c16:uniqueId val="{00000001-FC56-49DA-897E-6B6836C23E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84.88</c:v>
                </c:pt>
                <c:pt idx="2">
                  <c:v>85.14</c:v>
                </c:pt>
                <c:pt idx="3">
                  <c:v>85.51</c:v>
                </c:pt>
                <c:pt idx="4">
                  <c:v>85.95</c:v>
                </c:pt>
              </c:numCache>
            </c:numRef>
          </c:val>
          <c:extLst>
            <c:ext xmlns:c16="http://schemas.microsoft.com/office/drawing/2014/chart" uri="{C3380CC4-5D6E-409C-BE32-E72D297353CC}">
              <c16:uniqueId val="{00000000-8CF7-4046-99BD-BD1E1B8C35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90.32</c:v>
                </c:pt>
              </c:numCache>
            </c:numRef>
          </c:val>
          <c:smooth val="0"/>
          <c:extLst>
            <c:ext xmlns:c16="http://schemas.microsoft.com/office/drawing/2014/chart" uri="{C3380CC4-5D6E-409C-BE32-E72D297353CC}">
              <c16:uniqueId val="{00000001-8CF7-4046-99BD-BD1E1B8C35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100.61</c:v>
                </c:pt>
                <c:pt idx="2">
                  <c:v>100</c:v>
                </c:pt>
                <c:pt idx="3">
                  <c:v>100</c:v>
                </c:pt>
                <c:pt idx="4">
                  <c:v>100</c:v>
                </c:pt>
              </c:numCache>
            </c:numRef>
          </c:val>
          <c:extLst>
            <c:ext xmlns:c16="http://schemas.microsoft.com/office/drawing/2014/chart" uri="{C3380CC4-5D6E-409C-BE32-E72D297353CC}">
              <c16:uniqueId val="{00000000-DCC0-403F-85F8-70DB851194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103.07</c:v>
                </c:pt>
              </c:numCache>
            </c:numRef>
          </c:val>
          <c:smooth val="0"/>
          <c:extLst>
            <c:ext xmlns:c16="http://schemas.microsoft.com/office/drawing/2014/chart" uri="{C3380CC4-5D6E-409C-BE32-E72D297353CC}">
              <c16:uniqueId val="{00000001-DCC0-403F-85F8-70DB851194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c:v>
                </c:pt>
                <c:pt idx="2">
                  <c:v>7.83</c:v>
                </c:pt>
                <c:pt idx="3">
                  <c:v>11.47</c:v>
                </c:pt>
                <c:pt idx="4">
                  <c:v>15.21</c:v>
                </c:pt>
              </c:numCache>
            </c:numRef>
          </c:val>
          <c:extLst>
            <c:ext xmlns:c16="http://schemas.microsoft.com/office/drawing/2014/chart" uri="{C3380CC4-5D6E-409C-BE32-E72D297353CC}">
              <c16:uniqueId val="{00000000-325F-4716-8466-D33ABE783E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30.5</c:v>
                </c:pt>
              </c:numCache>
            </c:numRef>
          </c:val>
          <c:smooth val="0"/>
          <c:extLst>
            <c:ext xmlns:c16="http://schemas.microsoft.com/office/drawing/2014/chart" uri="{C3380CC4-5D6E-409C-BE32-E72D297353CC}">
              <c16:uniqueId val="{00000001-325F-4716-8466-D33ABE783E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42-42F0-B10F-5B3A2E92E4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D42-42F0-B10F-5B3A2E92E4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B97-49A7-9B5D-B64CF695FC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120.64</c:v>
                </c:pt>
              </c:numCache>
            </c:numRef>
          </c:val>
          <c:smooth val="0"/>
          <c:extLst>
            <c:ext xmlns:c16="http://schemas.microsoft.com/office/drawing/2014/chart" uri="{C3380CC4-5D6E-409C-BE32-E72D297353CC}">
              <c16:uniqueId val="{00000001-AB97-49A7-9B5D-B64CF695FC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51.12</c:v>
                </c:pt>
                <c:pt idx="2">
                  <c:v>35.28</c:v>
                </c:pt>
                <c:pt idx="3">
                  <c:v>31.92</c:v>
                </c:pt>
                <c:pt idx="4">
                  <c:v>35.19</c:v>
                </c:pt>
              </c:numCache>
            </c:numRef>
          </c:val>
          <c:extLst>
            <c:ext xmlns:c16="http://schemas.microsoft.com/office/drawing/2014/chart" uri="{C3380CC4-5D6E-409C-BE32-E72D297353CC}">
              <c16:uniqueId val="{00000000-F312-46E8-B403-2574AF9801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39.82</c:v>
                </c:pt>
              </c:numCache>
            </c:numRef>
          </c:val>
          <c:smooth val="0"/>
          <c:extLst>
            <c:ext xmlns:c16="http://schemas.microsoft.com/office/drawing/2014/chart" uri="{C3380CC4-5D6E-409C-BE32-E72D297353CC}">
              <c16:uniqueId val="{00000001-F312-46E8-B403-2574AF9801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65-4ED3-A9C8-62CB141743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743.31</c:v>
                </c:pt>
              </c:numCache>
            </c:numRef>
          </c:val>
          <c:smooth val="0"/>
          <c:extLst>
            <c:ext xmlns:c16="http://schemas.microsoft.com/office/drawing/2014/chart" uri="{C3380CC4-5D6E-409C-BE32-E72D297353CC}">
              <c16:uniqueId val="{00000001-EC65-4ED3-A9C8-62CB141743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36.44</c:v>
                </c:pt>
                <c:pt idx="2">
                  <c:v>37.14</c:v>
                </c:pt>
                <c:pt idx="3">
                  <c:v>35.08</c:v>
                </c:pt>
                <c:pt idx="4">
                  <c:v>31.68</c:v>
                </c:pt>
              </c:numCache>
            </c:numRef>
          </c:val>
          <c:extLst>
            <c:ext xmlns:c16="http://schemas.microsoft.com/office/drawing/2014/chart" uri="{C3380CC4-5D6E-409C-BE32-E72D297353CC}">
              <c16:uniqueId val="{00000000-5C2B-4149-A78E-176AD1D64D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61.15</c:v>
                </c:pt>
              </c:numCache>
            </c:numRef>
          </c:val>
          <c:smooth val="0"/>
          <c:extLst>
            <c:ext xmlns:c16="http://schemas.microsoft.com/office/drawing/2014/chart" uri="{C3380CC4-5D6E-409C-BE32-E72D297353CC}">
              <c16:uniqueId val="{00000001-5C2B-4149-A78E-176AD1D64D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441.25</c:v>
                </c:pt>
                <c:pt idx="2">
                  <c:v>434.92</c:v>
                </c:pt>
                <c:pt idx="3">
                  <c:v>462.96</c:v>
                </c:pt>
                <c:pt idx="4">
                  <c:v>531.66999999999996</c:v>
                </c:pt>
              </c:numCache>
            </c:numRef>
          </c:val>
          <c:extLst>
            <c:ext xmlns:c16="http://schemas.microsoft.com/office/drawing/2014/chart" uri="{C3380CC4-5D6E-409C-BE32-E72D297353CC}">
              <c16:uniqueId val="{00000000-E7E4-4EA4-93E1-A5909C2028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E7E4-4EA4-93E1-A5909C2028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柳井市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29683</v>
      </c>
      <c r="AM8" s="36"/>
      <c r="AN8" s="36"/>
      <c r="AO8" s="36"/>
      <c r="AP8" s="36"/>
      <c r="AQ8" s="36"/>
      <c r="AR8" s="36"/>
      <c r="AS8" s="36"/>
      <c r="AT8" s="37">
        <f>データ!T6</f>
        <v>140.03</v>
      </c>
      <c r="AU8" s="37"/>
      <c r="AV8" s="37"/>
      <c r="AW8" s="37"/>
      <c r="AX8" s="37"/>
      <c r="AY8" s="37"/>
      <c r="AZ8" s="37"/>
      <c r="BA8" s="37"/>
      <c r="BB8" s="37">
        <f>データ!U6</f>
        <v>211.98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89.83</v>
      </c>
      <c r="J10" s="37"/>
      <c r="K10" s="37"/>
      <c r="L10" s="37"/>
      <c r="M10" s="37"/>
      <c r="N10" s="37"/>
      <c r="O10" s="37"/>
      <c r="P10" s="37">
        <f>データ!P6</f>
        <v>12.6</v>
      </c>
      <c r="Q10" s="37"/>
      <c r="R10" s="37"/>
      <c r="S10" s="37"/>
      <c r="T10" s="37"/>
      <c r="U10" s="37"/>
      <c r="V10" s="37"/>
      <c r="W10" s="37">
        <f>データ!Q6</f>
        <v>77.03</v>
      </c>
      <c r="X10" s="37"/>
      <c r="Y10" s="37"/>
      <c r="Z10" s="37"/>
      <c r="AA10" s="37"/>
      <c r="AB10" s="37"/>
      <c r="AC10" s="37"/>
      <c r="AD10" s="36">
        <f>データ!R6</f>
        <v>3630</v>
      </c>
      <c r="AE10" s="36"/>
      <c r="AF10" s="36"/>
      <c r="AG10" s="36"/>
      <c r="AH10" s="36"/>
      <c r="AI10" s="36"/>
      <c r="AJ10" s="36"/>
      <c r="AK10" s="2"/>
      <c r="AL10" s="36">
        <f>データ!V6</f>
        <v>3715</v>
      </c>
      <c r="AM10" s="36"/>
      <c r="AN10" s="36"/>
      <c r="AO10" s="36"/>
      <c r="AP10" s="36"/>
      <c r="AQ10" s="36"/>
      <c r="AR10" s="36"/>
      <c r="AS10" s="36"/>
      <c r="AT10" s="37">
        <f>データ!W6</f>
        <v>1.84</v>
      </c>
      <c r="AU10" s="37"/>
      <c r="AV10" s="37"/>
      <c r="AW10" s="37"/>
      <c r="AX10" s="37"/>
      <c r="AY10" s="37"/>
      <c r="AZ10" s="37"/>
      <c r="BA10" s="37"/>
      <c r="BB10" s="37">
        <f>データ!X6</f>
        <v>2019.02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JnEG0+eHHzVlZITXRxnAoika1D30V97mX7ekSl5oTXL23y0Y6Xd2vx6SFGt0nSnFZvJ+Wm2xewNLH7TgoOw2A==" saltValue="4lH4lfPaEjZOHYik0PWb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352128</v>
      </c>
      <c r="D6" s="19">
        <f t="shared" si="3"/>
        <v>46</v>
      </c>
      <c r="E6" s="19">
        <f t="shared" si="3"/>
        <v>17</v>
      </c>
      <c r="F6" s="19">
        <f t="shared" si="3"/>
        <v>5</v>
      </c>
      <c r="G6" s="19">
        <f t="shared" si="3"/>
        <v>0</v>
      </c>
      <c r="H6" s="19" t="str">
        <f t="shared" si="3"/>
        <v>山口県　柳井市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89.83</v>
      </c>
      <c r="P6" s="20">
        <f t="shared" si="3"/>
        <v>12.6</v>
      </c>
      <c r="Q6" s="20">
        <f t="shared" si="3"/>
        <v>77.03</v>
      </c>
      <c r="R6" s="20">
        <f t="shared" si="3"/>
        <v>3630</v>
      </c>
      <c r="S6" s="20">
        <f t="shared" si="3"/>
        <v>29683</v>
      </c>
      <c r="T6" s="20">
        <f t="shared" si="3"/>
        <v>140.03</v>
      </c>
      <c r="U6" s="20">
        <f t="shared" si="3"/>
        <v>211.98</v>
      </c>
      <c r="V6" s="20">
        <f t="shared" si="3"/>
        <v>3715</v>
      </c>
      <c r="W6" s="20">
        <f t="shared" si="3"/>
        <v>1.84</v>
      </c>
      <c r="X6" s="20">
        <f t="shared" si="3"/>
        <v>2019.02</v>
      </c>
      <c r="Y6" s="21" t="str">
        <f>IF(Y7="",NA(),Y7)</f>
        <v>-</v>
      </c>
      <c r="Z6" s="21">
        <f t="shared" ref="Z6:AH6" si="4">IF(Z7="",NA(),Z7)</f>
        <v>100.61</v>
      </c>
      <c r="AA6" s="21">
        <f t="shared" si="4"/>
        <v>100</v>
      </c>
      <c r="AB6" s="21">
        <f t="shared" si="4"/>
        <v>100</v>
      </c>
      <c r="AC6" s="21">
        <f t="shared" si="4"/>
        <v>100</v>
      </c>
      <c r="AD6" s="21" t="str">
        <f t="shared" si="4"/>
        <v>-</v>
      </c>
      <c r="AE6" s="21">
        <f t="shared" si="4"/>
        <v>106.37</v>
      </c>
      <c r="AF6" s="21">
        <f t="shared" si="4"/>
        <v>106.07</v>
      </c>
      <c r="AG6" s="21">
        <f t="shared" si="4"/>
        <v>105.5</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120.64</v>
      </c>
      <c r="AT6" s="20" t="str">
        <f>IF(AT7="","",IF(AT7="-","【-】","【"&amp;SUBSTITUTE(TEXT(AT7,"#,##0.00"),"-","△")&amp;"】"))</f>
        <v>【124.06】</v>
      </c>
      <c r="AU6" s="21" t="str">
        <f>IF(AU7="",NA(),AU7)</f>
        <v>-</v>
      </c>
      <c r="AV6" s="21">
        <f t="shared" ref="AV6:BD6" si="6">IF(AV7="",NA(),AV7)</f>
        <v>51.12</v>
      </c>
      <c r="AW6" s="21">
        <f t="shared" si="6"/>
        <v>35.28</v>
      </c>
      <c r="AX6" s="21">
        <f t="shared" si="6"/>
        <v>31.92</v>
      </c>
      <c r="AY6" s="21">
        <f t="shared" si="6"/>
        <v>35.19</v>
      </c>
      <c r="AZ6" s="21" t="str">
        <f t="shared" si="6"/>
        <v>-</v>
      </c>
      <c r="BA6" s="21">
        <f t="shared" si="6"/>
        <v>29.13</v>
      </c>
      <c r="BB6" s="21">
        <f t="shared" si="6"/>
        <v>35.69</v>
      </c>
      <c r="BC6" s="21">
        <f t="shared" si="6"/>
        <v>38.4</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743.31</v>
      </c>
      <c r="BP6" s="20" t="str">
        <f>IF(BP7="","",IF(BP7="-","【-】","【"&amp;SUBSTITUTE(TEXT(BP7,"#,##0.00"),"-","△")&amp;"】"))</f>
        <v>【785.10】</v>
      </c>
      <c r="BQ6" s="21" t="str">
        <f>IF(BQ7="",NA(),BQ7)</f>
        <v>-</v>
      </c>
      <c r="BR6" s="21">
        <f t="shared" ref="BR6:BZ6" si="8">IF(BR7="",NA(),BR7)</f>
        <v>36.44</v>
      </c>
      <c r="BS6" s="21">
        <f t="shared" si="8"/>
        <v>37.14</v>
      </c>
      <c r="BT6" s="21">
        <f t="shared" si="8"/>
        <v>35.08</v>
      </c>
      <c r="BU6" s="21">
        <f t="shared" si="8"/>
        <v>31.68</v>
      </c>
      <c r="BV6" s="21" t="str">
        <f t="shared" si="8"/>
        <v>-</v>
      </c>
      <c r="BW6" s="21">
        <f t="shared" si="8"/>
        <v>57.08</v>
      </c>
      <c r="BX6" s="21">
        <f t="shared" si="8"/>
        <v>56.26</v>
      </c>
      <c r="BY6" s="21">
        <f t="shared" si="8"/>
        <v>52.94</v>
      </c>
      <c r="BZ6" s="21">
        <f t="shared" si="8"/>
        <v>61.15</v>
      </c>
      <c r="CA6" s="20" t="str">
        <f>IF(CA7="","",IF(CA7="-","【-】","【"&amp;SUBSTITUTE(TEXT(CA7,"#,##0.00"),"-","△")&amp;"】"))</f>
        <v>【56.93】</v>
      </c>
      <c r="CB6" s="21" t="str">
        <f>IF(CB7="",NA(),CB7)</f>
        <v>-</v>
      </c>
      <c r="CC6" s="21">
        <f t="shared" ref="CC6:CK6" si="9">IF(CC7="",NA(),CC7)</f>
        <v>441.25</v>
      </c>
      <c r="CD6" s="21">
        <f t="shared" si="9"/>
        <v>434.92</v>
      </c>
      <c r="CE6" s="21">
        <f t="shared" si="9"/>
        <v>462.96</v>
      </c>
      <c r="CF6" s="21">
        <f t="shared" si="9"/>
        <v>531.66999999999996</v>
      </c>
      <c r="CG6" s="21" t="str">
        <f t="shared" si="9"/>
        <v>-</v>
      </c>
      <c r="CH6" s="21">
        <f t="shared" si="9"/>
        <v>274.99</v>
      </c>
      <c r="CI6" s="21">
        <f t="shared" si="9"/>
        <v>282.08999999999997</v>
      </c>
      <c r="CJ6" s="21">
        <f t="shared" si="9"/>
        <v>303.27999999999997</v>
      </c>
      <c r="CK6" s="21">
        <f t="shared" si="9"/>
        <v>250.43</v>
      </c>
      <c r="CL6" s="20" t="str">
        <f>IF(CL7="","",IF(CL7="-","【-】","【"&amp;SUBSTITUTE(TEXT(CL7,"#,##0.00"),"-","△")&amp;"】"))</f>
        <v>【271.15】</v>
      </c>
      <c r="CM6" s="21" t="str">
        <f>IF(CM7="",NA(),CM7)</f>
        <v>-</v>
      </c>
      <c r="CN6" s="21">
        <f t="shared" ref="CN6:CV6" si="10">IF(CN7="",NA(),CN7)</f>
        <v>53.96</v>
      </c>
      <c r="CO6" s="21">
        <f t="shared" si="10"/>
        <v>54.25</v>
      </c>
      <c r="CP6" s="21">
        <f t="shared" si="10"/>
        <v>50.81</v>
      </c>
      <c r="CQ6" s="21">
        <f t="shared" si="10"/>
        <v>50.27</v>
      </c>
      <c r="CR6" s="21" t="str">
        <f t="shared" si="10"/>
        <v>-</v>
      </c>
      <c r="CS6" s="21">
        <f t="shared" si="10"/>
        <v>54.83</v>
      </c>
      <c r="CT6" s="21">
        <f t="shared" si="10"/>
        <v>66.53</v>
      </c>
      <c r="CU6" s="21">
        <f t="shared" si="10"/>
        <v>52.35</v>
      </c>
      <c r="CV6" s="21">
        <f t="shared" si="10"/>
        <v>52.63</v>
      </c>
      <c r="CW6" s="20" t="str">
        <f>IF(CW7="","",IF(CW7="-","【-】","【"&amp;SUBSTITUTE(TEXT(CW7,"#,##0.00"),"-","△")&amp;"】"))</f>
        <v>【49.87】</v>
      </c>
      <c r="CX6" s="21" t="str">
        <f>IF(CX7="",NA(),CX7)</f>
        <v>-</v>
      </c>
      <c r="CY6" s="21">
        <f t="shared" ref="CY6:DG6" si="11">IF(CY7="",NA(),CY7)</f>
        <v>84.88</v>
      </c>
      <c r="CZ6" s="21">
        <f t="shared" si="11"/>
        <v>85.14</v>
      </c>
      <c r="DA6" s="21">
        <f t="shared" si="11"/>
        <v>85.51</v>
      </c>
      <c r="DB6" s="21">
        <f t="shared" si="11"/>
        <v>85.95</v>
      </c>
      <c r="DC6" s="21" t="str">
        <f t="shared" si="11"/>
        <v>-</v>
      </c>
      <c r="DD6" s="21">
        <f t="shared" si="11"/>
        <v>84.7</v>
      </c>
      <c r="DE6" s="21">
        <f t="shared" si="11"/>
        <v>84.67</v>
      </c>
      <c r="DF6" s="21">
        <f t="shared" si="11"/>
        <v>84.39</v>
      </c>
      <c r="DG6" s="21">
        <f t="shared" si="11"/>
        <v>90.32</v>
      </c>
      <c r="DH6" s="20" t="str">
        <f>IF(DH7="","",IF(DH7="-","【-】","【"&amp;SUBSTITUTE(TEXT(DH7,"#,##0.00"),"-","△")&amp;"】"))</f>
        <v>【87.54】</v>
      </c>
      <c r="DI6" s="21" t="str">
        <f>IF(DI7="",NA(),DI7)</f>
        <v>-</v>
      </c>
      <c r="DJ6" s="21">
        <f t="shared" ref="DJ6:DR6" si="12">IF(DJ7="",NA(),DJ7)</f>
        <v>3.9</v>
      </c>
      <c r="DK6" s="21">
        <f t="shared" si="12"/>
        <v>7.83</v>
      </c>
      <c r="DL6" s="21">
        <f t="shared" si="12"/>
        <v>11.47</v>
      </c>
      <c r="DM6" s="21">
        <f t="shared" si="12"/>
        <v>15.21</v>
      </c>
      <c r="DN6" s="21" t="str">
        <f t="shared" si="12"/>
        <v>-</v>
      </c>
      <c r="DO6" s="21">
        <f t="shared" si="12"/>
        <v>20.34</v>
      </c>
      <c r="DP6" s="21">
        <f t="shared" si="12"/>
        <v>21.85</v>
      </c>
      <c r="DQ6" s="21">
        <f t="shared" si="12"/>
        <v>25.19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1">
        <f t="shared" ref="EF6:EN6" si="14">IF(EF7="",NA(),EF7)</f>
        <v>0.01</v>
      </c>
      <c r="EG6" s="20">
        <f t="shared" si="14"/>
        <v>0</v>
      </c>
      <c r="EH6" s="20">
        <f t="shared" si="14"/>
        <v>0</v>
      </c>
      <c r="EI6" s="20">
        <f t="shared" si="14"/>
        <v>0</v>
      </c>
      <c r="EJ6" s="21" t="str">
        <f t="shared" si="14"/>
        <v>-</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352128</v>
      </c>
      <c r="D7" s="23">
        <v>46</v>
      </c>
      <c r="E7" s="23">
        <v>17</v>
      </c>
      <c r="F7" s="23">
        <v>5</v>
      </c>
      <c r="G7" s="23">
        <v>0</v>
      </c>
      <c r="H7" s="23" t="s">
        <v>96</v>
      </c>
      <c r="I7" s="23" t="s">
        <v>97</v>
      </c>
      <c r="J7" s="23" t="s">
        <v>98</v>
      </c>
      <c r="K7" s="23" t="s">
        <v>99</v>
      </c>
      <c r="L7" s="23" t="s">
        <v>100</v>
      </c>
      <c r="M7" s="23" t="s">
        <v>101</v>
      </c>
      <c r="N7" s="24" t="s">
        <v>102</v>
      </c>
      <c r="O7" s="24">
        <v>89.83</v>
      </c>
      <c r="P7" s="24">
        <v>12.6</v>
      </c>
      <c r="Q7" s="24">
        <v>77.03</v>
      </c>
      <c r="R7" s="24">
        <v>3630</v>
      </c>
      <c r="S7" s="24">
        <v>29683</v>
      </c>
      <c r="T7" s="24">
        <v>140.03</v>
      </c>
      <c r="U7" s="24">
        <v>211.98</v>
      </c>
      <c r="V7" s="24">
        <v>3715</v>
      </c>
      <c r="W7" s="24">
        <v>1.84</v>
      </c>
      <c r="X7" s="24">
        <v>2019.02</v>
      </c>
      <c r="Y7" s="24" t="s">
        <v>102</v>
      </c>
      <c r="Z7" s="24">
        <v>100.61</v>
      </c>
      <c r="AA7" s="24">
        <v>100</v>
      </c>
      <c r="AB7" s="24">
        <v>100</v>
      </c>
      <c r="AC7" s="24">
        <v>100</v>
      </c>
      <c r="AD7" s="24" t="s">
        <v>102</v>
      </c>
      <c r="AE7" s="24">
        <v>106.37</v>
      </c>
      <c r="AF7" s="24">
        <v>106.07</v>
      </c>
      <c r="AG7" s="24">
        <v>105.5</v>
      </c>
      <c r="AH7" s="24">
        <v>103.07</v>
      </c>
      <c r="AI7" s="24">
        <v>104.44</v>
      </c>
      <c r="AJ7" s="24" t="s">
        <v>102</v>
      </c>
      <c r="AK7" s="24">
        <v>0</v>
      </c>
      <c r="AL7" s="24">
        <v>0</v>
      </c>
      <c r="AM7" s="24">
        <v>0</v>
      </c>
      <c r="AN7" s="24">
        <v>0</v>
      </c>
      <c r="AO7" s="24" t="s">
        <v>102</v>
      </c>
      <c r="AP7" s="24">
        <v>139.02000000000001</v>
      </c>
      <c r="AQ7" s="24">
        <v>132.04</v>
      </c>
      <c r="AR7" s="24">
        <v>145.43</v>
      </c>
      <c r="AS7" s="24">
        <v>120.64</v>
      </c>
      <c r="AT7" s="24">
        <v>124.06</v>
      </c>
      <c r="AU7" s="24" t="s">
        <v>102</v>
      </c>
      <c r="AV7" s="24">
        <v>51.12</v>
      </c>
      <c r="AW7" s="24">
        <v>35.28</v>
      </c>
      <c r="AX7" s="24">
        <v>31.92</v>
      </c>
      <c r="AY7" s="24">
        <v>35.19</v>
      </c>
      <c r="AZ7" s="24" t="s">
        <v>102</v>
      </c>
      <c r="BA7" s="24">
        <v>29.13</v>
      </c>
      <c r="BB7" s="24">
        <v>35.69</v>
      </c>
      <c r="BC7" s="24">
        <v>38.4</v>
      </c>
      <c r="BD7" s="24">
        <v>39.82</v>
      </c>
      <c r="BE7" s="24">
        <v>42.02</v>
      </c>
      <c r="BF7" s="24" t="s">
        <v>102</v>
      </c>
      <c r="BG7" s="24">
        <v>0</v>
      </c>
      <c r="BH7" s="24">
        <v>0</v>
      </c>
      <c r="BI7" s="24">
        <v>0</v>
      </c>
      <c r="BJ7" s="24">
        <v>0</v>
      </c>
      <c r="BK7" s="24" t="s">
        <v>102</v>
      </c>
      <c r="BL7" s="24">
        <v>867.83</v>
      </c>
      <c r="BM7" s="24">
        <v>791.76</v>
      </c>
      <c r="BN7" s="24">
        <v>900.82</v>
      </c>
      <c r="BO7" s="24">
        <v>743.31</v>
      </c>
      <c r="BP7" s="24">
        <v>785.1</v>
      </c>
      <c r="BQ7" s="24" t="s">
        <v>102</v>
      </c>
      <c r="BR7" s="24">
        <v>36.44</v>
      </c>
      <c r="BS7" s="24">
        <v>37.14</v>
      </c>
      <c r="BT7" s="24">
        <v>35.08</v>
      </c>
      <c r="BU7" s="24">
        <v>31.68</v>
      </c>
      <c r="BV7" s="24" t="s">
        <v>102</v>
      </c>
      <c r="BW7" s="24">
        <v>57.08</v>
      </c>
      <c r="BX7" s="24">
        <v>56.26</v>
      </c>
      <c r="BY7" s="24">
        <v>52.94</v>
      </c>
      <c r="BZ7" s="24">
        <v>61.15</v>
      </c>
      <c r="CA7" s="24">
        <v>56.93</v>
      </c>
      <c r="CB7" s="24" t="s">
        <v>102</v>
      </c>
      <c r="CC7" s="24">
        <v>441.25</v>
      </c>
      <c r="CD7" s="24">
        <v>434.92</v>
      </c>
      <c r="CE7" s="24">
        <v>462.96</v>
      </c>
      <c r="CF7" s="24">
        <v>531.66999999999996</v>
      </c>
      <c r="CG7" s="24" t="s">
        <v>102</v>
      </c>
      <c r="CH7" s="24">
        <v>274.99</v>
      </c>
      <c r="CI7" s="24">
        <v>282.08999999999997</v>
      </c>
      <c r="CJ7" s="24">
        <v>303.27999999999997</v>
      </c>
      <c r="CK7" s="24">
        <v>250.43</v>
      </c>
      <c r="CL7" s="24">
        <v>271.14999999999998</v>
      </c>
      <c r="CM7" s="24" t="s">
        <v>102</v>
      </c>
      <c r="CN7" s="24">
        <v>53.96</v>
      </c>
      <c r="CO7" s="24">
        <v>54.25</v>
      </c>
      <c r="CP7" s="24">
        <v>50.81</v>
      </c>
      <c r="CQ7" s="24">
        <v>50.27</v>
      </c>
      <c r="CR7" s="24" t="s">
        <v>102</v>
      </c>
      <c r="CS7" s="24">
        <v>54.83</v>
      </c>
      <c r="CT7" s="24">
        <v>66.53</v>
      </c>
      <c r="CU7" s="24">
        <v>52.35</v>
      </c>
      <c r="CV7" s="24">
        <v>52.63</v>
      </c>
      <c r="CW7" s="24">
        <v>49.87</v>
      </c>
      <c r="CX7" s="24" t="s">
        <v>102</v>
      </c>
      <c r="CY7" s="24">
        <v>84.88</v>
      </c>
      <c r="CZ7" s="24">
        <v>85.14</v>
      </c>
      <c r="DA7" s="24">
        <v>85.51</v>
      </c>
      <c r="DB7" s="24">
        <v>85.95</v>
      </c>
      <c r="DC7" s="24" t="s">
        <v>102</v>
      </c>
      <c r="DD7" s="24">
        <v>84.7</v>
      </c>
      <c r="DE7" s="24">
        <v>84.67</v>
      </c>
      <c r="DF7" s="24">
        <v>84.39</v>
      </c>
      <c r="DG7" s="24">
        <v>90.32</v>
      </c>
      <c r="DH7" s="24">
        <v>87.54</v>
      </c>
      <c r="DI7" s="24" t="s">
        <v>102</v>
      </c>
      <c r="DJ7" s="24">
        <v>3.9</v>
      </c>
      <c r="DK7" s="24">
        <v>7.83</v>
      </c>
      <c r="DL7" s="24">
        <v>11.47</v>
      </c>
      <c r="DM7" s="24">
        <v>15.21</v>
      </c>
      <c r="DN7" s="24" t="s">
        <v>102</v>
      </c>
      <c r="DO7" s="24">
        <v>20.34</v>
      </c>
      <c r="DP7" s="24">
        <v>21.85</v>
      </c>
      <c r="DQ7" s="24">
        <v>25.19</v>
      </c>
      <c r="DR7" s="24">
        <v>30.5</v>
      </c>
      <c r="DS7" s="24">
        <v>28.42</v>
      </c>
      <c r="DT7" s="24" t="s">
        <v>102</v>
      </c>
      <c r="DU7" s="24">
        <v>0</v>
      </c>
      <c r="DV7" s="24">
        <v>0</v>
      </c>
      <c r="DW7" s="24">
        <v>0</v>
      </c>
      <c r="DX7" s="24">
        <v>0</v>
      </c>
      <c r="DY7" s="24" t="s">
        <v>102</v>
      </c>
      <c r="DZ7" s="24">
        <v>0</v>
      </c>
      <c r="EA7" s="24">
        <v>0</v>
      </c>
      <c r="EB7" s="24">
        <v>0</v>
      </c>
      <c r="EC7" s="24">
        <v>0</v>
      </c>
      <c r="ED7" s="24">
        <v>0.08</v>
      </c>
      <c r="EE7" s="24" t="s">
        <v>102</v>
      </c>
      <c r="EF7" s="24">
        <v>0.01</v>
      </c>
      <c r="EG7" s="24">
        <v>0</v>
      </c>
      <c r="EH7" s="24">
        <v>0</v>
      </c>
      <c r="EI7" s="24">
        <v>0</v>
      </c>
      <c r="EJ7" s="24" t="s">
        <v>102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中川 健</cp:lastModifiedBy>
  <dcterms:created xsi:type="dcterms:W3CDTF">2025-01-24T07:20:09Z</dcterms:created>
  <dcterms:modified xsi:type="dcterms:W3CDTF">2025-01-31T00:39:18Z</dcterms:modified>
  <cp:category/>
</cp:coreProperties>
</file>