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192.168.15.225\上下水道局管理課\管理班\下水道事業\管理係\103_調査関係\県\Ｒ6年度\20250126【県市町課】公営企業に係る経営比較分析表（令和５年度決算）の分析等について\回答\"/>
    </mc:Choice>
  </mc:AlternateContent>
  <xr:revisionPtr revIDLastSave="0" documentId="13_ncr:1_{5BC7E199-3C87-4F07-A564-8B7522734D76}" xr6:coauthVersionLast="36" xr6:coauthVersionMax="36" xr10:uidLastSave="{00000000-0000-0000-0000-000000000000}"/>
  <workbookProtection workbookAlgorithmName="SHA-512" workbookHashValue="jOj23yPQMt20+yxRTgDjUcbSitXZIkQuPWAa4xBa07W0HaLZBRFfi3klwTvBMXUpgSbndcLm7B8iiN5GK7GYyA==" workbookSaltValue="7dXr3/83pe6ewZC9G5bW3Q==" workbookSpinCount="100000" lockStructure="1"/>
  <bookViews>
    <workbookView xWindow="0" yWindow="0" windowWidth="19200" windowHeight="10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AD10" i="4" s="1"/>
  <c r="Q6" i="5"/>
  <c r="W10" i="4" s="1"/>
  <c r="P6" i="5"/>
  <c r="P10" i="4" s="1"/>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H85" i="4"/>
  <c r="BB10" i="4"/>
  <c r="AT10" i="4"/>
  <c r="AL10" i="4"/>
  <c r="I10" i="4"/>
  <c r="AT8" i="4"/>
  <c r="W8" i="4"/>
  <c r="P8" i="4"/>
  <c r="I8" i="4"/>
</calcChain>
</file>

<file path=xl/sharedStrings.xml><?xml version="1.0" encoding="utf-8"?>
<sst xmlns="http://schemas.openxmlformats.org/spreadsheetml/2006/main" count="231" uniqueCount="118">
  <si>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</si>
  <si>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</si>
  <si>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</si>
  <si>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</si>
  <si>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</si>
  <si>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</si>
  <si>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</si>
  <si>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</si>
  <si>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</si>
  <si>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</si>
  <si>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</si>
  <si>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</si>
  <si>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</si>
  <si>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</si>
  <si>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</si>
  <si>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</si>
  <si>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</si>
  <si>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</si>
  <si>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</si>
  <si>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</si>
  <si>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</si>
  <si>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</si>
  <si>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</si>
  <si>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</si>
  <si>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</si>
  <si>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</si>
  <si>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</si>
  <si>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</si>
  <si>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</si>
  <si>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</si>
  <si>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</si>
  <si>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</si>
  <si>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</si>
  <si>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</si>
  <si>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</si>
  <si>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</si>
  <si>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</si>
  <si>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</si>
  <si>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</si>
  <si>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</si>
  <si>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</si>
  <si>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</si>
  <si>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</si>
  <si>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</si>
  <si>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</si>
  <si>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</si>
  <si>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</si>
  <si>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</si>
  <si>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</si>
  <si>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</si>
  <si>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</si>
  <si>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</si>
  <si>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</si>
  <si>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</si>
  <si>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</si>
  <si>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</si>
  <si>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</si>
  <si>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</si>
  <si>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</si>
  <si>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</si>
  <si>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</si>
  <si>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</si>
  <si>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</si>
  <si>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</si>
  <si>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</si>
  <si>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</si>
  <si>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</si>
  <si>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</si>
  <si>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</si>
  <si>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</si>
  <si>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</si>
  <si>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</si>
  <si>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</si>
  <si>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</si>
  <si>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</si>
  <si>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</si>
  <si>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</si>
  <si>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</si>
  <si>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</si>
  <si>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</si>
  <si>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</si>
  <si>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</si>
  <si>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</si>
  <si>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</si>
  <si>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</si>
  <si>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</si>
  <si>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</si>
  <si>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</si>
  <si>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</si>
  <si>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</si>
  <si>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</si>
  <si>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</si>
  <si>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</si>
  <si>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</si>
  <si>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</si>
  <si>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</si>
  <si>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</si>
  <si>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</si>
  <si>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</si>
  <si>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</si>
  <si>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</si>
  <si>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</si>
  <si>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</si>
  <si>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</si>
  <si>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</si>
  <si>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</si>
  <si>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</si>
  <si>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</si>
  <si>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</si>
  <si>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</si>
  <si>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</si>
  <si>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</si>
  <si>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</si>
  <si>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</si>
  <si>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</si>
  <si>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本市の農業集落排水事業は、処理区統合により処理施設が2つ減ったものの11処理施設を有している。また、処理人口が少ないため使用料収入も少なく一般会計繰入金により収支を均衡させている状況であり、施設が点在しているため事業効率も悪い。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</si>
  <si>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平成28年度から地方公営企業法の財務規定を適用しており、令和3年度からは本事業で運営していた2処理区を特定環境保全公共下水道事業に統合して効率化を図っている。
　経常収支比率は、類似団体と比較すると低いが、100％の水準を維持しており累積欠損金も発生していない。
　流動比率は、100％を下回っており、類似団体と比較して低いが、1年以内に償還する建設改良費に充てられた企業債を除けば流動資産が流動負債を上回っており、償還等の原資を翌年度の使用料収入等により得ることが予定されているため問題は無い。
　企業債残高対事業規模比率は、類似団体と比較して高く、今後は企業債を活用した施設の更新を実施予定であるが、償還額が借入額を上回るため企業債残高が減少傾向となり本指標も年々下がる見込みである。
　経費回収率は、類似団体と比較しても低く、100％も大幅に下回っていることから、汚水処理原価を抑制しながら、適正な使用料水準の設定を検討し、回収率の向上に努める。
　施設利用率は、類似団体及び前年度比ともに低く、今後も人口減に伴う有収水量の減少により、年々減少傾向となる見込みである。
　水洗化率は、人口減少率より水洗化人口減少率が上回ったことで、前年度より低くなっており、類似団体と比較しても低くなっている。</t>
    <phoneticPr fontId="4"/>
  </si>
  <si>
    <t>　農業集落排水は、昭和61年に事業を開始しており施設整備は完了している。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て率は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その中で農業集落排水施設は管渠老朽化率は0％であるが、機械電気設備は耐用年数を超えた資産があるため処理区統合を進めながら更新を行っていく。</t>
    <rPh sb="313" eb="315">
      <t>ショリ</t>
    </rPh>
    <rPh sb="315" eb="316">
      <t>ク</t>
    </rPh>
    <rPh sb="316" eb="318">
      <t>トウゴウ</t>
    </rPh>
    <rPh sb="319" eb="32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</si>
</sst>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A9-497C-8F2D-DAB4650EFC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02A9-497C-8F2D-DAB4650EFC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54.28</c:v>
                </c:pt>
                <c:pt idx="1">
                  <c:v>53.42</c:v>
                </c:pt>
                <c:pt idx="2">
                  <c:v>53.26</c:v>
                </c:pt>
                <c:pt idx="3">
                  <c:v>50.85</c:v>
                </c:pt>
                <c:pt idx="4">
                  <c:v>49.88</c:v>
                </c:pt>
              </c:numCache>
            </c:numRef>
          </c:val>
          <c:extLst>
            <c:ext xmlns:c16="http://schemas.microsoft.com/office/drawing/2014/chart" uri="{C3380CC4-5D6E-409C-BE32-E72D297353CC}">
              <c16:uniqueId val="{00000000-EC4F-44A0-B45C-0A4A5C0847A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EC4F-44A0-B45C-0A4A5C0847A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83.19</c:v>
                </c:pt>
                <c:pt idx="1">
                  <c:v>81.53</c:v>
                </c:pt>
                <c:pt idx="2">
                  <c:v>81.709999999999994</c:v>
                </c:pt>
                <c:pt idx="3">
                  <c:v>79.569999999999993</c:v>
                </c:pt>
                <c:pt idx="4">
                  <c:v>78.849999999999994</c:v>
                </c:pt>
              </c:numCache>
            </c:numRef>
          </c:val>
          <c:extLst>
            <c:ext xmlns:c16="http://schemas.microsoft.com/office/drawing/2014/chart" uri="{C3380CC4-5D6E-409C-BE32-E72D297353CC}">
              <c16:uniqueId val="{00000000-9C9D-49E6-9DF8-D9E267E230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9C9D-49E6-9DF8-D9E267E230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100.07</c:v>
                </c:pt>
                <c:pt idx="3">
                  <c:v>100.07</c:v>
                </c:pt>
                <c:pt idx="4">
                  <c:v>100</c:v>
                </c:pt>
              </c:numCache>
            </c:numRef>
          </c:val>
          <c:extLst>
            <c:ext xmlns:c16="http://schemas.microsoft.com/office/drawing/2014/chart" uri="{C3380CC4-5D6E-409C-BE32-E72D297353CC}">
              <c16:uniqueId val="{00000000-50DD-4F54-93A9-F00215EB21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50DD-4F54-93A9-F00215EB21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15.06</c:v>
                </c:pt>
                <c:pt idx="1">
                  <c:v>18.27</c:v>
                </c:pt>
                <c:pt idx="2">
                  <c:v>21.25</c:v>
                </c:pt>
                <c:pt idx="3">
                  <c:v>24.36</c:v>
                </c:pt>
                <c:pt idx="4">
                  <c:v>27.37</c:v>
                </c:pt>
              </c:numCache>
            </c:numRef>
          </c:val>
          <c:extLst>
            <c:ext xmlns:c16="http://schemas.microsoft.com/office/drawing/2014/chart" uri="{C3380CC4-5D6E-409C-BE32-E72D297353CC}">
              <c16:uniqueId val="{00000000-529C-4D9E-B55F-D2EA02A8D30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529C-4D9E-B55F-D2EA02A8D30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9A-4FFD-8C24-DBFA9C70EC4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59A-4FFD-8C24-DBFA9C70EC4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5A-413D-A6CC-E2456CDAC8A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B65A-413D-A6CC-E2456CDAC8A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46.93</c:v>
                </c:pt>
                <c:pt idx="1">
                  <c:v>55.54</c:v>
                </c:pt>
                <c:pt idx="2">
                  <c:v>47.8</c:v>
                </c:pt>
                <c:pt idx="3">
                  <c:v>28.7</c:v>
                </c:pt>
                <c:pt idx="4">
                  <c:v>28.25</c:v>
                </c:pt>
              </c:numCache>
            </c:numRef>
          </c:val>
          <c:extLst>
            <c:ext xmlns:c16="http://schemas.microsoft.com/office/drawing/2014/chart" uri="{C3380CC4-5D6E-409C-BE32-E72D297353CC}">
              <c16:uniqueId val="{00000000-2430-4754-AA50-71366AE469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2430-4754-AA50-71366AE469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1310.75</c:v>
                </c:pt>
                <c:pt idx="1">
                  <c:v>1210.93</c:v>
                </c:pt>
                <c:pt idx="2">
                  <c:v>1158.99</c:v>
                </c:pt>
                <c:pt idx="3">
                  <c:v>1039.6199999999999</c:v>
                </c:pt>
                <c:pt idx="4">
                  <c:v>927.72</c:v>
                </c:pt>
              </c:numCache>
            </c:numRef>
          </c:val>
          <c:extLst>
            <c:ext xmlns:c16="http://schemas.microsoft.com/office/drawing/2014/chart" uri="{C3380CC4-5D6E-409C-BE32-E72D297353CC}">
              <c16:uniqueId val="{00000000-8143-40D6-94B5-87D66770DF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8143-40D6-94B5-87D66770DF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57.89</c:v>
                </c:pt>
                <c:pt idx="1">
                  <c:v>62.78</c:v>
                </c:pt>
                <c:pt idx="2">
                  <c:v>62.82</c:v>
                </c:pt>
                <c:pt idx="3">
                  <c:v>58.76</c:v>
                </c:pt>
                <c:pt idx="4">
                  <c:v>61.09</c:v>
                </c:pt>
              </c:numCache>
            </c:numRef>
          </c:val>
          <c:extLst>
            <c:ext xmlns:c16="http://schemas.microsoft.com/office/drawing/2014/chart" uri="{C3380CC4-5D6E-409C-BE32-E72D297353CC}">
              <c16:uniqueId val="{00000000-8F96-4BF4-88AD-ADAF9EB4B8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8F96-4BF4-88AD-ADAF9EB4B8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250.58</c:v>
                </c:pt>
                <c:pt idx="1">
                  <c:v>230.73</c:v>
                </c:pt>
                <c:pt idx="2">
                  <c:v>231.74</c:v>
                </c:pt>
                <c:pt idx="3">
                  <c:v>249.1</c:v>
                </c:pt>
                <c:pt idx="4">
                  <c:v>241.04</c:v>
                </c:pt>
              </c:numCache>
            </c:numRef>
          </c:val>
          <c:extLst>
            <c:ext xmlns:c16="http://schemas.microsoft.com/office/drawing/2014/chart" uri="{C3380CC4-5D6E-409C-BE32-E72D297353CC}">
              <c16:uniqueId val="{00000000-EDF1-4B60-A75C-884C201D6B6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EDF1-4B60-A75C-884C201D6B6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4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山口県　長門市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30920</v>
      </c>
      <c r="AM8" s="36"/>
      <c r="AN8" s="36"/>
      <c r="AO8" s="36"/>
      <c r="AP8" s="36"/>
      <c r="AQ8" s="36"/>
      <c r="AR8" s="36"/>
      <c r="AS8" s="36"/>
      <c r="AT8" s="37">
        <f>データ!T6</f>
        <v>357.31</v>
      </c>
      <c r="AU8" s="37"/>
      <c r="AV8" s="37"/>
      <c r="AW8" s="37"/>
      <c r="AX8" s="37"/>
      <c r="AY8" s="37"/>
      <c r="AZ8" s="37"/>
      <c r="BA8" s="37"/>
      <c r="BB8" s="37">
        <f>データ!U6</f>
        <v>86.54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85.18</v>
      </c>
      <c r="J10" s="37"/>
      <c r="K10" s="37"/>
      <c r="L10" s="37"/>
      <c r="M10" s="37"/>
      <c r="N10" s="37"/>
      <c r="O10" s="37"/>
      <c r="P10" s="37">
        <f>データ!P6</f>
        <v>29.44</v>
      </c>
      <c r="Q10" s="37"/>
      <c r="R10" s="37"/>
      <c r="S10" s="37"/>
      <c r="T10" s="37"/>
      <c r="U10" s="37"/>
      <c r="V10" s="37"/>
      <c r="W10" s="37">
        <f>データ!Q6</f>
        <v>82.39</v>
      </c>
      <c r="X10" s="37"/>
      <c r="Y10" s="37"/>
      <c r="Z10" s="37"/>
      <c r="AA10" s="37"/>
      <c r="AB10" s="37"/>
      <c r="AC10" s="37"/>
      <c r="AD10" s="36">
        <f>データ!R6</f>
        <v>2915</v>
      </c>
      <c r="AE10" s="36"/>
      <c r="AF10" s="36"/>
      <c r="AG10" s="36"/>
      <c r="AH10" s="36"/>
      <c r="AI10" s="36"/>
      <c r="AJ10" s="36"/>
      <c r="AK10" s="2"/>
      <c r="AL10" s="36">
        <f>データ!V6</f>
        <v>9044</v>
      </c>
      <c r="AM10" s="36"/>
      <c r="AN10" s="36"/>
      <c r="AO10" s="36"/>
      <c r="AP10" s="36"/>
      <c r="AQ10" s="36"/>
      <c r="AR10" s="36"/>
      <c r="AS10" s="36"/>
      <c r="AT10" s="37">
        <f>データ!W6</f>
        <v>6.4</v>
      </c>
      <c r="AU10" s="37"/>
      <c r="AV10" s="37"/>
      <c r="AW10" s="37"/>
      <c r="AX10" s="37"/>
      <c r="AY10" s="37"/>
      <c r="AZ10" s="37"/>
      <c r="BA10" s="37"/>
      <c r="BB10" s="37">
        <f>データ!X6</f>
        <v>1413.13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117</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PH4PJZsA4ImPLJiNxcHK41TpeXiugtuvnw08DGKxeUZTNvggDDLemcC9kmGWyTiOekyuO/zSKa0BMvmbKnj/rg==" saltValue="yU+DCoulfXno8uTMjuVA4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352110</v>
      </c>
      <c r="D6" s="19">
        <f t="shared" si="3"/>
        <v>46</v>
      </c>
      <c r="E6" s="19">
        <f t="shared" si="3"/>
        <v>17</v>
      </c>
      <c r="F6" s="19">
        <f t="shared" si="3"/>
        <v>5</v>
      </c>
      <c r="G6" s="19">
        <f t="shared" si="3"/>
        <v>0</v>
      </c>
      <c r="H6" s="19" t="str">
        <f t="shared" si="3"/>
        <v>山口県　長門市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85.18</v>
      </c>
      <c r="P6" s="20">
        <f t="shared" si="3"/>
        <v>29.44</v>
      </c>
      <c r="Q6" s="20">
        <f t="shared" si="3"/>
        <v>82.39</v>
      </c>
      <c r="R6" s="20">
        <f t="shared" si="3"/>
        <v>2915</v>
      </c>
      <c r="S6" s="20">
        <f t="shared" si="3"/>
        <v>30920</v>
      </c>
      <c r="T6" s="20">
        <f t="shared" si="3"/>
        <v>357.31</v>
      </c>
      <c r="U6" s="20">
        <f t="shared" si="3"/>
        <v>86.54</v>
      </c>
      <c r="V6" s="20">
        <f t="shared" si="3"/>
        <v>9044</v>
      </c>
      <c r="W6" s="20">
        <f t="shared" si="3"/>
        <v>6.4</v>
      </c>
      <c r="X6" s="20">
        <f t="shared" si="3"/>
        <v>1413.13</v>
      </c>
      <c r="Y6" s="21">
        <f>IF(Y7="",NA(),Y7)</f>
        <v>100</v>
      </c>
      <c r="Z6" s="21">
        <f t="shared" ref="Z6:AH6" si="4">IF(Z7="",NA(),Z7)</f>
        <v>100</v>
      </c>
      <c r="AA6" s="21">
        <f t="shared" si="4"/>
        <v>100.07</v>
      </c>
      <c r="AB6" s="21">
        <f t="shared" si="4"/>
        <v>100.07</v>
      </c>
      <c r="AC6" s="21">
        <f t="shared" si="4"/>
        <v>100</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46.93</v>
      </c>
      <c r="AV6" s="21">
        <f t="shared" ref="AV6:BD6" si="6">IF(AV7="",NA(),AV7)</f>
        <v>55.54</v>
      </c>
      <c r="AW6" s="21">
        <f t="shared" si="6"/>
        <v>47.8</v>
      </c>
      <c r="AX6" s="21">
        <f t="shared" si="6"/>
        <v>28.7</v>
      </c>
      <c r="AY6" s="21">
        <f t="shared" si="6"/>
        <v>28.25</v>
      </c>
      <c r="AZ6" s="21">
        <f t="shared" si="6"/>
        <v>44.14</v>
      </c>
      <c r="BA6" s="21">
        <f t="shared" si="6"/>
        <v>37.24</v>
      </c>
      <c r="BB6" s="21">
        <f t="shared" si="6"/>
        <v>33.58</v>
      </c>
      <c r="BC6" s="21">
        <f t="shared" si="6"/>
        <v>35.42</v>
      </c>
      <c r="BD6" s="21">
        <f t="shared" si="6"/>
        <v>39.82</v>
      </c>
      <c r="BE6" s="20" t="str">
        <f>IF(BE7="","",IF(BE7="-","【-】","【"&amp;SUBSTITUTE(TEXT(BE7,"#,##0.00"),"-","△")&amp;"】"))</f>
        <v>【42.02】</v>
      </c>
      <c r="BF6" s="21">
        <f>IF(BF7="",NA(),BF7)</f>
        <v>1310.75</v>
      </c>
      <c r="BG6" s="21">
        <f t="shared" ref="BG6:BO6" si="7">IF(BG7="",NA(),BG7)</f>
        <v>1210.93</v>
      </c>
      <c r="BH6" s="21">
        <f t="shared" si="7"/>
        <v>1158.99</v>
      </c>
      <c r="BI6" s="21">
        <f t="shared" si="7"/>
        <v>1039.6199999999999</v>
      </c>
      <c r="BJ6" s="21">
        <f t="shared" si="7"/>
        <v>927.72</v>
      </c>
      <c r="BK6" s="21">
        <f t="shared" si="7"/>
        <v>654.71</v>
      </c>
      <c r="BL6" s="21">
        <f t="shared" si="7"/>
        <v>783.8</v>
      </c>
      <c r="BM6" s="21">
        <f t="shared" si="7"/>
        <v>778.81</v>
      </c>
      <c r="BN6" s="21">
        <f t="shared" si="7"/>
        <v>718.49</v>
      </c>
      <c r="BO6" s="21">
        <f t="shared" si="7"/>
        <v>743.31</v>
      </c>
      <c r="BP6" s="20" t="str">
        <f>IF(BP7="","",IF(BP7="-","【-】","【"&amp;SUBSTITUTE(TEXT(BP7,"#,##0.00"),"-","△")&amp;"】"))</f>
        <v>【785.10】</v>
      </c>
      <c r="BQ6" s="21">
        <f>IF(BQ7="",NA(),BQ7)</f>
        <v>57.89</v>
      </c>
      <c r="BR6" s="21">
        <f t="shared" ref="BR6:BZ6" si="8">IF(BR7="",NA(),BR7)</f>
        <v>62.78</v>
      </c>
      <c r="BS6" s="21">
        <f t="shared" si="8"/>
        <v>62.82</v>
      </c>
      <c r="BT6" s="21">
        <f t="shared" si="8"/>
        <v>58.76</v>
      </c>
      <c r="BU6" s="21">
        <f t="shared" si="8"/>
        <v>61.09</v>
      </c>
      <c r="BV6" s="21">
        <f t="shared" si="8"/>
        <v>65.37</v>
      </c>
      <c r="BW6" s="21">
        <f t="shared" si="8"/>
        <v>68.11</v>
      </c>
      <c r="BX6" s="21">
        <f t="shared" si="8"/>
        <v>67.23</v>
      </c>
      <c r="BY6" s="21">
        <f t="shared" si="8"/>
        <v>61.82</v>
      </c>
      <c r="BZ6" s="21">
        <f t="shared" si="8"/>
        <v>61.15</v>
      </c>
      <c r="CA6" s="20" t="str">
        <f>IF(CA7="","",IF(CA7="-","【-】","【"&amp;SUBSTITUTE(TEXT(CA7,"#,##0.00"),"-","△")&amp;"】"))</f>
        <v>【56.93】</v>
      </c>
      <c r="CB6" s="21">
        <f>IF(CB7="",NA(),CB7)</f>
        <v>250.58</v>
      </c>
      <c r="CC6" s="21">
        <f t="shared" ref="CC6:CK6" si="9">IF(CC7="",NA(),CC7)</f>
        <v>230.73</v>
      </c>
      <c r="CD6" s="21">
        <f t="shared" si="9"/>
        <v>231.74</v>
      </c>
      <c r="CE6" s="21">
        <f t="shared" si="9"/>
        <v>249.1</v>
      </c>
      <c r="CF6" s="21">
        <f t="shared" si="9"/>
        <v>241.04</v>
      </c>
      <c r="CG6" s="21">
        <f t="shared" si="9"/>
        <v>228.99</v>
      </c>
      <c r="CH6" s="21">
        <f t="shared" si="9"/>
        <v>222.41</v>
      </c>
      <c r="CI6" s="21">
        <f t="shared" si="9"/>
        <v>228.21</v>
      </c>
      <c r="CJ6" s="21">
        <f t="shared" si="9"/>
        <v>246.9</v>
      </c>
      <c r="CK6" s="21">
        <f t="shared" si="9"/>
        <v>250.43</v>
      </c>
      <c r="CL6" s="20" t="str">
        <f>IF(CL7="","",IF(CL7="-","【-】","【"&amp;SUBSTITUTE(TEXT(CL7,"#,##0.00"),"-","△")&amp;"】"))</f>
        <v>【271.15】</v>
      </c>
      <c r="CM6" s="21">
        <f>IF(CM7="",NA(),CM7)</f>
        <v>54.28</v>
      </c>
      <c r="CN6" s="21">
        <f t="shared" ref="CN6:CV6" si="10">IF(CN7="",NA(),CN7)</f>
        <v>53.42</v>
      </c>
      <c r="CO6" s="21">
        <f t="shared" si="10"/>
        <v>53.26</v>
      </c>
      <c r="CP6" s="21">
        <f t="shared" si="10"/>
        <v>50.85</v>
      </c>
      <c r="CQ6" s="21">
        <f t="shared" si="10"/>
        <v>49.88</v>
      </c>
      <c r="CR6" s="21">
        <f t="shared" si="10"/>
        <v>54.06</v>
      </c>
      <c r="CS6" s="21">
        <f t="shared" si="10"/>
        <v>55.26</v>
      </c>
      <c r="CT6" s="21">
        <f t="shared" si="10"/>
        <v>54.54</v>
      </c>
      <c r="CU6" s="21">
        <f t="shared" si="10"/>
        <v>52.9</v>
      </c>
      <c r="CV6" s="21">
        <f t="shared" si="10"/>
        <v>52.63</v>
      </c>
      <c r="CW6" s="20" t="str">
        <f>IF(CW7="","",IF(CW7="-","【-】","【"&amp;SUBSTITUTE(TEXT(CW7,"#,##0.00"),"-","△")&amp;"】"))</f>
        <v>【49.87】</v>
      </c>
      <c r="CX6" s="21">
        <f>IF(CX7="",NA(),CX7)</f>
        <v>83.19</v>
      </c>
      <c r="CY6" s="21">
        <f t="shared" ref="CY6:DG6" si="11">IF(CY7="",NA(),CY7)</f>
        <v>81.53</v>
      </c>
      <c r="CZ6" s="21">
        <f t="shared" si="11"/>
        <v>81.709999999999994</v>
      </c>
      <c r="DA6" s="21">
        <f t="shared" si="11"/>
        <v>79.569999999999993</v>
      </c>
      <c r="DB6" s="21">
        <f t="shared" si="11"/>
        <v>78.849999999999994</v>
      </c>
      <c r="DC6" s="21">
        <f t="shared" si="11"/>
        <v>90.11</v>
      </c>
      <c r="DD6" s="21">
        <f t="shared" si="11"/>
        <v>90.52</v>
      </c>
      <c r="DE6" s="21">
        <f t="shared" si="11"/>
        <v>90.3</v>
      </c>
      <c r="DF6" s="21">
        <f t="shared" si="11"/>
        <v>90.3</v>
      </c>
      <c r="DG6" s="21">
        <f t="shared" si="11"/>
        <v>90.32</v>
      </c>
      <c r="DH6" s="20" t="str">
        <f>IF(DH7="","",IF(DH7="-","【-】","【"&amp;SUBSTITUTE(TEXT(DH7,"#,##0.00"),"-","△")&amp;"】"))</f>
        <v>【87.54】</v>
      </c>
      <c r="DI6" s="21">
        <f>IF(DI7="",NA(),DI7)</f>
        <v>15.06</v>
      </c>
      <c r="DJ6" s="21">
        <f t="shared" ref="DJ6:DR6" si="12">IF(DJ7="",NA(),DJ7)</f>
        <v>18.27</v>
      </c>
      <c r="DK6" s="21">
        <f t="shared" si="12"/>
        <v>21.25</v>
      </c>
      <c r="DL6" s="21">
        <f t="shared" si="12"/>
        <v>24.36</v>
      </c>
      <c r="DM6" s="21">
        <f t="shared" si="12"/>
        <v>27.37</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352110</v>
      </c>
      <c r="D7" s="23">
        <v>46</v>
      </c>
      <c r="E7" s="23">
        <v>17</v>
      </c>
      <c r="F7" s="23">
        <v>5</v>
      </c>
      <c r="G7" s="23">
        <v>0</v>
      </c>
      <c r="H7" s="23" t="s">
        <v>96</v>
      </c>
      <c r="I7" s="23" t="s">
        <v>97</v>
      </c>
      <c r="J7" s="23" t="s">
        <v>98</v>
      </c>
      <c r="K7" s="23" t="s">
        <v>99</v>
      </c>
      <c r="L7" s="23" t="s">
        <v>100</v>
      </c>
      <c r="M7" s="23" t="s">
        <v>101</v>
      </c>
      <c r="N7" s="24" t="s">
        <v>102</v>
      </c>
      <c r="O7" s="24">
        <v>85.18</v>
      </c>
      <c r="P7" s="24">
        <v>29.44</v>
      </c>
      <c r="Q7" s="24">
        <v>82.39</v>
      </c>
      <c r="R7" s="24">
        <v>2915</v>
      </c>
      <c r="S7" s="24">
        <v>30920</v>
      </c>
      <c r="T7" s="24">
        <v>357.31</v>
      </c>
      <c r="U7" s="24">
        <v>86.54</v>
      </c>
      <c r="V7" s="24">
        <v>9044</v>
      </c>
      <c r="W7" s="24">
        <v>6.4</v>
      </c>
      <c r="X7" s="24">
        <v>1413.13</v>
      </c>
      <c r="Y7" s="24">
        <v>100</v>
      </c>
      <c r="Z7" s="24">
        <v>100</v>
      </c>
      <c r="AA7" s="24">
        <v>100.07</v>
      </c>
      <c r="AB7" s="24">
        <v>100.07</v>
      </c>
      <c r="AC7" s="24">
        <v>100</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46.93</v>
      </c>
      <c r="AV7" s="24">
        <v>55.54</v>
      </c>
      <c r="AW7" s="24">
        <v>47.8</v>
      </c>
      <c r="AX7" s="24">
        <v>28.7</v>
      </c>
      <c r="AY7" s="24">
        <v>28.25</v>
      </c>
      <c r="AZ7" s="24">
        <v>44.14</v>
      </c>
      <c r="BA7" s="24">
        <v>37.24</v>
      </c>
      <c r="BB7" s="24">
        <v>33.58</v>
      </c>
      <c r="BC7" s="24">
        <v>35.42</v>
      </c>
      <c r="BD7" s="24">
        <v>39.82</v>
      </c>
      <c r="BE7" s="24">
        <v>42.02</v>
      </c>
      <c r="BF7" s="24">
        <v>1310.75</v>
      </c>
      <c r="BG7" s="24">
        <v>1210.93</v>
      </c>
      <c r="BH7" s="24">
        <v>1158.99</v>
      </c>
      <c r="BI7" s="24">
        <v>1039.6199999999999</v>
      </c>
      <c r="BJ7" s="24">
        <v>927.72</v>
      </c>
      <c r="BK7" s="24">
        <v>654.71</v>
      </c>
      <c r="BL7" s="24">
        <v>783.8</v>
      </c>
      <c r="BM7" s="24">
        <v>778.81</v>
      </c>
      <c r="BN7" s="24">
        <v>718.49</v>
      </c>
      <c r="BO7" s="24">
        <v>743.31</v>
      </c>
      <c r="BP7" s="24">
        <v>785.1</v>
      </c>
      <c r="BQ7" s="24">
        <v>57.89</v>
      </c>
      <c r="BR7" s="24">
        <v>62.78</v>
      </c>
      <c r="BS7" s="24">
        <v>62.82</v>
      </c>
      <c r="BT7" s="24">
        <v>58.76</v>
      </c>
      <c r="BU7" s="24">
        <v>61.09</v>
      </c>
      <c r="BV7" s="24">
        <v>65.37</v>
      </c>
      <c r="BW7" s="24">
        <v>68.11</v>
      </c>
      <c r="BX7" s="24">
        <v>67.23</v>
      </c>
      <c r="BY7" s="24">
        <v>61.82</v>
      </c>
      <c r="BZ7" s="24">
        <v>61.15</v>
      </c>
      <c r="CA7" s="24">
        <v>56.93</v>
      </c>
      <c r="CB7" s="24">
        <v>250.58</v>
      </c>
      <c r="CC7" s="24">
        <v>230.73</v>
      </c>
      <c r="CD7" s="24">
        <v>231.74</v>
      </c>
      <c r="CE7" s="24">
        <v>249.1</v>
      </c>
      <c r="CF7" s="24">
        <v>241.04</v>
      </c>
      <c r="CG7" s="24">
        <v>228.99</v>
      </c>
      <c r="CH7" s="24">
        <v>222.41</v>
      </c>
      <c r="CI7" s="24">
        <v>228.21</v>
      </c>
      <c r="CJ7" s="24">
        <v>246.9</v>
      </c>
      <c r="CK7" s="24">
        <v>250.43</v>
      </c>
      <c r="CL7" s="24">
        <v>271.14999999999998</v>
      </c>
      <c r="CM7" s="24">
        <v>54.28</v>
      </c>
      <c r="CN7" s="24">
        <v>53.42</v>
      </c>
      <c r="CO7" s="24">
        <v>53.26</v>
      </c>
      <c r="CP7" s="24">
        <v>50.85</v>
      </c>
      <c r="CQ7" s="24">
        <v>49.88</v>
      </c>
      <c r="CR7" s="24">
        <v>54.06</v>
      </c>
      <c r="CS7" s="24">
        <v>55.26</v>
      </c>
      <c r="CT7" s="24">
        <v>54.54</v>
      </c>
      <c r="CU7" s="24">
        <v>52.9</v>
      </c>
      <c r="CV7" s="24">
        <v>52.63</v>
      </c>
      <c r="CW7" s="24">
        <v>49.87</v>
      </c>
      <c r="CX7" s="24">
        <v>83.19</v>
      </c>
      <c r="CY7" s="24">
        <v>81.53</v>
      </c>
      <c r="CZ7" s="24">
        <v>81.709999999999994</v>
      </c>
      <c r="DA7" s="24">
        <v>79.569999999999993</v>
      </c>
      <c r="DB7" s="24">
        <v>78.849999999999994</v>
      </c>
      <c r="DC7" s="24">
        <v>90.11</v>
      </c>
      <c r="DD7" s="24">
        <v>90.52</v>
      </c>
      <c r="DE7" s="24">
        <v>90.3</v>
      </c>
      <c r="DF7" s="24">
        <v>90.3</v>
      </c>
      <c r="DG7" s="24">
        <v>90.32</v>
      </c>
      <c r="DH7" s="24">
        <v>87.54</v>
      </c>
      <c r="DI7" s="24">
        <v>15.06</v>
      </c>
      <c r="DJ7" s="24">
        <v>18.27</v>
      </c>
      <c r="DK7" s="24">
        <v>21.25</v>
      </c>
      <c r="DL7" s="24">
        <v>24.36</v>
      </c>
      <c r="DM7" s="24">
        <v>27.37</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都野瀬　誠</cp:lastModifiedBy>
  <dcterms:created xsi:type="dcterms:W3CDTF">2025-01-24T07:20:08Z</dcterms:created>
  <dcterms:modified xsi:type="dcterms:W3CDTF">2025-02-04T05:19:45Z</dcterms:modified>
  <cp:category/>
</cp:coreProperties>
</file>