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6\提出用\"/>
    </mc:Choice>
  </mc:AlternateContent>
  <xr:revisionPtr revIDLastSave="0" documentId="13_ncr:1_{61A81361-ECE2-40C1-B294-D6C7D6E2A59E}" xr6:coauthVersionLast="47" xr6:coauthVersionMax="47" xr10:uidLastSave="{00000000-0000-0000-0000-000000000000}"/>
  <workbookProtection workbookAlgorithmName="SHA-512" workbookHashValue="8FWAGhdNEEDIFLOou1lQSFbq2QoZr7JizsPi72V8Uuvx3PbYskmDp71J3bAtPvGX5PrvDiwb6WJBEHCJwIQMBw==" workbookSaltValue="kFa51+Xert5ORUT0BttJI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 r="AT10" i="4"/>
  <c r="I10"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<sst xmlns="http://schemas.openxmlformats.org/spreadsheetml/2006/main" count="231" uniqueCount="116">
  <si>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</si>
  <si>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</si>
  <si>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</si>
  <si>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</si>
  <si>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</si>
  <si>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</si>
  <si>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</si>
  <si>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</si>
  <si>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</si>
  <si>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</si>
  <si>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</si>
  <si>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</si>
  <si>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</si>
  <si>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</si>
  <si>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</si>
  <si>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</si>
  <si>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</si>
  <si>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</si>
  <si>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</si>
  <si>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</si>
  <si>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</si>
  <si>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</si>
  <si>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</si>
  <si>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</si>
  <si>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</si>
  <si>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</si>
  <si>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</si>
  <si>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</si>
  <si>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</si>
  <si>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</si>
  <si>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</si>
  <si>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</si>
  <si>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</si>
  <si>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</si>
  <si>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</si>
  <si>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</si>
  <si>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</si>
  <si>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</si>
  <si>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</si>
  <si>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</si>
  <si>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</si>
  <si>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</si>
  <si>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</si>
  <si>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</si>
  <si>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</si>
  <si>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</si>
  <si>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</si>
  <si>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</si>
  <si>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</si>
  <si>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</si>
  <si>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</si>
  <si>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</si>
  <si>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</si>
  <si>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</si>
  <si>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</si>
  <si>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</si>
  <si>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</si>
  <si>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</si>
  <si>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</si>
  <si>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</si>
  <si>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</si>
  <si>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</si>
  <si>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</si>
  <si>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</si>
  <si>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</si>
  <si>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</si>
  <si>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</si>
  <si>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</si>
  <si>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</si>
  <si>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</si>
  <si>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</si>
  <si>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</si>
  <si>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</si>
  <si>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</si>
  <si>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</si>
  <si>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</si>
  <si>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</si>
  <si>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</si>
  <si>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</si>
  <si>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</si>
  <si>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</si>
  <si>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</si>
  <si>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</si>
  <si>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</si>
  <si>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</si>
  <si>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</si>
  <si>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</si>
  <si>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</si>
  <si>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</si>
  <si>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</si>
  <si>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</si>
  <si>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</si>
  <si>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</si>
  <si>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</si>
  <si>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</si>
  <si>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</si>
  <si>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</si>
  <si>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</si>
  <si>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</si>
  <si>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</si>
  <si>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</si>
  <si>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</si>
  <si>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</si>
  <si>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</si>
  <si>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</si>
  <si>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</si>
  <si>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</si>
  <si>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</si>
  <si>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</si>
  <si>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</si>
  <si>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</si>
  <si>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</si>
  <si>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</si>
  <si>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が、節水機器の普及等により、下水道使用料収入が伸び悩んでいる。
　今後も事業を持続的に経営し、安定的にサービスを提供するために、令和7年1月に下水道使用料の改定を実施する。</t>
    <rPh sb="241" eb="243">
      <t>レイワ</t>
    </rPh>
    <rPh sb="244" eb="245">
      <t>ネン</t>
    </rPh>
    <rPh sb="246" eb="247">
      <t>ガツ</t>
    </rPh>
    <rPh sb="258" eb="260">
      <t>ジッシ</t>
    </rPh>
    <phoneticPr fontId="4"/>
  </si>
  <si>
    <t>　経常収支比率は100％以上を維持しているが、収益の減少、費用の増加により、令和元年度から数値が下降しており、経営の改善が必要となっている。
　流動比率は、令和5年度の流動負債が増加したことにより一時的に100%を下回ったが、次年からは100%前後に回復するものと見込まれる。
　企業債残高対事業規模比率は、類似団体と比較して高い数値となっており、企業債の借入を抑制して行く必要がある。
　経費回収率は、100％で推移しており、汚水処理に係る費用を使用料収入で賄えている。また、汚水処理原価については、類似団体と同様に全国平均を上回る水準となっている。
　施設利用率は、令和2年度から減少していたものの、類似団体の平均値と同等まで回復した。今後も施設の適正利用を維持していく必要がある。また、水洗化率は増加傾向にあり、令和5年度は類似団体の平均値を上回った。今後も水質保全の観点や使用料収入の増収を図る上でも下水道への接続数を向上させる更なる取組が必要である。</t>
    <rPh sb="72" eb="76">
      <t>リュウドウヒリツ</t>
    </rPh>
    <rPh sb="78" eb="80">
      <t>レイワ</t>
    </rPh>
    <rPh sb="81" eb="83">
      <t>ネンド</t>
    </rPh>
    <rPh sb="84" eb="88">
      <t>リュウドウフサイ</t>
    </rPh>
    <rPh sb="89" eb="91">
      <t>ゾウカ</t>
    </rPh>
    <rPh sb="107" eb="109">
      <t>シタマワ</t>
    </rPh>
    <rPh sb="113" eb="115">
      <t>ジネン</t>
    </rPh>
    <rPh sb="122" eb="124">
      <t>ゼンゴ</t>
    </rPh>
    <rPh sb="125" eb="127">
      <t>カイフク</t>
    </rPh>
    <rPh sb="132" eb="134">
      <t>ミコ</t>
    </rPh>
    <rPh sb="311" eb="313">
      <t>ドウトウ</t>
    </rPh>
    <rPh sb="315" eb="317">
      <t>カイフク</t>
    </rPh>
    <rPh sb="320" eb="322">
      <t>コンゴ</t>
    </rPh>
    <rPh sb="323" eb="325">
      <t>シセツ</t>
    </rPh>
    <rPh sb="326" eb="330">
      <t>テキセイリヨウ</t>
    </rPh>
    <rPh sb="331" eb="333">
      <t>イジ</t>
    </rPh>
    <rPh sb="337" eb="339">
      <t>ヒツヨウ</t>
    </rPh>
    <rPh sb="359" eb="361">
      <t>レイワ</t>
    </rPh>
    <rPh sb="362" eb="364">
      <t>ネンド</t>
    </rPh>
    <rPh sb="374" eb="376">
      <t>ウワマワ</t>
    </rPh>
    <phoneticPr fontId="4"/>
  </si>
  <si>
    <t>　有形固定資産減価償却率は、類似団体と比較すると低い水準となっていたが、令和2年度以降償却対象資産の減価償却が進んでおり、今後は類似団体と同様に逓増していくものと考えられる。
　管渠老朽化率は、全国平均と比較すると低い水準にあるものの、類似団体と比較すると平均値を上回っており、今後も逓増していくものと思われる。
　管渠改善率は、ストックマネジメント計画に基づき令和5年度から管更生を行っているため今後は数値が回復すると見込まれる。</t>
    <rPh sb="36" eb="38">
      <t>レイワ</t>
    </rPh>
    <rPh sb="69" eb="71">
      <t>ドウヨウ</t>
    </rPh>
    <rPh sb="72" eb="74">
      <t>テイゾウ</t>
    </rPh>
    <rPh sb="175" eb="177">
      <t>ケイカク</t>
    </rPh>
    <rPh sb="178" eb="179">
      <t>モト</t>
    </rPh>
    <rPh sb="181" eb="183">
      <t>レイワ</t>
    </rPh>
    <rPh sb="184" eb="18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</si>
</sst>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0.06</c:v>
                </c:pt>
                <c:pt idx="2" formatCode="#,##0.00;&quot;△&quot;#,##0.00">
                  <c:v>0</c:v>
                </c:pt>
                <c:pt idx="3" formatCode="#,##0.00;&quot;△&quot;#,##0.00">
                  <c:v>0</c:v>
                </c:pt>
                <c:pt idx="4">
                  <c:v>0.01</c:v>
                </c:pt>
              </c:numCache>
            </c:numRef>
          </c:val>
          <c:extLst>
            <c:ext xmlns:c16="http://schemas.microsoft.com/office/drawing/2014/chart" uri="{C3380CC4-5D6E-409C-BE32-E72D297353CC}">
              <c16:uniqueId val="{00000000-F930-4C61-B943-F9FE0884B5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F930-4C61-B943-F9FE0884B5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64.23</c:v>
                </c:pt>
                <c:pt idx="1">
                  <c:v>64.959999999999994</c:v>
                </c:pt>
                <c:pt idx="2">
                  <c:v>63.95</c:v>
                </c:pt>
                <c:pt idx="3">
                  <c:v>62.22</c:v>
                </c:pt>
                <c:pt idx="4">
                  <c:v>64.13</c:v>
                </c:pt>
              </c:numCache>
            </c:numRef>
          </c:val>
          <c:extLst>
            <c:ext xmlns:c16="http://schemas.microsoft.com/office/drawing/2014/chart" uri="{C3380CC4-5D6E-409C-BE32-E72D297353CC}">
              <c16:uniqueId val="{00000000-754C-4EBF-AFAE-44D866A4D3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754C-4EBF-AFAE-44D866A4D3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91.09</c:v>
                </c:pt>
                <c:pt idx="1">
                  <c:v>91.79</c:v>
                </c:pt>
                <c:pt idx="2">
                  <c:v>92.15</c:v>
                </c:pt>
                <c:pt idx="3">
                  <c:v>92.84</c:v>
                </c:pt>
                <c:pt idx="4">
                  <c:v>93.25</c:v>
                </c:pt>
              </c:numCache>
            </c:numRef>
          </c:val>
          <c:extLst>
            <c:ext xmlns:c16="http://schemas.microsoft.com/office/drawing/2014/chart" uri="{C3380CC4-5D6E-409C-BE32-E72D297353CC}">
              <c16:uniqueId val="{00000000-6AC5-4D22-9F54-D7E051DD38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6AC5-4D22-9F54-D7E051DD38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107.16</c:v>
                </c:pt>
                <c:pt idx="1">
                  <c:v>106.54</c:v>
                </c:pt>
                <c:pt idx="2">
                  <c:v>105.5</c:v>
                </c:pt>
                <c:pt idx="3">
                  <c:v>104.13</c:v>
                </c:pt>
                <c:pt idx="4">
                  <c:v>103.04</c:v>
                </c:pt>
              </c:numCache>
            </c:numRef>
          </c:val>
          <c:extLst>
            <c:ext xmlns:c16="http://schemas.microsoft.com/office/drawing/2014/chart" uri="{C3380CC4-5D6E-409C-BE32-E72D297353CC}">
              <c16:uniqueId val="{00000000-0F6C-4FDE-8F36-BFC0E39D76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0F6C-4FDE-8F36-BFC0E39D76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20.48</c:v>
                </c:pt>
                <c:pt idx="1">
                  <c:v>22.74</c:v>
                </c:pt>
                <c:pt idx="2">
                  <c:v>25.17</c:v>
                </c:pt>
                <c:pt idx="3">
                  <c:v>27.5</c:v>
                </c:pt>
                <c:pt idx="4">
                  <c:v>29.97</c:v>
                </c:pt>
              </c:numCache>
            </c:numRef>
          </c:val>
          <c:extLst>
            <c:ext xmlns:c16="http://schemas.microsoft.com/office/drawing/2014/chart" uri="{C3380CC4-5D6E-409C-BE32-E72D297353CC}">
              <c16:uniqueId val="{00000000-74F8-493C-926F-F919D2F941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74F8-493C-926F-F919D2F941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2.21</c:v>
                </c:pt>
                <c:pt idx="1">
                  <c:v>2.4</c:v>
                </c:pt>
                <c:pt idx="2">
                  <c:v>2.63</c:v>
                </c:pt>
                <c:pt idx="3">
                  <c:v>2.86</c:v>
                </c:pt>
                <c:pt idx="4">
                  <c:v>3.21</c:v>
                </c:pt>
              </c:numCache>
            </c:numRef>
          </c:val>
          <c:extLst>
            <c:ext xmlns:c16="http://schemas.microsoft.com/office/drawing/2014/chart" uri="{C3380CC4-5D6E-409C-BE32-E72D297353CC}">
              <c16:uniqueId val="{00000000-40B0-40C8-9B08-BE77F18AA2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40B0-40C8-9B08-BE77F18AA2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38-4CA5-AA84-488A1C7E1C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238-4CA5-AA84-488A1C7E1C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103.47</c:v>
                </c:pt>
                <c:pt idx="1">
                  <c:v>118.71</c:v>
                </c:pt>
                <c:pt idx="2">
                  <c:v>99.37</c:v>
                </c:pt>
                <c:pt idx="3">
                  <c:v>113.92</c:v>
                </c:pt>
                <c:pt idx="4">
                  <c:v>87.19</c:v>
                </c:pt>
              </c:numCache>
            </c:numRef>
          </c:val>
          <c:extLst>
            <c:ext xmlns:c16="http://schemas.microsoft.com/office/drawing/2014/chart" uri="{C3380CC4-5D6E-409C-BE32-E72D297353CC}">
              <c16:uniqueId val="{00000000-A605-4809-A94A-6147C6BF80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605-4809-A94A-6147C6BF80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1104.28</c:v>
                </c:pt>
                <c:pt idx="1">
                  <c:v>1044.69</c:v>
                </c:pt>
                <c:pt idx="2">
                  <c:v>1018.22</c:v>
                </c:pt>
                <c:pt idx="3">
                  <c:v>970.5</c:v>
                </c:pt>
                <c:pt idx="4">
                  <c:v>916.02</c:v>
                </c:pt>
              </c:numCache>
            </c:numRef>
          </c:val>
          <c:extLst>
            <c:ext xmlns:c16="http://schemas.microsoft.com/office/drawing/2014/chart" uri="{C3380CC4-5D6E-409C-BE32-E72D297353CC}">
              <c16:uniqueId val="{00000000-6947-4AE5-A7AE-5C7DB77CD5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947-4AE5-A7AE-5C7DB77CD5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5DC-4CB2-BC35-B87EBC100D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45DC-4CB2-BC35-B87EBC100D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155.78</c:v>
                </c:pt>
                <c:pt idx="1">
                  <c:v>154.93</c:v>
                </c:pt>
                <c:pt idx="2">
                  <c:v>154.81</c:v>
                </c:pt>
                <c:pt idx="3">
                  <c:v>154.52000000000001</c:v>
                </c:pt>
                <c:pt idx="4">
                  <c:v>154.74</c:v>
                </c:pt>
              </c:numCache>
            </c:numRef>
          </c:val>
          <c:extLst>
            <c:ext xmlns:c16="http://schemas.microsoft.com/office/drawing/2014/chart" uri="{C3380CC4-5D6E-409C-BE32-E72D297353CC}">
              <c16:uniqueId val="{00000000-A610-42AD-AE11-D6F131330C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A610-42AD-AE11-D6F131330C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防府市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44">
        <f>データ!S6</f>
        <v>113888</v>
      </c>
      <c r="AM8" s="44"/>
      <c r="AN8" s="44"/>
      <c r="AO8" s="44"/>
      <c r="AP8" s="44"/>
      <c r="AQ8" s="44"/>
      <c r="AR8" s="44"/>
      <c r="AS8" s="44"/>
      <c r="AT8" s="45">
        <f>データ!T6</f>
        <v>189.37</v>
      </c>
      <c r="AU8" s="45"/>
      <c r="AV8" s="45"/>
      <c r="AW8" s="45"/>
      <c r="AX8" s="45"/>
      <c r="AY8" s="45"/>
      <c r="AZ8" s="45"/>
      <c r="BA8" s="45"/>
      <c r="BB8" s="45">
        <f>データ!U6</f>
        <v>601.4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52.18</v>
      </c>
      <c r="J10" s="45"/>
      <c r="K10" s="45"/>
      <c r="L10" s="45"/>
      <c r="M10" s="45"/>
      <c r="N10" s="45"/>
      <c r="O10" s="45"/>
      <c r="P10" s="45">
        <f>データ!P6</f>
        <v>71.53</v>
      </c>
      <c r="Q10" s="45"/>
      <c r="R10" s="45"/>
      <c r="S10" s="45"/>
      <c r="T10" s="45"/>
      <c r="U10" s="45"/>
      <c r="V10" s="45"/>
      <c r="W10" s="45">
        <f>データ!Q6</f>
        <v>65.099999999999994</v>
      </c>
      <c r="X10" s="45"/>
      <c r="Y10" s="45"/>
      <c r="Z10" s="45"/>
      <c r="AA10" s="45"/>
      <c r="AB10" s="45"/>
      <c r="AC10" s="45"/>
      <c r="AD10" s="44">
        <f>データ!R6</f>
        <v>2750</v>
      </c>
      <c r="AE10" s="44"/>
      <c r="AF10" s="44"/>
      <c r="AG10" s="44"/>
      <c r="AH10" s="44"/>
      <c r="AI10" s="44"/>
      <c r="AJ10" s="44"/>
      <c r="AK10" s="2"/>
      <c r="AL10" s="44">
        <f>データ!V6</f>
        <v>81136</v>
      </c>
      <c r="AM10" s="44"/>
      <c r="AN10" s="44"/>
      <c r="AO10" s="44"/>
      <c r="AP10" s="44"/>
      <c r="AQ10" s="44"/>
      <c r="AR10" s="44"/>
      <c r="AS10" s="44"/>
      <c r="AT10" s="45">
        <f>データ!W6</f>
        <v>21.55</v>
      </c>
      <c r="AU10" s="45"/>
      <c r="AV10" s="45"/>
      <c r="AW10" s="45"/>
      <c r="AX10" s="45"/>
      <c r="AY10" s="45"/>
      <c r="AZ10" s="45"/>
      <c r="BA10" s="45"/>
      <c r="BB10" s="45">
        <f>データ!X6</f>
        <v>3765.01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IszmZVmldVth3T9iAeFSsMFExUg61uaBqm8P5FFR1b40uP8bUJFXzyKI10ZHO/yKVCkmfdIeUrYXWyfTWw4DA==" saltValue="zl5V5Nxv9yb7rb38pAwB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352063</v>
      </c>
      <c r="D6" s="19">
        <f t="shared" si="3"/>
        <v>46</v>
      </c>
      <c r="E6" s="19">
        <f t="shared" si="3"/>
        <v>17</v>
      </c>
      <c r="F6" s="19">
        <f t="shared" si="3"/>
        <v>1</v>
      </c>
      <c r="G6" s="19">
        <f t="shared" si="3"/>
        <v>0</v>
      </c>
      <c r="H6" s="19" t="str">
        <f t="shared" si="3"/>
        <v>山口県　防府市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52.18</v>
      </c>
      <c r="P6" s="20">
        <f t="shared" si="3"/>
        <v>71.53</v>
      </c>
      <c r="Q6" s="20">
        <f t="shared" si="3"/>
        <v>65.099999999999994</v>
      </c>
      <c r="R6" s="20">
        <f t="shared" si="3"/>
        <v>2750</v>
      </c>
      <c r="S6" s="20">
        <f t="shared" si="3"/>
        <v>113888</v>
      </c>
      <c r="T6" s="20">
        <f t="shared" si="3"/>
        <v>189.37</v>
      </c>
      <c r="U6" s="20">
        <f t="shared" si="3"/>
        <v>601.4</v>
      </c>
      <c r="V6" s="20">
        <f t="shared" si="3"/>
        <v>81136</v>
      </c>
      <c r="W6" s="20">
        <f t="shared" si="3"/>
        <v>21.55</v>
      </c>
      <c r="X6" s="20">
        <f t="shared" si="3"/>
        <v>3765.01</v>
      </c>
      <c r="Y6" s="21">
        <f>IF(Y7="",NA(),Y7)</f>
        <v>107.16</v>
      </c>
      <c r="Z6" s="21">
        <f t="shared" ref="Z6:AH6" si="4">IF(Z7="",NA(),Z7)</f>
        <v>106.54</v>
      </c>
      <c r="AA6" s="21">
        <f t="shared" si="4"/>
        <v>105.5</v>
      </c>
      <c r="AB6" s="21">
        <f t="shared" si="4"/>
        <v>104.13</v>
      </c>
      <c r="AC6" s="21">
        <f t="shared" si="4"/>
        <v>103.04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103.47</v>
      </c>
      <c r="AV6" s="21">
        <f t="shared" ref="AV6:BD6" si="6">IF(AV7="",NA(),AV7)</f>
        <v>118.71</v>
      </c>
      <c r="AW6" s="21">
        <f t="shared" si="6"/>
        <v>99.37</v>
      </c>
      <c r="AX6" s="21">
        <f t="shared" si="6"/>
        <v>113.92</v>
      </c>
      <c r="AY6" s="21">
        <f t="shared" si="6"/>
        <v>87.19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1104.28</v>
      </c>
      <c r="BG6" s="21">
        <f t="shared" ref="BG6:BO6" si="7">IF(BG7="",NA(),BG7)</f>
        <v>1044.69</v>
      </c>
      <c r="BH6" s="21">
        <f t="shared" si="7"/>
        <v>1018.22</v>
      </c>
      <c r="BI6" s="21">
        <f t="shared" si="7"/>
        <v>970.5</v>
      </c>
      <c r="BJ6" s="21">
        <f t="shared" si="7"/>
        <v>916.02</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155.78</v>
      </c>
      <c r="CC6" s="21">
        <f t="shared" ref="CC6:CK6" si="9">IF(CC7="",NA(),CC7)</f>
        <v>154.93</v>
      </c>
      <c r="CD6" s="21">
        <f t="shared" si="9"/>
        <v>154.81</v>
      </c>
      <c r="CE6" s="21">
        <f t="shared" si="9"/>
        <v>154.52000000000001</v>
      </c>
      <c r="CF6" s="21">
        <f t="shared" si="9"/>
        <v>154.74</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64.23</v>
      </c>
      <c r="CN6" s="21">
        <f t="shared" ref="CN6:CV6" si="10">IF(CN7="",NA(),CN7)</f>
        <v>64.959999999999994</v>
      </c>
      <c r="CO6" s="21">
        <f t="shared" si="10"/>
        <v>63.95</v>
      </c>
      <c r="CP6" s="21">
        <f t="shared" si="10"/>
        <v>62.22</v>
      </c>
      <c r="CQ6" s="21">
        <f t="shared" si="10"/>
        <v>64.13</v>
      </c>
      <c r="CR6" s="21">
        <f t="shared" si="10"/>
        <v>68.31</v>
      </c>
      <c r="CS6" s="21">
        <f t="shared" si="10"/>
        <v>65.28</v>
      </c>
      <c r="CT6" s="21">
        <f t="shared" si="10"/>
        <v>64.92</v>
      </c>
      <c r="CU6" s="21">
        <f t="shared" si="10"/>
        <v>64.14</v>
      </c>
      <c r="CV6" s="21">
        <f t="shared" si="10"/>
        <v>63.71</v>
      </c>
      <c r="CW6" s="20" t="str">
        <f>IF(CW7="","",IF(CW7="-","【-】","【"&amp;SUBSTITUTE(TEXT(CW7,"#,##0.00"),"-","△")&amp;"】"))</f>
        <v>【58.94】</v>
      </c>
      <c r="CX6" s="21">
        <f>IF(CX7="",NA(),CX7)</f>
        <v>91.09</v>
      </c>
      <c r="CY6" s="21">
        <f t="shared" ref="CY6:DG6" si="11">IF(CY7="",NA(),CY7)</f>
        <v>91.79</v>
      </c>
      <c r="CZ6" s="21">
        <f t="shared" si="11"/>
        <v>92.15</v>
      </c>
      <c r="DA6" s="21">
        <f t="shared" si="11"/>
        <v>92.84</v>
      </c>
      <c r="DB6" s="21">
        <f t="shared" si="11"/>
        <v>93.25</v>
      </c>
      <c r="DC6" s="21">
        <f t="shared" si="11"/>
        <v>92.62</v>
      </c>
      <c r="DD6" s="21">
        <f t="shared" si="11"/>
        <v>92.72</v>
      </c>
      <c r="DE6" s="21">
        <f t="shared" si="11"/>
        <v>92.88</v>
      </c>
      <c r="DF6" s="21">
        <f t="shared" si="11"/>
        <v>92.9</v>
      </c>
      <c r="DG6" s="21">
        <f t="shared" si="11"/>
        <v>92.89</v>
      </c>
      <c r="DH6" s="20" t="str">
        <f>IF(DH7="","",IF(DH7="-","【-】","【"&amp;SUBSTITUTE(TEXT(DH7,"#,##0.00"),"-","△")&amp;"】"))</f>
        <v>【95.91】</v>
      </c>
      <c r="DI6" s="21">
        <f>IF(DI7="",NA(),DI7)</f>
        <v>20.48</v>
      </c>
      <c r="DJ6" s="21">
        <f t="shared" ref="DJ6:DR6" si="12">IF(DJ7="",NA(),DJ7)</f>
        <v>22.74</v>
      </c>
      <c r="DK6" s="21">
        <f t="shared" si="12"/>
        <v>25.17</v>
      </c>
      <c r="DL6" s="21">
        <f t="shared" si="12"/>
        <v>27.5</v>
      </c>
      <c r="DM6" s="21">
        <f t="shared" si="12"/>
        <v>29.97</v>
      </c>
      <c r="DN6" s="21">
        <f t="shared" si="12"/>
        <v>26.36</v>
      </c>
      <c r="DO6" s="21">
        <f t="shared" si="12"/>
        <v>23.79</v>
      </c>
      <c r="DP6" s="21">
        <f t="shared" si="12"/>
        <v>25.66</v>
      </c>
      <c r="DQ6" s="21">
        <f t="shared" si="12"/>
        <v>27.46</v>
      </c>
      <c r="DR6" s="21">
        <f t="shared" si="12"/>
        <v>29.93</v>
      </c>
      <c r="DS6" s="20" t="str">
        <f>IF(DS7="","",IF(DS7="-","【-】","【"&amp;SUBSTITUTE(TEXT(DS7,"#,##0.00"),"-","△")&amp;"】"))</f>
        <v>【41.09】</v>
      </c>
      <c r="DT6" s="21">
        <f>IF(DT7="",NA(),DT7)</f>
        <v>2.21</v>
      </c>
      <c r="DU6" s="21">
        <f t="shared" ref="DU6:EC6" si="13">IF(DU7="",NA(),DU7)</f>
        <v>2.4</v>
      </c>
      <c r="DV6" s="21">
        <f t="shared" si="13"/>
        <v>2.63</v>
      </c>
      <c r="DW6" s="21">
        <f t="shared" si="13"/>
        <v>2.86</v>
      </c>
      <c r="DX6" s="21">
        <f t="shared" si="13"/>
        <v>3.21</v>
      </c>
      <c r="DY6" s="21">
        <f t="shared" si="13"/>
        <v>1.43</v>
      </c>
      <c r="DZ6" s="21">
        <f t="shared" si="13"/>
        <v>1.22</v>
      </c>
      <c r="EA6" s="21">
        <f t="shared" si="13"/>
        <v>1.61</v>
      </c>
      <c r="EB6" s="21">
        <f t="shared" si="13"/>
        <v>2.08</v>
      </c>
      <c r="EC6" s="21">
        <f t="shared" si="13"/>
        <v>2.74</v>
      </c>
      <c r="ED6" s="20" t="str">
        <f>IF(ED7="","",IF(ED7="-","【-】","【"&amp;SUBSTITUTE(TEXT(ED7,"#,##0.00"),"-","△")&amp;"】"))</f>
        <v>【8.68】</v>
      </c>
      <c r="EE6" s="21">
        <f>IF(EE7="",NA(),EE7)</f>
        <v>0.05</v>
      </c>
      <c r="EF6" s="21">
        <f t="shared" ref="EF6:EN6" si="14">IF(EF7="",NA(),EF7)</f>
        <v>0.06</v>
      </c>
      <c r="EG6" s="20">
        <f t="shared" si="14"/>
        <v>0</v>
      </c>
      <c r="EH6" s="20">
        <f t="shared" si="14"/>
        <v>0</v>
      </c>
      <c r="EI6" s="21">
        <f t="shared" si="14"/>
        <v>0.01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352063</v>
      </c>
      <c r="D7" s="23">
        <v>46</v>
      </c>
      <c r="E7" s="23">
        <v>17</v>
      </c>
      <c r="F7" s="23">
        <v>1</v>
      </c>
      <c r="G7" s="23">
        <v>0</v>
      </c>
      <c r="H7" s="23" t="s">
        <v>96</v>
      </c>
      <c r="I7" s="23" t="s">
        <v>97</v>
      </c>
      <c r="J7" s="23" t="s">
        <v>98</v>
      </c>
      <c r="K7" s="23" t="s">
        <v>99</v>
      </c>
      <c r="L7" s="23" t="s">
        <v>100</v>
      </c>
      <c r="M7" s="23" t="s">
        <v>101</v>
      </c>
      <c r="N7" s="24" t="s">
        <v>102</v>
      </c>
      <c r="O7" s="24">
        <v>52.18</v>
      </c>
      <c r="P7" s="24">
        <v>71.53</v>
      </c>
      <c r="Q7" s="24">
        <v>65.099999999999994</v>
      </c>
      <c r="R7" s="24">
        <v>2750</v>
      </c>
      <c r="S7" s="24">
        <v>113888</v>
      </c>
      <c r="T7" s="24">
        <v>189.37</v>
      </c>
      <c r="U7" s="24">
        <v>601.4</v>
      </c>
      <c r="V7" s="24">
        <v>81136</v>
      </c>
      <c r="W7" s="24">
        <v>21.55</v>
      </c>
      <c r="X7" s="24">
        <v>3765.01</v>
      </c>
      <c r="Y7" s="24">
        <v>107.16</v>
      </c>
      <c r="Z7" s="24">
        <v>106.54</v>
      </c>
      <c r="AA7" s="24">
        <v>105.5</v>
      </c>
      <c r="AB7" s="24">
        <v>104.13</v>
      </c>
      <c r="AC7" s="24">
        <v>103.04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103.47</v>
      </c>
      <c r="AV7" s="24">
        <v>118.71</v>
      </c>
      <c r="AW7" s="24">
        <v>99.37</v>
      </c>
      <c r="AX7" s="24">
        <v>113.92</v>
      </c>
      <c r="AY7" s="24">
        <v>87.19</v>
      </c>
      <c r="AZ7" s="24">
        <v>68.180000000000007</v>
      </c>
      <c r="BA7" s="24">
        <v>67.930000000000007</v>
      </c>
      <c r="BB7" s="24">
        <v>68.53</v>
      </c>
      <c r="BC7" s="24">
        <v>69.180000000000007</v>
      </c>
      <c r="BD7" s="24">
        <v>76.319999999999993</v>
      </c>
      <c r="BE7" s="24">
        <v>78.430000000000007</v>
      </c>
      <c r="BF7" s="24">
        <v>1104.28</v>
      </c>
      <c r="BG7" s="24">
        <v>1044.69</v>
      </c>
      <c r="BH7" s="24">
        <v>1018.22</v>
      </c>
      <c r="BI7" s="24">
        <v>970.5</v>
      </c>
      <c r="BJ7" s="24">
        <v>916.02</v>
      </c>
      <c r="BK7" s="24">
        <v>847.44</v>
      </c>
      <c r="BL7" s="24">
        <v>857.88</v>
      </c>
      <c r="BM7" s="24">
        <v>825.1</v>
      </c>
      <c r="BN7" s="24">
        <v>789.87</v>
      </c>
      <c r="BO7" s="24">
        <v>749.43</v>
      </c>
      <c r="BP7" s="24">
        <v>630.82000000000005</v>
      </c>
      <c r="BQ7" s="24">
        <v>100</v>
      </c>
      <c r="BR7" s="24">
        <v>100</v>
      </c>
      <c r="BS7" s="24">
        <v>100</v>
      </c>
      <c r="BT7" s="24">
        <v>100</v>
      </c>
      <c r="BU7" s="24">
        <v>100</v>
      </c>
      <c r="BV7" s="24">
        <v>94.69</v>
      </c>
      <c r="BW7" s="24">
        <v>94.97</v>
      </c>
      <c r="BX7" s="24">
        <v>97.07</v>
      </c>
      <c r="BY7" s="24">
        <v>98.06</v>
      </c>
      <c r="BZ7" s="24">
        <v>98.46</v>
      </c>
      <c r="CA7" s="24">
        <v>97.81</v>
      </c>
      <c r="CB7" s="24">
        <v>155.78</v>
      </c>
      <c r="CC7" s="24">
        <v>154.93</v>
      </c>
      <c r="CD7" s="24">
        <v>154.81</v>
      </c>
      <c r="CE7" s="24">
        <v>154.52000000000001</v>
      </c>
      <c r="CF7" s="24">
        <v>154.74</v>
      </c>
      <c r="CG7" s="24">
        <v>159.78</v>
      </c>
      <c r="CH7" s="24">
        <v>159.49</v>
      </c>
      <c r="CI7" s="24">
        <v>157.81</v>
      </c>
      <c r="CJ7" s="24">
        <v>157.37</v>
      </c>
      <c r="CK7" s="24">
        <v>157.44999999999999</v>
      </c>
      <c r="CL7" s="24">
        <v>138.75</v>
      </c>
      <c r="CM7" s="24">
        <v>64.23</v>
      </c>
      <c r="CN7" s="24">
        <v>64.959999999999994</v>
      </c>
      <c r="CO7" s="24">
        <v>63.95</v>
      </c>
      <c r="CP7" s="24">
        <v>62.22</v>
      </c>
      <c r="CQ7" s="24">
        <v>64.13</v>
      </c>
      <c r="CR7" s="24">
        <v>68.31</v>
      </c>
      <c r="CS7" s="24">
        <v>65.28</v>
      </c>
      <c r="CT7" s="24">
        <v>64.92</v>
      </c>
      <c r="CU7" s="24">
        <v>64.14</v>
      </c>
      <c r="CV7" s="24">
        <v>63.71</v>
      </c>
      <c r="CW7" s="24">
        <v>58.94</v>
      </c>
      <c r="CX7" s="24">
        <v>91.09</v>
      </c>
      <c r="CY7" s="24">
        <v>91.79</v>
      </c>
      <c r="CZ7" s="24">
        <v>92.15</v>
      </c>
      <c r="DA7" s="24">
        <v>92.84</v>
      </c>
      <c r="DB7" s="24">
        <v>93.25</v>
      </c>
      <c r="DC7" s="24">
        <v>92.62</v>
      </c>
      <c r="DD7" s="24">
        <v>92.72</v>
      </c>
      <c r="DE7" s="24">
        <v>92.88</v>
      </c>
      <c r="DF7" s="24">
        <v>92.9</v>
      </c>
      <c r="DG7" s="24">
        <v>92.89</v>
      </c>
      <c r="DH7" s="24">
        <v>95.91</v>
      </c>
      <c r="DI7" s="24">
        <v>20.48</v>
      </c>
      <c r="DJ7" s="24">
        <v>22.74</v>
      </c>
      <c r="DK7" s="24">
        <v>25.17</v>
      </c>
      <c r="DL7" s="24">
        <v>27.5</v>
      </c>
      <c r="DM7" s="24">
        <v>29.97</v>
      </c>
      <c r="DN7" s="24">
        <v>26.36</v>
      </c>
      <c r="DO7" s="24">
        <v>23.79</v>
      </c>
      <c r="DP7" s="24">
        <v>25.66</v>
      </c>
      <c r="DQ7" s="24">
        <v>27.46</v>
      </c>
      <c r="DR7" s="24">
        <v>29.93</v>
      </c>
      <c r="DS7" s="24">
        <v>41.09</v>
      </c>
      <c r="DT7" s="24">
        <v>2.21</v>
      </c>
      <c r="DU7" s="24">
        <v>2.4</v>
      </c>
      <c r="DV7" s="24">
        <v>2.63</v>
      </c>
      <c r="DW7" s="24">
        <v>2.86</v>
      </c>
      <c r="DX7" s="24">
        <v>3.21</v>
      </c>
      <c r="DY7" s="24">
        <v>1.43</v>
      </c>
      <c r="DZ7" s="24">
        <v>1.22</v>
      </c>
      <c r="EA7" s="24">
        <v>1.61</v>
      </c>
      <c r="EB7" s="24">
        <v>2.08</v>
      </c>
      <c r="EC7" s="24">
        <v>2.74</v>
      </c>
      <c r="ED7" s="24">
        <v>8.68</v>
      </c>
      <c r="EE7" s="24">
        <v>0.05</v>
      </c>
      <c r="EF7" s="24">
        <v>0.06</v>
      </c>
      <c r="EG7" s="24">
        <v>0</v>
      </c>
      <c r="EH7" s="24">
        <v>0</v>
      </c>
      <c r="EI7" s="24">
        <v>0.01</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wb5262</cp:lastModifiedBy>
  <cp:lastPrinted>2025-02-10T07:43:27Z</cp:lastPrinted>
  <dcterms:created xsi:type="dcterms:W3CDTF">2025-01-24T07:05:53Z</dcterms:created>
  <dcterms:modified xsi:type="dcterms:W3CDTF">2025-02-12T07:26:20Z</dcterms:modified>
  <cp:category/>
</cp:coreProperties>
</file>