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hagicity-my.sharepoint.com/personal/5245_city_hagi_lg_jp/Documents/デスクトップ/R07.01.21_ 【県市町課】公営企業に係る経営比較分析表（令和５年度決算）の分析等について/02_回答/"/>
    </mc:Choice>
  </mc:AlternateContent>
  <xr:revisionPtr revIDLastSave="22" documentId="11_DA3F82EE30027422BB01EF94CCA67D005291CD9D" xr6:coauthVersionLast="47" xr6:coauthVersionMax="47" xr10:uidLastSave="{23612C1E-8B75-4EC1-9285-DABA4D783F32}"/>
  <workbookProtection workbookAlgorithmName="SHA-512" workbookHashValue="DWiNRGSWnEQwcwvCsobK02Hz5vK9+kL6PH5sPJgUWfFuAat6ymg7rmSpOshzZRyXGQUunkp6dWKKAdhu81lZnQ==" workbookSaltValue="UO/iYlEuWhKJVFYvPWCh9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F85" i="4"/>
  <c r="E85" i="4"/>
  <c r="AT10" i="4"/>
  <c r="AL10" i="4"/>
  <c r="I10"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<sst xmlns="http://schemas.openxmlformats.org/spreadsheetml/2006/main" count="231" uniqueCount="116">
  <si>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</si>
  <si>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</si>
  <si>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</si>
  <si>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</si>
  <si>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</si>
  <si>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</si>
  <si>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</si>
  <si>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</si>
  <si>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</si>
  <si>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</si>
  <si>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</si>
  <si>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</si>
  <si>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</si>
  <si>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</si>
  <si>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</si>
  <si>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</si>
  <si>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</si>
  <si>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</si>
  <si>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</si>
  <si>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</si>
  <si>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</si>
  <si>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</si>
  <si>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</si>
  <si>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</si>
  <si>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</si>
  <si>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</si>
  <si>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</si>
  <si>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</si>
  <si>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</si>
  <si>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</si>
  <si>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</si>
  <si>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</si>
  <si>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</si>
  <si>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</si>
  <si>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</si>
  <si>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</si>
  <si>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</si>
  <si>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</si>
  <si>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</si>
  <si>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</si>
  <si>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</si>
  <si>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</si>
  <si>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</si>
  <si>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</si>
  <si>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</si>
  <si>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</si>
  <si>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</si>
  <si>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</si>
  <si>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</si>
  <si>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</si>
  <si>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</si>
  <si>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</si>
  <si>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</si>
  <si>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</si>
  <si>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</si>
  <si>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</si>
  <si>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</si>
  <si>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</si>
  <si>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</si>
  <si>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</si>
  <si>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</si>
  <si>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</si>
  <si>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</si>
  <si>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</si>
  <si>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</si>
  <si>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</si>
  <si>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</si>
  <si>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</si>
  <si>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</si>
  <si>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</si>
  <si>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</si>
  <si>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</si>
  <si>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</si>
  <si>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</si>
  <si>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</si>
  <si>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</si>
  <si>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</si>
  <si>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</si>
  <si>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</si>
  <si>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</si>
  <si>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</si>
  <si>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</si>
  <si>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</si>
  <si>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</si>
  <si>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</si>
  <si>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</si>
  <si>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</si>
  <si>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</si>
  <si>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</si>
  <si>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</si>
  <si>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</si>
  <si>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</si>
  <si>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</si>
  <si>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</si>
  <si>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</si>
  <si>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</si>
  <si>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</si>
  <si>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</si>
  <si>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</si>
  <si>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</si>
  <si>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</si>
  <si>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</si>
  <si>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</si>
  <si>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</si>
  <si>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</si>
  <si>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</si>
  <si>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</si>
  <si>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</si>
  <si>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</si>
  <si>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</si>
  <si>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</si>
  <si>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</si>
  <si>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</si>
  <si>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漁業集落排水事業は、昭和59年に供用開始を行い、40年近くが経過している。
①有形固定資産減価償却率は、類似団体平均値よりも高くなっており、施設の老朽化が進んでいる。今後は、機能保全計画に基づき、効率的な改築更新事業を実施していく。
②管渠老朽化率及び③管渠改善率は、耐用年数を経過した管渠は無いことから、計画的な更新を行っていないため、数値は0となっている。将来の改築更新時期を把握し、今後の投資計画等の見直しを図る必要がある。</t>
    <phoneticPr fontId="4"/>
  </si>
  <si>
    <t>本市の漁業集落排水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phoneticPr fontId="4"/>
  </si>
  <si>
    <t>①経常収支比率は、一般会計からの繰入金で収益的収支を均衡させているため、100％となっている。
②累積欠損金は、発生していない。
③流動比率は、類似団体平均値よりも低く、100％を下回っている。1年以内に償還する建設改良費に充てられた企業債を除けば、流動資産が流動負債を上回っており、企業債償還等の原資についても一般会計からの出資金を計画的に繰り入れているため、問題はない。
④企業債残高対事業規模比率は、類似団体平均値よりも大幅に高くなっている。これは、下水道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増加したことにより低下しており、類似団体平均値を上回っているものの100%を下回っている。今後、汚水処理経費を削減するとともに適正な使用料水準を検討し、経費回収率の向上を図る必要がある。
⑥汚水処理原価は、類似団体平均値よりも低くなっている。
⑦施設利用率は、類似団体平均値よりも低くなっている。
⑧水洗化率は、類似団体平均値よりも高くなっているが、今後、大幅な上昇は見込めない。</t>
    <rPh sb="354" eb="356">
      <t>ゾウカ</t>
    </rPh>
    <rPh sb="363" eb="365">
      <t>テイカ</t>
    </rPh>
    <rPh sb="529" eb="531">
      <t>コンゴ</t>
    </rPh>
    <rPh sb="532" eb="534">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</si>
</sst>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9E-4F06-8ADA-D939C4D5EE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539E-4F06-8ADA-D939C4D5EE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33.65</c:v>
                </c:pt>
                <c:pt idx="1">
                  <c:v>33.53</c:v>
                </c:pt>
                <c:pt idx="2">
                  <c:v>33.729999999999997</c:v>
                </c:pt>
                <c:pt idx="3">
                  <c:v>33.06</c:v>
                </c:pt>
                <c:pt idx="4">
                  <c:v>5.81</c:v>
                </c:pt>
              </c:numCache>
            </c:numRef>
          </c:val>
          <c:extLst>
            <c:ext xmlns:c16="http://schemas.microsoft.com/office/drawing/2014/chart" uri="{C3380CC4-5D6E-409C-BE32-E72D297353CC}">
              <c16:uniqueId val="{00000000-5451-440B-873F-5E4BC1680E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5451-440B-873F-5E4BC1680E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88.44</c:v>
                </c:pt>
                <c:pt idx="1">
                  <c:v>88.13</c:v>
                </c:pt>
                <c:pt idx="2">
                  <c:v>88.56</c:v>
                </c:pt>
                <c:pt idx="3">
                  <c:v>88.91</c:v>
                </c:pt>
                <c:pt idx="4">
                  <c:v>89.13</c:v>
                </c:pt>
              </c:numCache>
            </c:numRef>
          </c:val>
          <c:extLst>
            <c:ext xmlns:c16="http://schemas.microsoft.com/office/drawing/2014/chart" uri="{C3380CC4-5D6E-409C-BE32-E72D297353CC}">
              <c16:uniqueId val="{00000000-E27A-4CA8-8F04-19DC748CB5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E27A-4CA8-8F04-19DC748CB5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058-4730-B777-06E76F5326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100.27</c:v>
                </c:pt>
                <c:pt idx="1">
                  <c:v>95.71</c:v>
                </c:pt>
                <c:pt idx="2">
                  <c:v>96.59</c:v>
                </c:pt>
                <c:pt idx="3">
                  <c:v>96.86</c:v>
                </c:pt>
                <c:pt idx="4">
                  <c:v>97.07</c:v>
                </c:pt>
              </c:numCache>
            </c:numRef>
          </c:val>
          <c:smooth val="0"/>
          <c:extLst>
            <c:ext xmlns:c16="http://schemas.microsoft.com/office/drawing/2014/chart" uri="{C3380CC4-5D6E-409C-BE32-E72D297353CC}">
              <c16:uniqueId val="{00000001-A058-4730-B777-06E76F5326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38.979999999999997</c:v>
                </c:pt>
                <c:pt idx="1">
                  <c:v>40.74</c:v>
                </c:pt>
                <c:pt idx="2">
                  <c:v>42.82</c:v>
                </c:pt>
                <c:pt idx="3">
                  <c:v>44.22</c:v>
                </c:pt>
                <c:pt idx="4">
                  <c:v>45.47</c:v>
                </c:pt>
              </c:numCache>
            </c:numRef>
          </c:val>
          <c:extLst>
            <c:ext xmlns:c16="http://schemas.microsoft.com/office/drawing/2014/chart" uri="{C3380CC4-5D6E-409C-BE32-E72D297353CC}">
              <c16:uniqueId val="{00000000-CB70-4953-BD95-FB26BC616C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32.14</c:v>
                </c:pt>
                <c:pt idx="1">
                  <c:v>29.9</c:v>
                </c:pt>
                <c:pt idx="2">
                  <c:v>32.58</c:v>
                </c:pt>
                <c:pt idx="3">
                  <c:v>37.479999999999997</c:v>
                </c:pt>
                <c:pt idx="4">
                  <c:v>35.07</c:v>
                </c:pt>
              </c:numCache>
            </c:numRef>
          </c:val>
          <c:smooth val="0"/>
          <c:extLst>
            <c:ext xmlns:c16="http://schemas.microsoft.com/office/drawing/2014/chart" uri="{C3380CC4-5D6E-409C-BE32-E72D297353CC}">
              <c16:uniqueId val="{00000001-CB70-4953-BD95-FB26BC616C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4E-42A5-9B50-EBF3520E16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4E-42A5-9B50-EBF3520E16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3C-4F32-8171-ED60D9317E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6.23</c:v>
                </c:pt>
                <c:pt idx="1">
                  <c:v>11.66</c:v>
                </c:pt>
                <c:pt idx="2">
                  <c:v>18.57</c:v>
                </c:pt>
                <c:pt idx="3">
                  <c:v>17.78</c:v>
                </c:pt>
                <c:pt idx="4">
                  <c:v>40.729999999999997</c:v>
                </c:pt>
              </c:numCache>
            </c:numRef>
          </c:val>
          <c:smooth val="0"/>
          <c:extLst>
            <c:ext xmlns:c16="http://schemas.microsoft.com/office/drawing/2014/chart" uri="{C3380CC4-5D6E-409C-BE32-E72D297353CC}">
              <c16:uniqueId val="{00000001-8F3C-4F32-8171-ED60D9317E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21.83</c:v>
                </c:pt>
                <c:pt idx="1">
                  <c:v>37.25</c:v>
                </c:pt>
                <c:pt idx="2">
                  <c:v>34.21</c:v>
                </c:pt>
                <c:pt idx="3">
                  <c:v>27.36</c:v>
                </c:pt>
                <c:pt idx="4">
                  <c:v>31.4</c:v>
                </c:pt>
              </c:numCache>
            </c:numRef>
          </c:val>
          <c:extLst>
            <c:ext xmlns:c16="http://schemas.microsoft.com/office/drawing/2014/chart" uri="{C3380CC4-5D6E-409C-BE32-E72D297353CC}">
              <c16:uniqueId val="{00000000-A755-42AE-BDA1-67D7124271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33.43</c:v>
                </c:pt>
                <c:pt idx="1">
                  <c:v>53.11</c:v>
                </c:pt>
                <c:pt idx="2">
                  <c:v>54.48</c:v>
                </c:pt>
                <c:pt idx="3">
                  <c:v>51.12</c:v>
                </c:pt>
                <c:pt idx="4">
                  <c:v>61.08</c:v>
                </c:pt>
              </c:numCache>
            </c:numRef>
          </c:val>
          <c:smooth val="0"/>
          <c:extLst>
            <c:ext xmlns:c16="http://schemas.microsoft.com/office/drawing/2014/chart" uri="{C3380CC4-5D6E-409C-BE32-E72D297353CC}">
              <c16:uniqueId val="{00000001-A755-42AE-BDA1-67D7124271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1889.54</c:v>
                </c:pt>
                <c:pt idx="1">
                  <c:v>1855.13</c:v>
                </c:pt>
                <c:pt idx="2">
                  <c:v>1761.11</c:v>
                </c:pt>
                <c:pt idx="3">
                  <c:v>1684.09</c:v>
                </c:pt>
                <c:pt idx="4">
                  <c:v>1700.03</c:v>
                </c:pt>
              </c:numCache>
            </c:numRef>
          </c:val>
          <c:extLst>
            <c:ext xmlns:c16="http://schemas.microsoft.com/office/drawing/2014/chart" uri="{C3380CC4-5D6E-409C-BE32-E72D297353CC}">
              <c16:uniqueId val="{00000000-8303-46E3-A95E-29ED7833CF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8303-46E3-A95E-29ED7833CF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76.989999999999995</c:v>
                </c:pt>
                <c:pt idx="1">
                  <c:v>56.49</c:v>
                </c:pt>
                <c:pt idx="2">
                  <c:v>80.53</c:v>
                </c:pt>
                <c:pt idx="3">
                  <c:v>83.28</c:v>
                </c:pt>
                <c:pt idx="4">
                  <c:v>71.72</c:v>
                </c:pt>
              </c:numCache>
            </c:numRef>
          </c:val>
          <c:extLst>
            <c:ext xmlns:c16="http://schemas.microsoft.com/office/drawing/2014/chart" uri="{C3380CC4-5D6E-409C-BE32-E72D297353CC}">
              <c16:uniqueId val="{00000000-07C6-47DC-92EA-CCD1E55EE3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07C6-47DC-92EA-CCD1E55EE3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206.03</c:v>
                </c:pt>
                <c:pt idx="1">
                  <c:v>281.62</c:v>
                </c:pt>
                <c:pt idx="2">
                  <c:v>199.9</c:v>
                </c:pt>
                <c:pt idx="3">
                  <c:v>195.49</c:v>
                </c:pt>
                <c:pt idx="4">
                  <c:v>228.07</c:v>
                </c:pt>
              </c:numCache>
            </c:numRef>
          </c:val>
          <c:extLst>
            <c:ext xmlns:c16="http://schemas.microsoft.com/office/drawing/2014/chart" uri="{C3380CC4-5D6E-409C-BE32-E72D297353CC}">
              <c16:uniqueId val="{00000000-6CDA-4B04-9904-6CCF411F8D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6CDA-4B04-9904-6CCF411F8D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山口県　萩市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H1</v>
      </c>
      <c r="X8" s="64"/>
      <c r="Y8" s="64"/>
      <c r="Z8" s="64"/>
      <c r="AA8" s="64"/>
      <c r="AB8" s="64"/>
      <c r="AC8" s="64"/>
      <c r="AD8" s="65" t="str">
        <f>データ!$M$6</f>
        <v>非設置</v>
      </c>
      <c r="AE8" s="65"/>
      <c r="AF8" s="65"/>
      <c r="AG8" s="65"/>
      <c r="AH8" s="65"/>
      <c r="AI8" s="65"/>
      <c r="AJ8" s="65"/>
      <c r="AK8" s="3"/>
      <c r="AL8" s="44">
        <f>データ!S6</f>
        <v>42709</v>
      </c>
      <c r="AM8" s="44"/>
      <c r="AN8" s="44"/>
      <c r="AO8" s="44"/>
      <c r="AP8" s="44"/>
      <c r="AQ8" s="44"/>
      <c r="AR8" s="44"/>
      <c r="AS8" s="44"/>
      <c r="AT8" s="45">
        <f>データ!T6</f>
        <v>698.31</v>
      </c>
      <c r="AU8" s="45"/>
      <c r="AV8" s="45"/>
      <c r="AW8" s="45"/>
      <c r="AX8" s="45"/>
      <c r="AY8" s="45"/>
      <c r="AZ8" s="45"/>
      <c r="BA8" s="45"/>
      <c r="BB8" s="45">
        <f>データ!U6</f>
        <v>61.16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75.27</v>
      </c>
      <c r="J10" s="45"/>
      <c r="K10" s="45"/>
      <c r="L10" s="45"/>
      <c r="M10" s="45"/>
      <c r="N10" s="45"/>
      <c r="O10" s="45"/>
      <c r="P10" s="45">
        <f>データ!P6</f>
        <v>10.32</v>
      </c>
      <c r="Q10" s="45"/>
      <c r="R10" s="45"/>
      <c r="S10" s="45"/>
      <c r="T10" s="45"/>
      <c r="U10" s="45"/>
      <c r="V10" s="45"/>
      <c r="W10" s="45">
        <f>データ!Q6</f>
        <v>93.09</v>
      </c>
      <c r="X10" s="45"/>
      <c r="Y10" s="45"/>
      <c r="Z10" s="45"/>
      <c r="AA10" s="45"/>
      <c r="AB10" s="45"/>
      <c r="AC10" s="45"/>
      <c r="AD10" s="44">
        <f>データ!R6</f>
        <v>2970</v>
      </c>
      <c r="AE10" s="44"/>
      <c r="AF10" s="44"/>
      <c r="AG10" s="44"/>
      <c r="AH10" s="44"/>
      <c r="AI10" s="44"/>
      <c r="AJ10" s="44"/>
      <c r="AK10" s="2"/>
      <c r="AL10" s="44">
        <f>データ!V6</f>
        <v>4352</v>
      </c>
      <c r="AM10" s="44"/>
      <c r="AN10" s="44"/>
      <c r="AO10" s="44"/>
      <c r="AP10" s="44"/>
      <c r="AQ10" s="44"/>
      <c r="AR10" s="44"/>
      <c r="AS10" s="44"/>
      <c r="AT10" s="45">
        <f>データ!W6</f>
        <v>1.79</v>
      </c>
      <c r="AU10" s="45"/>
      <c r="AV10" s="45"/>
      <c r="AW10" s="45"/>
      <c r="AX10" s="45"/>
      <c r="AY10" s="45"/>
      <c r="AZ10" s="45"/>
      <c r="BA10" s="45"/>
      <c r="BB10" s="45">
        <f>データ!X6</f>
        <v>2431.2800000000002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113</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114</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X2W0MP/GWft1/zZ4yJh43uezkwepSjisp31ye9UJqqCE+DpqnzJiwgUviw+iEP93UGvFX4JM4Dtg5azzVVP2Cg==" saltValue="X7WqkSAF+6vh9pFfbhf4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352047</v>
      </c>
      <c r="D6" s="19">
        <f t="shared" si="3"/>
        <v>46</v>
      </c>
      <c r="E6" s="19">
        <f t="shared" si="3"/>
        <v>17</v>
      </c>
      <c r="F6" s="19">
        <f t="shared" si="3"/>
        <v>6</v>
      </c>
      <c r="G6" s="19">
        <f t="shared" si="3"/>
        <v>0</v>
      </c>
      <c r="H6" s="19" t="str">
        <f t="shared" si="3"/>
        <v>山口県　萩市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75.27</v>
      </c>
      <c r="P6" s="20">
        <f t="shared" si="3"/>
        <v>10.32</v>
      </c>
      <c r="Q6" s="20">
        <f t="shared" si="3"/>
        <v>93.09</v>
      </c>
      <c r="R6" s="20">
        <f t="shared" si="3"/>
        <v>2970</v>
      </c>
      <c r="S6" s="20">
        <f t="shared" si="3"/>
        <v>42709</v>
      </c>
      <c r="T6" s="20">
        <f t="shared" si="3"/>
        <v>698.31</v>
      </c>
      <c r="U6" s="20">
        <f t="shared" si="3"/>
        <v>61.16</v>
      </c>
      <c r="V6" s="20">
        <f t="shared" si="3"/>
        <v>4352</v>
      </c>
      <c r="W6" s="20">
        <f t="shared" si="3"/>
        <v>1.79</v>
      </c>
      <c r="X6" s="20">
        <f t="shared" si="3"/>
        <v>2431.2800000000002</v>
      </c>
      <c r="Y6" s="21">
        <f>IF(Y7="",NA(),Y7)</f>
        <v>100</v>
      </c>
      <c r="Z6" s="21">
        <f t="shared" ref="Z6:AH6" si="4">IF(Z7="",NA(),Z7)</f>
        <v>100</v>
      </c>
      <c r="AA6" s="21">
        <f t="shared" si="4"/>
        <v>100</v>
      </c>
      <c r="AB6" s="21">
        <f t="shared" si="4"/>
        <v>100</v>
      </c>
      <c r="AC6" s="21">
        <f t="shared" si="4"/>
        <v>100</v>
      </c>
      <c r="AD6" s="21">
        <f t="shared" si="4"/>
        <v>100.27</v>
      </c>
      <c r="AE6" s="21">
        <f t="shared" si="4"/>
        <v>95.71</v>
      </c>
      <c r="AF6" s="21">
        <f t="shared" si="4"/>
        <v>96.59</v>
      </c>
      <c r="AG6" s="21">
        <f t="shared" si="4"/>
        <v>96.86</v>
      </c>
      <c r="AH6" s="21">
        <f t="shared" si="4"/>
        <v>97.07</v>
      </c>
      <c r="AI6" s="20" t="str">
        <f>IF(AI7="","",IF(AI7="-","【-】","【"&amp;SUBSTITUTE(TEXT(AI7,"#,##0.00"),"-","△")&amp;"】"))</f>
        <v>【102.33】</v>
      </c>
      <c r="AJ6" s="20">
        <f>IF(AJ7="",NA(),AJ7)</f>
        <v>0</v>
      </c>
      <c r="AK6" s="20">
        <f t="shared" ref="AK6:AS6" si="5">IF(AK7="",NA(),AK7)</f>
        <v>0</v>
      </c>
      <c r="AL6" s="20">
        <f t="shared" si="5"/>
        <v>0</v>
      </c>
      <c r="AM6" s="20">
        <f t="shared" si="5"/>
        <v>0</v>
      </c>
      <c r="AN6" s="20">
        <f t="shared" si="5"/>
        <v>0</v>
      </c>
      <c r="AO6" s="21">
        <f t="shared" si="5"/>
        <v>6.23</v>
      </c>
      <c r="AP6" s="21">
        <f t="shared" si="5"/>
        <v>11.66</v>
      </c>
      <c r="AQ6" s="21">
        <f t="shared" si="5"/>
        <v>18.57</v>
      </c>
      <c r="AR6" s="21">
        <f t="shared" si="5"/>
        <v>17.78</v>
      </c>
      <c r="AS6" s="21">
        <f t="shared" si="5"/>
        <v>40.729999999999997</v>
      </c>
      <c r="AT6" s="20" t="str">
        <f>IF(AT7="","",IF(AT7="-","【-】","【"&amp;SUBSTITUTE(TEXT(AT7,"#,##0.00"),"-","△")&amp;"】"))</f>
        <v>【114.08】</v>
      </c>
      <c r="AU6" s="21">
        <f>IF(AU7="",NA(),AU7)</f>
        <v>21.83</v>
      </c>
      <c r="AV6" s="21">
        <f t="shared" ref="AV6:BD6" si="6">IF(AV7="",NA(),AV7)</f>
        <v>37.25</v>
      </c>
      <c r="AW6" s="21">
        <f t="shared" si="6"/>
        <v>34.21</v>
      </c>
      <c r="AX6" s="21">
        <f t="shared" si="6"/>
        <v>27.36</v>
      </c>
      <c r="AY6" s="21">
        <f t="shared" si="6"/>
        <v>31.4</v>
      </c>
      <c r="AZ6" s="21">
        <f t="shared" si="6"/>
        <v>33.43</v>
      </c>
      <c r="BA6" s="21">
        <f t="shared" si="6"/>
        <v>53.11</v>
      </c>
      <c r="BB6" s="21">
        <f t="shared" si="6"/>
        <v>54.48</v>
      </c>
      <c r="BC6" s="21">
        <f t="shared" si="6"/>
        <v>51.12</v>
      </c>
      <c r="BD6" s="21">
        <f t="shared" si="6"/>
        <v>61.08</v>
      </c>
      <c r="BE6" s="20" t="str">
        <f>IF(BE7="","",IF(BE7="-","【-】","【"&amp;SUBSTITUTE(TEXT(BE7,"#,##0.00"),"-","△")&amp;"】"))</f>
        <v>【68.63】</v>
      </c>
      <c r="BF6" s="21">
        <f>IF(BF7="",NA(),BF7)</f>
        <v>1889.54</v>
      </c>
      <c r="BG6" s="21">
        <f t="shared" ref="BG6:BO6" si="7">IF(BG7="",NA(),BG7)</f>
        <v>1855.13</v>
      </c>
      <c r="BH6" s="21">
        <f t="shared" si="7"/>
        <v>1761.11</v>
      </c>
      <c r="BI6" s="21">
        <f t="shared" si="7"/>
        <v>1684.09</v>
      </c>
      <c r="BJ6" s="21">
        <f t="shared" si="7"/>
        <v>1700.03</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76.989999999999995</v>
      </c>
      <c r="BR6" s="21">
        <f t="shared" ref="BR6:BZ6" si="8">IF(BR7="",NA(),BR7)</f>
        <v>56.49</v>
      </c>
      <c r="BS6" s="21">
        <f t="shared" si="8"/>
        <v>80.53</v>
      </c>
      <c r="BT6" s="21">
        <f t="shared" si="8"/>
        <v>83.28</v>
      </c>
      <c r="BU6" s="21">
        <f t="shared" si="8"/>
        <v>71.72</v>
      </c>
      <c r="BV6" s="21">
        <f t="shared" si="8"/>
        <v>56.93</v>
      </c>
      <c r="BW6" s="21">
        <f t="shared" si="8"/>
        <v>49.44</v>
      </c>
      <c r="BX6" s="21">
        <f t="shared" si="8"/>
        <v>54.39</v>
      </c>
      <c r="BY6" s="21">
        <f t="shared" si="8"/>
        <v>48.98</v>
      </c>
      <c r="BZ6" s="21">
        <f t="shared" si="8"/>
        <v>46.45</v>
      </c>
      <c r="CA6" s="20" t="str">
        <f>IF(CA7="","",IF(CA7="-","【-】","【"&amp;SUBSTITUTE(TEXT(CA7,"#,##0.00"),"-","△")&amp;"】"))</f>
        <v>【39.89】</v>
      </c>
      <c r="CB6" s="21">
        <f>IF(CB7="",NA(),CB7)</f>
        <v>206.03</v>
      </c>
      <c r="CC6" s="21">
        <f t="shared" ref="CC6:CK6" si="9">IF(CC7="",NA(),CC7)</f>
        <v>281.62</v>
      </c>
      <c r="CD6" s="21">
        <f t="shared" si="9"/>
        <v>199.9</v>
      </c>
      <c r="CE6" s="21">
        <f t="shared" si="9"/>
        <v>195.49</v>
      </c>
      <c r="CF6" s="21">
        <f t="shared" si="9"/>
        <v>228.07</v>
      </c>
      <c r="CG6" s="21">
        <f t="shared" si="9"/>
        <v>300.17</v>
      </c>
      <c r="CH6" s="21">
        <f t="shared" si="9"/>
        <v>343.49</v>
      </c>
      <c r="CI6" s="21">
        <f t="shared" si="9"/>
        <v>318.06</v>
      </c>
      <c r="CJ6" s="21">
        <f t="shared" si="9"/>
        <v>362.51</v>
      </c>
      <c r="CK6" s="21">
        <f t="shared" si="9"/>
        <v>361.83</v>
      </c>
      <c r="CL6" s="20" t="str">
        <f>IF(CL7="","",IF(CL7="-","【-】","【"&amp;SUBSTITUTE(TEXT(CL7,"#,##0.00"),"-","△")&amp;"】"))</f>
        <v>【426.52】</v>
      </c>
      <c r="CM6" s="21">
        <f>IF(CM7="",NA(),CM7)</f>
        <v>33.65</v>
      </c>
      <c r="CN6" s="21">
        <f t="shared" ref="CN6:CV6" si="10">IF(CN7="",NA(),CN7)</f>
        <v>33.53</v>
      </c>
      <c r="CO6" s="21">
        <f t="shared" si="10"/>
        <v>33.729999999999997</v>
      </c>
      <c r="CP6" s="21">
        <f t="shared" si="10"/>
        <v>33.06</v>
      </c>
      <c r="CQ6" s="21">
        <f t="shared" si="10"/>
        <v>5.81</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88.44</v>
      </c>
      <c r="CY6" s="21">
        <f t="shared" ref="CY6:DG6" si="11">IF(CY7="",NA(),CY7)</f>
        <v>88.13</v>
      </c>
      <c r="CZ6" s="21">
        <f t="shared" si="11"/>
        <v>88.56</v>
      </c>
      <c r="DA6" s="21">
        <f t="shared" si="11"/>
        <v>88.91</v>
      </c>
      <c r="DB6" s="21">
        <f t="shared" si="11"/>
        <v>89.13</v>
      </c>
      <c r="DC6" s="21">
        <f t="shared" si="11"/>
        <v>86.33</v>
      </c>
      <c r="DD6" s="21">
        <f t="shared" si="11"/>
        <v>87.49</v>
      </c>
      <c r="DE6" s="21">
        <f t="shared" si="11"/>
        <v>87.61</v>
      </c>
      <c r="DF6" s="21">
        <f t="shared" si="11"/>
        <v>87.94</v>
      </c>
      <c r="DG6" s="21">
        <f t="shared" si="11"/>
        <v>85.45</v>
      </c>
      <c r="DH6" s="20" t="str">
        <f>IF(DH7="","",IF(DH7="-","【-】","【"&amp;SUBSTITUTE(TEXT(DH7,"#,##0.00"),"-","△")&amp;"】"))</f>
        <v>【80.73】</v>
      </c>
      <c r="DI6" s="21">
        <f>IF(DI7="",NA(),DI7)</f>
        <v>38.979999999999997</v>
      </c>
      <c r="DJ6" s="21">
        <f t="shared" ref="DJ6:DR6" si="12">IF(DJ7="",NA(),DJ7)</f>
        <v>40.74</v>
      </c>
      <c r="DK6" s="21">
        <f t="shared" si="12"/>
        <v>42.82</v>
      </c>
      <c r="DL6" s="21">
        <f t="shared" si="12"/>
        <v>44.22</v>
      </c>
      <c r="DM6" s="21">
        <f t="shared" si="12"/>
        <v>45.47</v>
      </c>
      <c r="DN6" s="21">
        <f t="shared" si="12"/>
        <v>32.14</v>
      </c>
      <c r="DO6" s="21">
        <f t="shared" si="12"/>
        <v>29.9</v>
      </c>
      <c r="DP6" s="21">
        <f t="shared" si="12"/>
        <v>32.58</v>
      </c>
      <c r="DQ6" s="21">
        <f t="shared" si="12"/>
        <v>37.479999999999997</v>
      </c>
      <c r="DR6" s="21">
        <f t="shared" si="12"/>
        <v>35.07</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8" s="22" customFormat="1" x14ac:dyDescent="0.15">
      <c r="A7" s="14"/>
      <c r="B7" s="23">
        <v>2023</v>
      </c>
      <c r="C7" s="23">
        <v>352047</v>
      </c>
      <c r="D7" s="23">
        <v>46</v>
      </c>
      <c r="E7" s="23">
        <v>17</v>
      </c>
      <c r="F7" s="23">
        <v>6</v>
      </c>
      <c r="G7" s="23">
        <v>0</v>
      </c>
      <c r="H7" s="23" t="s">
        <v>96</v>
      </c>
      <c r="I7" s="23" t="s">
        <v>97</v>
      </c>
      <c r="J7" s="23" t="s">
        <v>98</v>
      </c>
      <c r="K7" s="23" t="s">
        <v>99</v>
      </c>
      <c r="L7" s="23" t="s">
        <v>100</v>
      </c>
      <c r="M7" s="23" t="s">
        <v>101</v>
      </c>
      <c r="N7" s="24" t="s">
        <v>102</v>
      </c>
      <c r="O7" s="24">
        <v>75.27</v>
      </c>
      <c r="P7" s="24">
        <v>10.32</v>
      </c>
      <c r="Q7" s="24">
        <v>93.09</v>
      </c>
      <c r="R7" s="24">
        <v>2970</v>
      </c>
      <c r="S7" s="24">
        <v>42709</v>
      </c>
      <c r="T7" s="24">
        <v>698.31</v>
      </c>
      <c r="U7" s="24">
        <v>61.16</v>
      </c>
      <c r="V7" s="24">
        <v>4352</v>
      </c>
      <c r="W7" s="24">
        <v>1.79</v>
      </c>
      <c r="X7" s="24">
        <v>2431.2800000000002</v>
      </c>
      <c r="Y7" s="24">
        <v>100</v>
      </c>
      <c r="Z7" s="24">
        <v>100</v>
      </c>
      <c r="AA7" s="24">
        <v>100</v>
      </c>
      <c r="AB7" s="24">
        <v>100</v>
      </c>
      <c r="AC7" s="24">
        <v>100</v>
      </c>
      <c r="AD7" s="24">
        <v>100.27</v>
      </c>
      <c r="AE7" s="24">
        <v>95.71</v>
      </c>
      <c r="AF7" s="24">
        <v>96.59</v>
      </c>
      <c r="AG7" s="24">
        <v>96.86</v>
      </c>
      <c r="AH7" s="24">
        <v>97.07</v>
      </c>
      <c r="AI7" s="24">
        <v>102.33</v>
      </c>
      <c r="AJ7" s="24">
        <v>0</v>
      </c>
      <c r="AK7" s="24">
        <v>0</v>
      </c>
      <c r="AL7" s="24">
        <v>0</v>
      </c>
      <c r="AM7" s="24">
        <v>0</v>
      </c>
      <c r="AN7" s="24">
        <v>0</v>
      </c>
      <c r="AO7" s="24">
        <v>6.23</v>
      </c>
      <c r="AP7" s="24">
        <v>11.66</v>
      </c>
      <c r="AQ7" s="24">
        <v>18.57</v>
      </c>
      <c r="AR7" s="24">
        <v>17.78</v>
      </c>
      <c r="AS7" s="24">
        <v>40.729999999999997</v>
      </c>
      <c r="AT7" s="24">
        <v>114.08</v>
      </c>
      <c r="AU7" s="24">
        <v>21.83</v>
      </c>
      <c r="AV7" s="24">
        <v>37.25</v>
      </c>
      <c r="AW7" s="24">
        <v>34.21</v>
      </c>
      <c r="AX7" s="24">
        <v>27.36</v>
      </c>
      <c r="AY7" s="24">
        <v>31.4</v>
      </c>
      <c r="AZ7" s="24">
        <v>33.43</v>
      </c>
      <c r="BA7" s="24">
        <v>53.11</v>
      </c>
      <c r="BB7" s="24">
        <v>54.48</v>
      </c>
      <c r="BC7" s="24">
        <v>51.12</v>
      </c>
      <c r="BD7" s="24">
        <v>61.08</v>
      </c>
      <c r="BE7" s="24">
        <v>68.63</v>
      </c>
      <c r="BF7" s="24">
        <v>1889.54</v>
      </c>
      <c r="BG7" s="24">
        <v>1855.13</v>
      </c>
      <c r="BH7" s="24">
        <v>1761.11</v>
      </c>
      <c r="BI7" s="24">
        <v>1684.09</v>
      </c>
      <c r="BJ7" s="24">
        <v>1700.03</v>
      </c>
      <c r="BK7" s="24">
        <v>641.42999999999995</v>
      </c>
      <c r="BL7" s="24">
        <v>807.81</v>
      </c>
      <c r="BM7" s="24">
        <v>733.23</v>
      </c>
      <c r="BN7" s="24">
        <v>607.88</v>
      </c>
      <c r="BO7" s="24">
        <v>892.29</v>
      </c>
      <c r="BP7" s="24">
        <v>1069.8900000000001</v>
      </c>
      <c r="BQ7" s="24">
        <v>76.989999999999995</v>
      </c>
      <c r="BR7" s="24">
        <v>56.49</v>
      </c>
      <c r="BS7" s="24">
        <v>80.53</v>
      </c>
      <c r="BT7" s="24">
        <v>83.28</v>
      </c>
      <c r="BU7" s="24">
        <v>71.72</v>
      </c>
      <c r="BV7" s="24">
        <v>56.93</v>
      </c>
      <c r="BW7" s="24">
        <v>49.44</v>
      </c>
      <c r="BX7" s="24">
        <v>54.39</v>
      </c>
      <c r="BY7" s="24">
        <v>48.98</v>
      </c>
      <c r="BZ7" s="24">
        <v>46.45</v>
      </c>
      <c r="CA7" s="24">
        <v>39.89</v>
      </c>
      <c r="CB7" s="24">
        <v>206.03</v>
      </c>
      <c r="CC7" s="24">
        <v>281.62</v>
      </c>
      <c r="CD7" s="24">
        <v>199.9</v>
      </c>
      <c r="CE7" s="24">
        <v>195.49</v>
      </c>
      <c r="CF7" s="24">
        <v>228.07</v>
      </c>
      <c r="CG7" s="24">
        <v>300.17</v>
      </c>
      <c r="CH7" s="24">
        <v>343.49</v>
      </c>
      <c r="CI7" s="24">
        <v>318.06</v>
      </c>
      <c r="CJ7" s="24">
        <v>362.51</v>
      </c>
      <c r="CK7" s="24">
        <v>361.83</v>
      </c>
      <c r="CL7" s="24">
        <v>426.52</v>
      </c>
      <c r="CM7" s="24">
        <v>33.65</v>
      </c>
      <c r="CN7" s="24">
        <v>33.53</v>
      </c>
      <c r="CO7" s="24">
        <v>33.729999999999997</v>
      </c>
      <c r="CP7" s="24">
        <v>33.06</v>
      </c>
      <c r="CQ7" s="24">
        <v>5.81</v>
      </c>
      <c r="CR7" s="24">
        <v>39.130000000000003</v>
      </c>
      <c r="CS7" s="24">
        <v>40.29</v>
      </c>
      <c r="CT7" s="24">
        <v>40.11</v>
      </c>
      <c r="CU7" s="24">
        <v>37.67</v>
      </c>
      <c r="CV7" s="24">
        <v>30.99</v>
      </c>
      <c r="CW7" s="24">
        <v>28.16</v>
      </c>
      <c r="CX7" s="24">
        <v>88.44</v>
      </c>
      <c r="CY7" s="24">
        <v>88.13</v>
      </c>
      <c r="CZ7" s="24">
        <v>88.56</v>
      </c>
      <c r="DA7" s="24">
        <v>88.91</v>
      </c>
      <c r="DB7" s="24">
        <v>89.13</v>
      </c>
      <c r="DC7" s="24">
        <v>86.33</v>
      </c>
      <c r="DD7" s="24">
        <v>87.49</v>
      </c>
      <c r="DE7" s="24">
        <v>87.61</v>
      </c>
      <c r="DF7" s="24">
        <v>87.94</v>
      </c>
      <c r="DG7" s="24">
        <v>85.45</v>
      </c>
      <c r="DH7" s="24">
        <v>80.73</v>
      </c>
      <c r="DI7" s="24">
        <v>38.979999999999997</v>
      </c>
      <c r="DJ7" s="24">
        <v>40.74</v>
      </c>
      <c r="DK7" s="24">
        <v>42.82</v>
      </c>
      <c r="DL7" s="24">
        <v>44.22</v>
      </c>
      <c r="DM7" s="24">
        <v>45.47</v>
      </c>
      <c r="DN7" s="24">
        <v>32.14</v>
      </c>
      <c r="DO7" s="24">
        <v>29.9</v>
      </c>
      <c r="DP7" s="24">
        <v>32.58</v>
      </c>
      <c r="DQ7" s="24">
        <v>37.479999999999997</v>
      </c>
      <c r="DR7" s="24">
        <v>35.07</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0.01</v>
      </c>
      <c r="EL7" s="24">
        <v>0</v>
      </c>
      <c r="EM7" s="24">
        <v>0.02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裕司</cp:lastModifiedBy>
  <cp:lastPrinted>2025-01-31T05:41:57Z</cp:lastPrinted>
  <dcterms:created xsi:type="dcterms:W3CDTF">2025-01-24T07:22:08Z</dcterms:created>
  <dcterms:modified xsi:type="dcterms:W3CDTF">2025-01-31T05:41:59Z</dcterms:modified>
  <cp:category/>
</cp:coreProperties>
</file>