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01457\Desktop\20250128_（修正版）経営比較分析表\"/>
    </mc:Choice>
  </mc:AlternateContent>
  <xr:revisionPtr revIDLastSave="0" documentId="13_ncr:1_{58D3569B-42D5-4344-8D84-A54B810E85BA}" xr6:coauthVersionLast="47" xr6:coauthVersionMax="47" xr10:uidLastSave="{00000000-0000-0000-0000-000000000000}"/>
  <workbookProtection workbookAlgorithmName="SHA-512" workbookHashValue="PSMYRZBcCeihyg4yHFGZ1t6w5S+qCa/cXQg2NYOX9Agy3rvjQtqDfUQY3MkVECAdSxVZRsnP6G5ZVjZROfgU/A==" workbookSaltValue="y/Mc8TP7gUmyNf5oFgTeA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<sst xmlns="http://schemas.openxmlformats.org/spreadsheetml/2006/main" count="231" uniqueCount="116">
  <si>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</si>
  <si>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</si>
  <si>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</si>
  <si>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</si>
  <si>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</si>
  <si>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</si>
  <si>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</si>
  <si>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</si>
  <si>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</si>
  <si>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</si>
  <si>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</si>
  <si>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</si>
  <si>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</si>
  <si>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</si>
  <si>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</si>
  <si>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</si>
  <si>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</si>
  <si>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</si>
  <si>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</si>
  <si>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</si>
  <si>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</si>
  <si>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</si>
  <si>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</si>
  <si>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</si>
  <si>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</si>
  <si>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</si>
  <si>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</si>
  <si>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</si>
  <si>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</si>
  <si>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</si>
  <si>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</si>
  <si>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</si>
  <si>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</si>
  <si>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</si>
  <si>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</si>
  <si>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</si>
  <si>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</si>
  <si>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</si>
  <si>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</si>
  <si>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</si>
  <si>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</si>
  <si>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</si>
  <si>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</si>
  <si>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</si>
  <si>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</si>
  <si>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</si>
  <si>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</si>
  <si>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</si>
  <si>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</si>
  <si>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</si>
  <si>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</si>
  <si>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</si>
  <si>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</si>
  <si>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</si>
  <si>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</si>
  <si>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</si>
  <si>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</si>
  <si>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</si>
  <si>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</si>
  <si>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</si>
  <si>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</si>
  <si>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</si>
  <si>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</si>
  <si>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</si>
  <si>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</si>
  <si>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</si>
  <si>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</si>
  <si>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</si>
  <si>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</si>
  <si>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</si>
  <si>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</si>
  <si>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</si>
  <si>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</si>
  <si>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</si>
  <si>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</si>
  <si>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</si>
  <si>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</si>
  <si>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</si>
  <si>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</si>
  <si>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</si>
  <si>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</si>
  <si>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</si>
  <si>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</si>
  <si>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</si>
  <si>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</si>
  <si>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</si>
  <si>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</si>
  <si>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</si>
  <si>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</si>
  <si>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</si>
  <si>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</si>
  <si>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</si>
  <si>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</si>
  <si>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</si>
  <si>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</si>
  <si>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</si>
  <si>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</si>
  <si>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</si>
  <si>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</si>
  <si>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</si>
  <si>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</si>
  <si>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</si>
  <si>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</si>
  <si>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</si>
  <si>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</si>
  <si>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</si>
  <si>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</si>
  <si>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</si>
  <si>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</si>
  <si>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</si>
  <si>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</si>
  <si>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</si>
  <si>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</si>
  <si>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①②経常収支比率は赤字で推移し、累積欠損金は類似団体平均値より高く推移している。
③流動比率は一般的に望ましいといわれる100％を下回っており、短期的な債務に対する支払能力が不足している状態である。
④企業債残高対事業規模比率は、類似団体平均値より高く、類似団体よりも企業債残高の規模が大きくなっている。
⑤経費回収率は100%を下回っており、下水道使用料で回収すべき経費が下水道使用料収入で賄えていない。
⑥汚水処理原価は類似団体平均値より低くなっている。
⑦施設利用率は類似団体平均値より低くなっているが、未普及地域の整備途中であり、処理場に先行投資していることが原因と考えている。
⑧水洗化率は類似団体平均値より高くなっており、類似団体よりも下水道への接続が進んでいる。</t>
    <rPh sb="87" eb="89">
      <t>フソク</t>
    </rPh>
    <phoneticPr fontId="4"/>
  </si>
  <si>
    <t>①有形固定資産減価償却率は、類似団体平均値より低くなっている。当該事業は平成15年に着手、平成21年に供用開始された事業であり、施設の老朽化は進んでいない状態にある。
②③管渠老朽化率及び管渠改善率は、耐用年数を経過した管渠がないため当該値が0となっている。</t>
    <phoneticPr fontId="4"/>
  </si>
  <si>
    <t>特定環境保全公共下水道事業は公共下水道事業と同一の会計で、一体的に経営を行なっており、経営戦略の取り組みを着実に推進し、経営基盤の強化に努めていく。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</si>
</sst>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3F-4C25-A1B3-D6914EDD22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formatCode="#,##0.00;&quot;△&quot;#,##0.00">
                  <c:v>0</c:v>
                </c:pt>
                <c:pt idx="4">
                  <c:v>0.06</c:v>
                </c:pt>
              </c:numCache>
            </c:numRef>
          </c:val>
          <c:smooth val="0"/>
          <c:extLst>
            <c:ext xmlns:c16="http://schemas.microsoft.com/office/drawing/2014/chart" uri="{C3380CC4-5D6E-409C-BE32-E72D297353CC}">
              <c16:uniqueId val="{00000001-953F-4C25-A1B3-D6914EDD22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87.03</c:v>
                </c:pt>
                <c:pt idx="1">
                  <c:v>85.69</c:v>
                </c:pt>
                <c:pt idx="2">
                  <c:v>84.69</c:v>
                </c:pt>
                <c:pt idx="3">
                  <c:v>84.72</c:v>
                </c:pt>
                <c:pt idx="4">
                  <c:v>87.37</c:v>
                </c:pt>
              </c:numCache>
            </c:numRef>
          </c:val>
          <c:extLst>
            <c:ext xmlns:c16="http://schemas.microsoft.com/office/drawing/2014/chart" uri="{C3380CC4-5D6E-409C-BE32-E72D297353CC}">
              <c16:uniqueId val="{00000000-88D3-47E7-9E3A-26A57DCAAB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95.51</c:v>
                </c:pt>
                <c:pt idx="4">
                  <c:v>107.11</c:v>
                </c:pt>
              </c:numCache>
            </c:numRef>
          </c:val>
          <c:smooth val="0"/>
          <c:extLst>
            <c:ext xmlns:c16="http://schemas.microsoft.com/office/drawing/2014/chart" uri="{C3380CC4-5D6E-409C-BE32-E72D297353CC}">
              <c16:uniqueId val="{00000001-88D3-47E7-9E3A-26A57DCAAB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15.95</c:v>
                </c:pt>
                <c:pt idx="1">
                  <c:v>17.48</c:v>
                </c:pt>
                <c:pt idx="2">
                  <c:v>18.8</c:v>
                </c:pt>
                <c:pt idx="3">
                  <c:v>19.64</c:v>
                </c:pt>
                <c:pt idx="4">
                  <c:v>20.82</c:v>
                </c:pt>
              </c:numCache>
            </c:numRef>
          </c:val>
          <c:extLst>
            <c:ext xmlns:c16="http://schemas.microsoft.com/office/drawing/2014/chart" uri="{C3380CC4-5D6E-409C-BE32-E72D297353CC}">
              <c16:uniqueId val="{00000000-95C8-4820-91BE-B53DAFD4B5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21.72</c:v>
                </c:pt>
                <c:pt idx="4">
                  <c:v>26.77</c:v>
                </c:pt>
              </c:numCache>
            </c:numRef>
          </c:val>
          <c:smooth val="0"/>
          <c:extLst>
            <c:ext xmlns:c16="http://schemas.microsoft.com/office/drawing/2014/chart" uri="{C3380CC4-5D6E-409C-BE32-E72D297353CC}">
              <c16:uniqueId val="{00000001-95C8-4820-91BE-B53DAFD4B5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23-4A8F-B656-0722259625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7.0000000000000007E-2</c:v>
                </c:pt>
              </c:numCache>
            </c:numRef>
          </c:val>
          <c:smooth val="0"/>
          <c:extLst>
            <c:ext xmlns:c16="http://schemas.microsoft.com/office/drawing/2014/chart" uri="{C3380CC4-5D6E-409C-BE32-E72D297353CC}">
              <c16:uniqueId val="{00000001-B423-4A8F-B656-0722259625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629.25</c:v>
                </c:pt>
                <c:pt idx="1">
                  <c:v>607.34</c:v>
                </c:pt>
                <c:pt idx="2">
                  <c:v>606.28</c:v>
                </c:pt>
                <c:pt idx="3">
                  <c:v>653.16</c:v>
                </c:pt>
                <c:pt idx="4">
                  <c:v>690.81</c:v>
                </c:pt>
              </c:numCache>
            </c:numRef>
          </c:val>
          <c:extLst>
            <c:ext xmlns:c16="http://schemas.microsoft.com/office/drawing/2014/chart" uri="{C3380CC4-5D6E-409C-BE32-E72D297353CC}">
              <c16:uniqueId val="{00000000-13C9-4BEB-A970-D02E62BD72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393.98</c:v>
                </c:pt>
                <c:pt idx="4">
                  <c:v>69.540000000000006</c:v>
                </c:pt>
              </c:numCache>
            </c:numRef>
          </c:val>
          <c:smooth val="0"/>
          <c:extLst>
            <c:ext xmlns:c16="http://schemas.microsoft.com/office/drawing/2014/chart" uri="{C3380CC4-5D6E-409C-BE32-E72D297353CC}">
              <c16:uniqueId val="{00000001-13C9-4BEB-A970-D02E62BD72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-5.83</c:v>
                </c:pt>
                <c:pt idx="1">
                  <c:v>-34.880000000000003</c:v>
                </c:pt>
                <c:pt idx="2">
                  <c:v>-62.11</c:v>
                </c:pt>
                <c:pt idx="3">
                  <c:v>-76.569999999999993</c:v>
                </c:pt>
                <c:pt idx="4">
                  <c:v>-111.19</c:v>
                </c:pt>
              </c:numCache>
            </c:numRef>
          </c:val>
          <c:extLst>
            <c:ext xmlns:c16="http://schemas.microsoft.com/office/drawing/2014/chart" uri="{C3380CC4-5D6E-409C-BE32-E72D297353CC}">
              <c16:uniqueId val="{00000000-7782-441C-AD38-3C81C7D918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82.97</c:v>
                </c:pt>
                <c:pt idx="4">
                  <c:v>50.63</c:v>
                </c:pt>
              </c:numCache>
            </c:numRef>
          </c:val>
          <c:smooth val="0"/>
          <c:extLst>
            <c:ext xmlns:c16="http://schemas.microsoft.com/office/drawing/2014/chart" uri="{C3380CC4-5D6E-409C-BE32-E72D297353CC}">
              <c16:uniqueId val="{00000001-7782-441C-AD38-3C81C7D918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2493.96</c:v>
                </c:pt>
                <c:pt idx="1">
                  <c:v>2246.5700000000002</c:v>
                </c:pt>
                <c:pt idx="2">
                  <c:v>2073.0500000000002</c:v>
                </c:pt>
                <c:pt idx="3">
                  <c:v>2127.7399999999998</c:v>
                </c:pt>
                <c:pt idx="4">
                  <c:v>2146.4</c:v>
                </c:pt>
              </c:numCache>
            </c:numRef>
          </c:val>
          <c:extLst>
            <c:ext xmlns:c16="http://schemas.microsoft.com/office/drawing/2014/chart" uri="{C3380CC4-5D6E-409C-BE32-E72D297353CC}">
              <c16:uniqueId val="{00000000-3F70-45FE-812B-3C1BC44572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1305.58</c:v>
                </c:pt>
                <c:pt idx="4">
                  <c:v>1168.69</c:v>
                </c:pt>
              </c:numCache>
            </c:numRef>
          </c:val>
          <c:smooth val="0"/>
          <c:extLst>
            <c:ext xmlns:c16="http://schemas.microsoft.com/office/drawing/2014/chart" uri="{C3380CC4-5D6E-409C-BE32-E72D297353CC}">
              <c16:uniqueId val="{00000001-3F70-45FE-812B-3C1BC44572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65.489999999999995</c:v>
                </c:pt>
                <c:pt idx="1">
                  <c:v>51.37</c:v>
                </c:pt>
                <c:pt idx="2">
                  <c:v>55.23</c:v>
                </c:pt>
                <c:pt idx="3">
                  <c:v>54.74</c:v>
                </c:pt>
                <c:pt idx="4">
                  <c:v>69.52</c:v>
                </c:pt>
              </c:numCache>
            </c:numRef>
          </c:val>
          <c:extLst>
            <c:ext xmlns:c16="http://schemas.microsoft.com/office/drawing/2014/chart" uri="{C3380CC4-5D6E-409C-BE32-E72D297353CC}">
              <c16:uniqueId val="{00000000-F898-492D-8094-6E4DA39BF4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51.73</c:v>
                </c:pt>
                <c:pt idx="4">
                  <c:v>70.709999999999994</c:v>
                </c:pt>
              </c:numCache>
            </c:numRef>
          </c:val>
          <c:smooth val="0"/>
          <c:extLst>
            <c:ext xmlns:c16="http://schemas.microsoft.com/office/drawing/2014/chart" uri="{C3380CC4-5D6E-409C-BE32-E72D297353CC}">
              <c16:uniqueId val="{00000001-F898-492D-8094-6E4DA39BF4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233.18</c:v>
                </c:pt>
                <c:pt idx="1">
                  <c:v>295.91000000000003</c:v>
                </c:pt>
                <c:pt idx="2">
                  <c:v>277.27999999999997</c:v>
                </c:pt>
                <c:pt idx="3">
                  <c:v>278.93</c:v>
                </c:pt>
                <c:pt idx="4">
                  <c:v>220.59</c:v>
                </c:pt>
              </c:numCache>
            </c:numRef>
          </c:val>
          <c:extLst>
            <c:ext xmlns:c16="http://schemas.microsoft.com/office/drawing/2014/chart" uri="{C3380CC4-5D6E-409C-BE32-E72D297353CC}">
              <c16:uniqueId val="{00000000-7D2C-45DE-9315-52F3E58A73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290.54000000000002</c:v>
                </c:pt>
                <c:pt idx="4">
                  <c:v>233.15</c:v>
                </c:pt>
              </c:numCache>
            </c:numRef>
          </c:val>
          <c:smooth val="0"/>
          <c:extLst>
            <c:ext xmlns:c16="http://schemas.microsoft.com/office/drawing/2014/chart" uri="{C3380CC4-5D6E-409C-BE32-E72D297353CC}">
              <c16:uniqueId val="{00000001-7D2C-45DE-9315-52F3E58A73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19.3</c:v>
                </c:pt>
                <c:pt idx="1">
                  <c:v>21.96</c:v>
                </c:pt>
                <c:pt idx="2">
                  <c:v>23.68</c:v>
                </c:pt>
                <c:pt idx="3">
                  <c:v>25.26</c:v>
                </c:pt>
                <c:pt idx="4">
                  <c:v>28.35</c:v>
                </c:pt>
              </c:numCache>
            </c:numRef>
          </c:val>
          <c:extLst>
            <c:ext xmlns:c16="http://schemas.microsoft.com/office/drawing/2014/chart" uri="{C3380CC4-5D6E-409C-BE32-E72D297353CC}">
              <c16:uniqueId val="{00000000-F731-45B2-8E8D-B50C6757B6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32.380000000000003</c:v>
                </c:pt>
                <c:pt idx="4">
                  <c:v>42.09</c:v>
                </c:pt>
              </c:numCache>
            </c:numRef>
          </c:val>
          <c:smooth val="0"/>
          <c:extLst>
            <c:ext xmlns:c16="http://schemas.microsoft.com/office/drawing/2014/chart" uri="{C3380CC4-5D6E-409C-BE32-E72D297353CC}">
              <c16:uniqueId val="{00000001-F731-45B2-8E8D-B50C6757B6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84.42</c:v>
                </c:pt>
                <c:pt idx="1">
                  <c:v>83.61</c:v>
                </c:pt>
                <c:pt idx="2">
                  <c:v>79.59</c:v>
                </c:pt>
                <c:pt idx="3">
                  <c:v>74.12</c:v>
                </c:pt>
                <c:pt idx="4">
                  <c:v>81.67</c:v>
                </c:pt>
              </c:numCache>
            </c:numRef>
          </c:val>
          <c:extLst>
            <c:ext xmlns:c16="http://schemas.microsoft.com/office/drawing/2014/chart" uri="{C3380CC4-5D6E-409C-BE32-E72D297353CC}">
              <c16:uniqueId val="{00000000-54D4-4ADE-A0F0-60FA22FE0F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67.31</c:v>
                </c:pt>
                <c:pt idx="4">
                  <c:v>84.73</c:v>
                </c:pt>
              </c:numCache>
            </c:numRef>
          </c:val>
          <c:smooth val="0"/>
          <c:extLst>
            <c:ext xmlns:c16="http://schemas.microsoft.com/office/drawing/2014/chart" uri="{C3380CC4-5D6E-409C-BE32-E72D297353CC}">
              <c16:uniqueId val="{00000001-54D4-4ADE-A0F0-60FA22FE0F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2" zoomScaleNormal="100" workbookViewId="0">
      <selection activeCell="AY59" sqref="AY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山口市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54">
        <f>データ!S6</f>
        <v>187494</v>
      </c>
      <c r="AM8" s="54"/>
      <c r="AN8" s="54"/>
      <c r="AO8" s="54"/>
      <c r="AP8" s="54"/>
      <c r="AQ8" s="54"/>
      <c r="AR8" s="54"/>
      <c r="AS8" s="54"/>
      <c r="AT8" s="53">
        <f>データ!T6</f>
        <v>1023.23</v>
      </c>
      <c r="AU8" s="53"/>
      <c r="AV8" s="53"/>
      <c r="AW8" s="53"/>
      <c r="AX8" s="53"/>
      <c r="AY8" s="53"/>
      <c r="AZ8" s="53"/>
      <c r="BA8" s="53"/>
      <c r="BB8" s="53">
        <f>データ!U6</f>
        <v>183.24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41.1</v>
      </c>
      <c r="J10" s="53"/>
      <c r="K10" s="53"/>
      <c r="L10" s="53"/>
      <c r="M10" s="53"/>
      <c r="N10" s="53"/>
      <c r="O10" s="53"/>
      <c r="P10" s="53">
        <f>データ!P6</f>
        <v>1.77</v>
      </c>
      <c r="Q10" s="53"/>
      <c r="R10" s="53"/>
      <c r="S10" s="53"/>
      <c r="T10" s="53"/>
      <c r="U10" s="53"/>
      <c r="V10" s="53"/>
      <c r="W10" s="53">
        <f>データ!Q6</f>
        <v>92.53</v>
      </c>
      <c r="X10" s="53"/>
      <c r="Y10" s="53"/>
      <c r="Z10" s="53"/>
      <c r="AA10" s="53"/>
      <c r="AB10" s="53"/>
      <c r="AC10" s="53"/>
      <c r="AD10" s="54">
        <f>データ!R6</f>
        <v>3080</v>
      </c>
      <c r="AE10" s="54"/>
      <c r="AF10" s="54"/>
      <c r="AG10" s="54"/>
      <c r="AH10" s="54"/>
      <c r="AI10" s="54"/>
      <c r="AJ10" s="54"/>
      <c r="AK10" s="2"/>
      <c r="AL10" s="54">
        <f>データ!V6</f>
        <v>3290</v>
      </c>
      <c r="AM10" s="54"/>
      <c r="AN10" s="54"/>
      <c r="AO10" s="54"/>
      <c r="AP10" s="54"/>
      <c r="AQ10" s="54"/>
      <c r="AR10" s="54"/>
      <c r="AS10" s="54"/>
      <c r="AT10" s="53">
        <f>データ!W6</f>
        <v>1.07</v>
      </c>
      <c r="AU10" s="53"/>
      <c r="AV10" s="53"/>
      <c r="AW10" s="53"/>
      <c r="AX10" s="53"/>
      <c r="AY10" s="53"/>
      <c r="AZ10" s="53"/>
      <c r="BA10" s="53"/>
      <c r="BB10" s="53">
        <f>データ!X6</f>
        <v>3074.77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Xd+CFpEYHaaQNMi8W0JAmoERN1UKIoBHWoYaHOgF5Nt/yLXKVAq8+94iXo1+HML9QqtaFhNzDCjC4mwh8tTHQ==" saltValue="mjD55vUUpBdrCXze+gug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352039</v>
      </c>
      <c r="D6" s="19">
        <f t="shared" si="3"/>
        <v>46</v>
      </c>
      <c r="E6" s="19">
        <f t="shared" si="3"/>
        <v>17</v>
      </c>
      <c r="F6" s="19">
        <f t="shared" si="3"/>
        <v>4</v>
      </c>
      <c r="G6" s="19">
        <f t="shared" si="3"/>
        <v>0</v>
      </c>
      <c r="H6" s="19" t="str">
        <f t="shared" si="3"/>
        <v>山口県　山口市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41.1</v>
      </c>
      <c r="P6" s="20">
        <f t="shared" si="3"/>
        <v>1.77</v>
      </c>
      <c r="Q6" s="20">
        <f t="shared" si="3"/>
        <v>92.53</v>
      </c>
      <c r="R6" s="20">
        <f t="shared" si="3"/>
        <v>3080</v>
      </c>
      <c r="S6" s="20">
        <f t="shared" si="3"/>
        <v>187494</v>
      </c>
      <c r="T6" s="20">
        <f t="shared" si="3"/>
        <v>1023.23</v>
      </c>
      <c r="U6" s="20">
        <f t="shared" si="3"/>
        <v>183.24</v>
      </c>
      <c r="V6" s="20">
        <f t="shared" si="3"/>
        <v>3290</v>
      </c>
      <c r="W6" s="20">
        <f t="shared" si="3"/>
        <v>1.07</v>
      </c>
      <c r="X6" s="20">
        <f t="shared" si="3"/>
        <v>3074.77</v>
      </c>
      <c r="Y6" s="21">
        <f>IF(Y7="",NA(),Y7)</f>
        <v>87.03</v>
      </c>
      <c r="Z6" s="21">
        <f t="shared" ref="Z6:AH6" si="4">IF(Z7="",NA(),Z7)</f>
        <v>85.69</v>
      </c>
      <c r="AA6" s="21">
        <f t="shared" si="4"/>
        <v>84.69</v>
      </c>
      <c r="AB6" s="21">
        <f t="shared" si="4"/>
        <v>84.72</v>
      </c>
      <c r="AC6" s="21">
        <f t="shared" si="4"/>
        <v>87.37</v>
      </c>
      <c r="AD6" s="21">
        <f t="shared" si="4"/>
        <v>101.38</v>
      </c>
      <c r="AE6" s="21">
        <f t="shared" si="4"/>
        <v>100.3</v>
      </c>
      <c r="AF6" s="21">
        <f t="shared" si="4"/>
        <v>99.59</v>
      </c>
      <c r="AG6" s="21">
        <f t="shared" si="4"/>
        <v>95.51</v>
      </c>
      <c r="AH6" s="21">
        <f t="shared" si="4"/>
        <v>107.11</v>
      </c>
      <c r="AI6" s="20" t="str">
        <f>IF(AI7="","",IF(AI7="-","【-】","【"&amp;SUBSTITUTE(TEXT(AI7,"#,##0.00"),"-","△")&amp;"】"))</f>
        <v>【105.09】</v>
      </c>
      <c r="AJ6" s="21">
        <f>IF(AJ7="",NA(),AJ7)</f>
        <v>629.25</v>
      </c>
      <c r="AK6" s="21">
        <f t="shared" ref="AK6:AS6" si="5">IF(AK7="",NA(),AK7)</f>
        <v>607.34</v>
      </c>
      <c r="AL6" s="21">
        <f t="shared" si="5"/>
        <v>606.28</v>
      </c>
      <c r="AM6" s="21">
        <f t="shared" si="5"/>
        <v>653.16</v>
      </c>
      <c r="AN6" s="21">
        <f t="shared" si="5"/>
        <v>690.81</v>
      </c>
      <c r="AO6" s="21">
        <f t="shared" si="5"/>
        <v>360.63</v>
      </c>
      <c r="AP6" s="21">
        <f t="shared" si="5"/>
        <v>254.91</v>
      </c>
      <c r="AQ6" s="21">
        <f t="shared" si="5"/>
        <v>366.52</v>
      </c>
      <c r="AR6" s="21">
        <f t="shared" si="5"/>
        <v>393.98</v>
      </c>
      <c r="AS6" s="21">
        <f t="shared" si="5"/>
        <v>69.540000000000006</v>
      </c>
      <c r="AT6" s="20" t="str">
        <f>IF(AT7="","",IF(AT7="-","【-】","【"&amp;SUBSTITUTE(TEXT(AT7,"#,##0.00"),"-","△")&amp;"】"))</f>
        <v>【65.73】</v>
      </c>
      <c r="AU6" s="21">
        <f>IF(AU7="",NA(),AU7)</f>
        <v>-5.83</v>
      </c>
      <c r="AV6" s="21">
        <f t="shared" ref="AV6:BD6" si="6">IF(AV7="",NA(),AV7)</f>
        <v>-34.880000000000003</v>
      </c>
      <c r="AW6" s="21">
        <f t="shared" si="6"/>
        <v>-62.11</v>
      </c>
      <c r="AX6" s="21">
        <f t="shared" si="6"/>
        <v>-76.569999999999993</v>
      </c>
      <c r="AY6" s="21">
        <f t="shared" si="6"/>
        <v>-111.19</v>
      </c>
      <c r="AZ6" s="21">
        <f t="shared" si="6"/>
        <v>75.33</v>
      </c>
      <c r="BA6" s="21">
        <f t="shared" si="6"/>
        <v>64.17</v>
      </c>
      <c r="BB6" s="21">
        <f t="shared" si="6"/>
        <v>89.11</v>
      </c>
      <c r="BC6" s="21">
        <f t="shared" si="6"/>
        <v>82.97</v>
      </c>
      <c r="BD6" s="21">
        <f t="shared" si="6"/>
        <v>50.63</v>
      </c>
      <c r="BE6" s="20" t="str">
        <f>IF(BE7="","",IF(BE7="-","【-】","【"&amp;SUBSTITUTE(TEXT(BE7,"#,##0.00"),"-","△")&amp;"】"))</f>
        <v>【48.91】</v>
      </c>
      <c r="BF6" s="21">
        <f>IF(BF7="",NA(),BF7)</f>
        <v>2493.96</v>
      </c>
      <c r="BG6" s="21">
        <f t="shared" ref="BG6:BO6" si="7">IF(BG7="",NA(),BG7)</f>
        <v>2246.5700000000002</v>
      </c>
      <c r="BH6" s="21">
        <f t="shared" si="7"/>
        <v>2073.0500000000002</v>
      </c>
      <c r="BI6" s="21">
        <f t="shared" si="7"/>
        <v>2127.7399999999998</v>
      </c>
      <c r="BJ6" s="21">
        <f t="shared" si="7"/>
        <v>2146.4</v>
      </c>
      <c r="BK6" s="21">
        <f t="shared" si="7"/>
        <v>1087.96</v>
      </c>
      <c r="BL6" s="21">
        <f t="shared" si="7"/>
        <v>1209.45</v>
      </c>
      <c r="BM6" s="21">
        <f t="shared" si="7"/>
        <v>1042.6400000000001</v>
      </c>
      <c r="BN6" s="21">
        <f t="shared" si="7"/>
        <v>1305.58</v>
      </c>
      <c r="BO6" s="21">
        <f t="shared" si="7"/>
        <v>1168.69</v>
      </c>
      <c r="BP6" s="20" t="str">
        <f>IF(BP7="","",IF(BP7="-","【-】","【"&amp;SUBSTITUTE(TEXT(BP7,"#,##0.00"),"-","△")&amp;"】"))</f>
        <v>【1,156.82】</v>
      </c>
      <c r="BQ6" s="21">
        <f>IF(BQ7="",NA(),BQ7)</f>
        <v>65.489999999999995</v>
      </c>
      <c r="BR6" s="21">
        <f t="shared" ref="BR6:BZ6" si="8">IF(BR7="",NA(),BR7)</f>
        <v>51.37</v>
      </c>
      <c r="BS6" s="21">
        <f t="shared" si="8"/>
        <v>55.23</v>
      </c>
      <c r="BT6" s="21">
        <f t="shared" si="8"/>
        <v>54.74</v>
      </c>
      <c r="BU6" s="21">
        <f t="shared" si="8"/>
        <v>69.52</v>
      </c>
      <c r="BV6" s="21">
        <f t="shared" si="8"/>
        <v>59.67</v>
      </c>
      <c r="BW6" s="21">
        <f t="shared" si="8"/>
        <v>55.93</v>
      </c>
      <c r="BX6" s="21">
        <f t="shared" si="8"/>
        <v>55.76</v>
      </c>
      <c r="BY6" s="21">
        <f t="shared" si="8"/>
        <v>51.73</v>
      </c>
      <c r="BZ6" s="21">
        <f t="shared" si="8"/>
        <v>70.709999999999994</v>
      </c>
      <c r="CA6" s="20" t="str">
        <f>IF(CA7="","",IF(CA7="-","【-】","【"&amp;SUBSTITUTE(TEXT(CA7,"#,##0.00"),"-","△")&amp;"】"))</f>
        <v>【75.33】</v>
      </c>
      <c r="CB6" s="21">
        <f>IF(CB7="",NA(),CB7)</f>
        <v>233.18</v>
      </c>
      <c r="CC6" s="21">
        <f t="shared" ref="CC6:CK6" si="9">IF(CC7="",NA(),CC7)</f>
        <v>295.91000000000003</v>
      </c>
      <c r="CD6" s="21">
        <f t="shared" si="9"/>
        <v>277.27999999999997</v>
      </c>
      <c r="CE6" s="21">
        <f t="shared" si="9"/>
        <v>278.93</v>
      </c>
      <c r="CF6" s="21">
        <f t="shared" si="9"/>
        <v>220.59</v>
      </c>
      <c r="CG6" s="21">
        <f t="shared" si="9"/>
        <v>270.60000000000002</v>
      </c>
      <c r="CH6" s="21">
        <f t="shared" si="9"/>
        <v>289.60000000000002</v>
      </c>
      <c r="CI6" s="21">
        <f t="shared" si="9"/>
        <v>296.14999999999998</v>
      </c>
      <c r="CJ6" s="21">
        <f t="shared" si="9"/>
        <v>290.54000000000002</v>
      </c>
      <c r="CK6" s="21">
        <f t="shared" si="9"/>
        <v>233.15</v>
      </c>
      <c r="CL6" s="20" t="str">
        <f>IF(CL7="","",IF(CL7="-","【-】","【"&amp;SUBSTITUTE(TEXT(CL7,"#,##0.00"),"-","△")&amp;"】"))</f>
        <v>【215.73】</v>
      </c>
      <c r="CM6" s="21">
        <f>IF(CM7="",NA(),CM7)</f>
        <v>19.3</v>
      </c>
      <c r="CN6" s="21">
        <f t="shared" ref="CN6:CV6" si="10">IF(CN7="",NA(),CN7)</f>
        <v>21.96</v>
      </c>
      <c r="CO6" s="21">
        <f t="shared" si="10"/>
        <v>23.68</v>
      </c>
      <c r="CP6" s="21">
        <f t="shared" si="10"/>
        <v>25.26</v>
      </c>
      <c r="CQ6" s="21">
        <f t="shared" si="10"/>
        <v>28.35</v>
      </c>
      <c r="CR6" s="21">
        <f t="shared" si="10"/>
        <v>37.65</v>
      </c>
      <c r="CS6" s="21">
        <f t="shared" si="10"/>
        <v>36.71</v>
      </c>
      <c r="CT6" s="21">
        <f t="shared" si="10"/>
        <v>33.799999999999997</v>
      </c>
      <c r="CU6" s="21">
        <f t="shared" si="10"/>
        <v>32.380000000000003</v>
      </c>
      <c r="CV6" s="21">
        <f t="shared" si="10"/>
        <v>42.09</v>
      </c>
      <c r="CW6" s="20" t="str">
        <f>IF(CW7="","",IF(CW7="-","【-】","【"&amp;SUBSTITUTE(TEXT(CW7,"#,##0.00"),"-","△")&amp;"】"))</f>
        <v>【43.28】</v>
      </c>
      <c r="CX6" s="21">
        <f>IF(CX7="",NA(),CX7)</f>
        <v>84.42</v>
      </c>
      <c r="CY6" s="21">
        <f t="shared" ref="CY6:DG6" si="11">IF(CY7="",NA(),CY7)</f>
        <v>83.61</v>
      </c>
      <c r="CZ6" s="21">
        <f t="shared" si="11"/>
        <v>79.59</v>
      </c>
      <c r="DA6" s="21">
        <f t="shared" si="11"/>
        <v>74.12</v>
      </c>
      <c r="DB6" s="21">
        <f t="shared" si="11"/>
        <v>81.67</v>
      </c>
      <c r="DC6" s="21">
        <f t="shared" si="11"/>
        <v>67.37</v>
      </c>
      <c r="DD6" s="21">
        <f t="shared" si="11"/>
        <v>70.05</v>
      </c>
      <c r="DE6" s="21">
        <f t="shared" si="11"/>
        <v>67.09</v>
      </c>
      <c r="DF6" s="21">
        <f t="shared" si="11"/>
        <v>67.31</v>
      </c>
      <c r="DG6" s="21">
        <f t="shared" si="11"/>
        <v>84.73</v>
      </c>
      <c r="DH6" s="20" t="str">
        <f>IF(DH7="","",IF(DH7="-","【-】","【"&amp;SUBSTITUTE(TEXT(DH7,"#,##0.00"),"-","△")&amp;"】"))</f>
        <v>【86.21】</v>
      </c>
      <c r="DI6" s="21">
        <f>IF(DI7="",NA(),DI7)</f>
        <v>15.95</v>
      </c>
      <c r="DJ6" s="21">
        <f t="shared" ref="DJ6:DR6" si="12">IF(DJ7="",NA(),DJ7)</f>
        <v>17.48</v>
      </c>
      <c r="DK6" s="21">
        <f t="shared" si="12"/>
        <v>18.8</v>
      </c>
      <c r="DL6" s="21">
        <f t="shared" si="12"/>
        <v>19.64</v>
      </c>
      <c r="DM6" s="21">
        <f t="shared" si="12"/>
        <v>20.82</v>
      </c>
      <c r="DN6" s="21">
        <f t="shared" si="12"/>
        <v>13.2</v>
      </c>
      <c r="DO6" s="21">
        <f t="shared" si="12"/>
        <v>15.82</v>
      </c>
      <c r="DP6" s="21">
        <f t="shared" si="12"/>
        <v>18.97</v>
      </c>
      <c r="DQ6" s="21">
        <f t="shared" si="12"/>
        <v>21.72</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0">
        <f t="shared" si="14"/>
        <v>0</v>
      </c>
      <c r="EN6" s="21">
        <f t="shared" si="14"/>
        <v>0.06</v>
      </c>
      <c r="EO6" s="20" t="str">
        <f>IF(EO7="","",IF(EO7="-","【-】","【"&amp;SUBSTITUTE(TEXT(EO7,"#,##0.00"),"-","△")&amp;"】"))</f>
        <v>【0.11】</v>
      </c>
    </row>
    <row r="7" spans="1:148" s="22" customFormat="1" x14ac:dyDescent="0.15">
      <c r="A7" s="14"/>
      <c r="B7" s="23">
        <v>2023</v>
      </c>
      <c r="C7" s="23">
        <v>352039</v>
      </c>
      <c r="D7" s="23">
        <v>46</v>
      </c>
      <c r="E7" s="23">
        <v>17</v>
      </c>
      <c r="F7" s="23">
        <v>4</v>
      </c>
      <c r="G7" s="23">
        <v>0</v>
      </c>
      <c r="H7" s="23" t="s">
        <v>96</v>
      </c>
      <c r="I7" s="23" t="s">
        <v>97</v>
      </c>
      <c r="J7" s="23" t="s">
        <v>98</v>
      </c>
      <c r="K7" s="23" t="s">
        <v>99</v>
      </c>
      <c r="L7" s="23" t="s">
        <v>100</v>
      </c>
      <c r="M7" s="23" t="s">
        <v>101</v>
      </c>
      <c r="N7" s="24" t="s">
        <v>102</v>
      </c>
      <c r="O7" s="24">
        <v>41.1</v>
      </c>
      <c r="P7" s="24">
        <v>1.77</v>
      </c>
      <c r="Q7" s="24">
        <v>92.53</v>
      </c>
      <c r="R7" s="24">
        <v>3080</v>
      </c>
      <c r="S7" s="24">
        <v>187494</v>
      </c>
      <c r="T7" s="24">
        <v>1023.23</v>
      </c>
      <c r="U7" s="24">
        <v>183.24</v>
      </c>
      <c r="V7" s="24">
        <v>3290</v>
      </c>
      <c r="W7" s="24">
        <v>1.07</v>
      </c>
      <c r="X7" s="24">
        <v>3074.77</v>
      </c>
      <c r="Y7" s="24">
        <v>87.03</v>
      </c>
      <c r="Z7" s="24">
        <v>85.69</v>
      </c>
      <c r="AA7" s="24">
        <v>84.69</v>
      </c>
      <c r="AB7" s="24">
        <v>84.72</v>
      </c>
      <c r="AC7" s="24">
        <v>87.37</v>
      </c>
      <c r="AD7" s="24">
        <v>101.38</v>
      </c>
      <c r="AE7" s="24">
        <v>100.3</v>
      </c>
      <c r="AF7" s="24">
        <v>99.59</v>
      </c>
      <c r="AG7" s="24">
        <v>95.51</v>
      </c>
      <c r="AH7" s="24">
        <v>107.11</v>
      </c>
      <c r="AI7" s="24">
        <v>105.09</v>
      </c>
      <c r="AJ7" s="24">
        <v>629.25</v>
      </c>
      <c r="AK7" s="24">
        <v>607.34</v>
      </c>
      <c r="AL7" s="24">
        <v>606.28</v>
      </c>
      <c r="AM7" s="24">
        <v>653.16</v>
      </c>
      <c r="AN7" s="24">
        <v>690.81</v>
      </c>
      <c r="AO7" s="24">
        <v>360.63</v>
      </c>
      <c r="AP7" s="24">
        <v>254.91</v>
      </c>
      <c r="AQ7" s="24">
        <v>366.52</v>
      </c>
      <c r="AR7" s="24">
        <v>393.98</v>
      </c>
      <c r="AS7" s="24">
        <v>69.540000000000006</v>
      </c>
      <c r="AT7" s="24">
        <v>65.73</v>
      </c>
      <c r="AU7" s="24">
        <v>-5.83</v>
      </c>
      <c r="AV7" s="24">
        <v>-34.880000000000003</v>
      </c>
      <c r="AW7" s="24">
        <v>-62.11</v>
      </c>
      <c r="AX7" s="24">
        <v>-76.569999999999993</v>
      </c>
      <c r="AY7" s="24">
        <v>-111.19</v>
      </c>
      <c r="AZ7" s="24">
        <v>75.33</v>
      </c>
      <c r="BA7" s="24">
        <v>64.17</v>
      </c>
      <c r="BB7" s="24">
        <v>89.11</v>
      </c>
      <c r="BC7" s="24">
        <v>82.97</v>
      </c>
      <c r="BD7" s="24">
        <v>50.63</v>
      </c>
      <c r="BE7" s="24">
        <v>48.91</v>
      </c>
      <c r="BF7" s="24">
        <v>2493.96</v>
      </c>
      <c r="BG7" s="24">
        <v>2246.5700000000002</v>
      </c>
      <c r="BH7" s="24">
        <v>2073.0500000000002</v>
      </c>
      <c r="BI7" s="24">
        <v>2127.7399999999998</v>
      </c>
      <c r="BJ7" s="24">
        <v>2146.4</v>
      </c>
      <c r="BK7" s="24">
        <v>1087.96</v>
      </c>
      <c r="BL7" s="24">
        <v>1209.45</v>
      </c>
      <c r="BM7" s="24">
        <v>1042.6400000000001</v>
      </c>
      <c r="BN7" s="24">
        <v>1305.58</v>
      </c>
      <c r="BO7" s="24">
        <v>1168.69</v>
      </c>
      <c r="BP7" s="24">
        <v>1156.82</v>
      </c>
      <c r="BQ7" s="24">
        <v>65.489999999999995</v>
      </c>
      <c r="BR7" s="24">
        <v>51.37</v>
      </c>
      <c r="BS7" s="24">
        <v>55.23</v>
      </c>
      <c r="BT7" s="24">
        <v>54.74</v>
      </c>
      <c r="BU7" s="24">
        <v>69.52</v>
      </c>
      <c r="BV7" s="24">
        <v>59.67</v>
      </c>
      <c r="BW7" s="24">
        <v>55.93</v>
      </c>
      <c r="BX7" s="24">
        <v>55.76</v>
      </c>
      <c r="BY7" s="24">
        <v>51.73</v>
      </c>
      <c r="BZ7" s="24">
        <v>70.709999999999994</v>
      </c>
      <c r="CA7" s="24">
        <v>75.33</v>
      </c>
      <c r="CB7" s="24">
        <v>233.18</v>
      </c>
      <c r="CC7" s="24">
        <v>295.91000000000003</v>
      </c>
      <c r="CD7" s="24">
        <v>277.27999999999997</v>
      </c>
      <c r="CE7" s="24">
        <v>278.93</v>
      </c>
      <c r="CF7" s="24">
        <v>220.59</v>
      </c>
      <c r="CG7" s="24">
        <v>270.60000000000002</v>
      </c>
      <c r="CH7" s="24">
        <v>289.60000000000002</v>
      </c>
      <c r="CI7" s="24">
        <v>296.14999999999998</v>
      </c>
      <c r="CJ7" s="24">
        <v>290.54000000000002</v>
      </c>
      <c r="CK7" s="24">
        <v>233.15</v>
      </c>
      <c r="CL7" s="24">
        <v>215.73</v>
      </c>
      <c r="CM7" s="24">
        <v>19.3</v>
      </c>
      <c r="CN7" s="24">
        <v>21.96</v>
      </c>
      <c r="CO7" s="24">
        <v>23.68</v>
      </c>
      <c r="CP7" s="24">
        <v>25.26</v>
      </c>
      <c r="CQ7" s="24">
        <v>28.35</v>
      </c>
      <c r="CR7" s="24">
        <v>37.65</v>
      </c>
      <c r="CS7" s="24">
        <v>36.71</v>
      </c>
      <c r="CT7" s="24">
        <v>33.799999999999997</v>
      </c>
      <c r="CU7" s="24">
        <v>32.380000000000003</v>
      </c>
      <c r="CV7" s="24">
        <v>42.09</v>
      </c>
      <c r="CW7" s="24">
        <v>43.28</v>
      </c>
      <c r="CX7" s="24">
        <v>84.42</v>
      </c>
      <c r="CY7" s="24">
        <v>83.61</v>
      </c>
      <c r="CZ7" s="24">
        <v>79.59</v>
      </c>
      <c r="DA7" s="24">
        <v>74.12</v>
      </c>
      <c r="DB7" s="24">
        <v>81.67</v>
      </c>
      <c r="DC7" s="24">
        <v>67.37</v>
      </c>
      <c r="DD7" s="24">
        <v>70.05</v>
      </c>
      <c r="DE7" s="24">
        <v>67.09</v>
      </c>
      <c r="DF7" s="24">
        <v>67.31</v>
      </c>
      <c r="DG7" s="24">
        <v>84.73</v>
      </c>
      <c r="DH7" s="24">
        <v>86.21</v>
      </c>
      <c r="DI7" s="24">
        <v>15.95</v>
      </c>
      <c r="DJ7" s="24">
        <v>17.48</v>
      </c>
      <c r="DK7" s="24">
        <v>18.8</v>
      </c>
      <c r="DL7" s="24">
        <v>19.64</v>
      </c>
      <c r="DM7" s="24">
        <v>20.82</v>
      </c>
      <c r="DN7" s="24">
        <v>13.2</v>
      </c>
      <c r="DO7" s="24">
        <v>15.82</v>
      </c>
      <c r="DP7" s="24">
        <v>18.97</v>
      </c>
      <c r="DQ7" s="24">
        <v>21.72</v>
      </c>
      <c r="DR7" s="24">
        <v>26.77</v>
      </c>
      <c r="DS7" s="24">
        <v>29.62</v>
      </c>
      <c r="DT7" s="24">
        <v>0</v>
      </c>
      <c r="DU7" s="24">
        <v>0</v>
      </c>
      <c r="DV7" s="24">
        <v>0</v>
      </c>
      <c r="DW7" s="24">
        <v>0</v>
      </c>
      <c r="DX7" s="24">
        <v>0</v>
      </c>
      <c r="DY7" s="24">
        <v>0</v>
      </c>
      <c r="DZ7" s="24">
        <v>0</v>
      </c>
      <c r="EA7" s="24">
        <v>0</v>
      </c>
      <c r="EB7" s="24">
        <v>0</v>
      </c>
      <c r="EC7" s="24">
        <v>7.0000000000000007E-2</v>
      </c>
      <c r="ED7" s="24">
        <v>0.09</v>
      </c>
      <c r="EE7" s="24">
        <v>0</v>
      </c>
      <c r="EF7" s="24">
        <v>0</v>
      </c>
      <c r="EG7" s="24">
        <v>0</v>
      </c>
      <c r="EH7" s="24">
        <v>0</v>
      </c>
      <c r="EI7" s="24">
        <v>0</v>
      </c>
      <c r="EJ7" s="24">
        <v>0.06</v>
      </c>
      <c r="EK7" s="24">
        <v>0.02</v>
      </c>
      <c r="EL7" s="24">
        <v>0</v>
      </c>
      <c r="EM7" s="24">
        <v>0</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隆憲</cp:lastModifiedBy>
  <cp:lastPrinted>2025-01-28T08:10:27Z</cp:lastPrinted>
  <dcterms:created xsi:type="dcterms:W3CDTF">2025-01-24T07:13:51Z</dcterms:created>
  <dcterms:modified xsi:type="dcterms:W3CDTF">2025-01-28T08:10:29Z</dcterms:modified>
  <cp:category/>
</cp:coreProperties>
</file>