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01457\Desktop\20250128_（修正版）経営比較分析表\"/>
    </mc:Choice>
  </mc:AlternateContent>
  <xr:revisionPtr revIDLastSave="0" documentId="13_ncr:1_{E3CEE6B7-BEFE-4FA2-8BEB-91C3C048A554}" xr6:coauthVersionLast="47" xr6:coauthVersionMax="47" xr10:uidLastSave="{00000000-0000-0000-0000-000000000000}"/>
  <workbookProtection workbookAlgorithmName="SHA-512" workbookHashValue="AzGhUb/zIR5v736CNdNFbirw7tqGhlUuZt8Am1qEFakkIHUfd/Hj6iKzUcvtWfGlvCj17gbHJ89gB4PZrjNA8w==" workbookSaltValue="oVnqC3SGnVXZ3n5UTsfzO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G85" i="4"/>
  <c r="F85" i="4"/>
  <c r="AL10" i="4"/>
  <c r="AD10" i="4"/>
  <c r="B10" i="4"/>
  <c r="AD8" i="4"/>
  <c r="I8" i="4"/>
  <c r="B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<sst xmlns="http://schemas.openxmlformats.org/spreadsheetml/2006/main" count="231" uniqueCount="115">
  <si>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</si>
  <si>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</si>
  <si>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</si>
  <si>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</si>
  <si>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</si>
  <si>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</si>
  <si>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</si>
  <si>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</si>
  <si>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</si>
  <si>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</si>
  <si>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</si>
  <si>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</si>
  <si>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</si>
  <si>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</si>
  <si>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</si>
  <si>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</si>
  <si>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</si>
  <si>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</si>
  <si>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</si>
  <si>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</si>
  <si>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</si>
  <si>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</si>
  <si>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</si>
  <si>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</si>
  <si>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</si>
  <si>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</si>
  <si>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</si>
  <si>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</si>
  <si>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</si>
  <si>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</si>
  <si>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</si>
  <si>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</si>
  <si>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</si>
  <si>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</si>
  <si>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</si>
  <si>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</si>
  <si>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</si>
  <si>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</si>
  <si>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</si>
  <si>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</si>
  <si>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</si>
  <si>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</si>
  <si>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</si>
  <si>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</si>
  <si>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</si>
  <si>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</si>
  <si>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</si>
  <si>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</si>
  <si>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</si>
  <si>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</si>
  <si>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</si>
  <si>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</si>
  <si>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</si>
  <si>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</si>
  <si>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</si>
  <si>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</si>
  <si>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</si>
  <si>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</si>
  <si>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</si>
  <si>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</si>
  <si>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</si>
  <si>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</si>
  <si>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</si>
  <si>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</si>
  <si>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</si>
  <si>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</si>
  <si>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</si>
  <si>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</si>
  <si>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</si>
  <si>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</si>
  <si>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</si>
  <si>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</si>
  <si>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</si>
  <si>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</si>
  <si>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</si>
  <si>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</si>
  <si>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</si>
  <si>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</si>
  <si>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</si>
  <si>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</si>
  <si>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</si>
  <si>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</si>
  <si>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</si>
  <si>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</si>
  <si>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</si>
  <si>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</si>
  <si>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</si>
  <si>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</si>
  <si>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</si>
  <si>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</si>
  <si>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</si>
  <si>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</si>
  <si>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</si>
  <si>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</si>
  <si>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</si>
  <si>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</si>
  <si>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</si>
  <si>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</si>
  <si>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</si>
  <si>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</si>
  <si>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</si>
  <si>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</si>
  <si>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</si>
  <si>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</si>
  <si>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</si>
  <si>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</si>
  <si>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</si>
  <si>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</si>
  <si>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</si>
  <si>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</si>
  <si>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</si>
  <si>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</si>
  <si>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①②経常収支比率は100%を超えており、累積欠損金も発生しておらず、黒字経営を維持している。
③流動比率は、類似団体平均値より高くなっているが、100%を下回っている。これは負債として基準内繰入金を財源とする企業債償還金が含まれていることが大きな要因である。
④企業債残高対事業規模比率は、老朽施設の更新期を迎えておらず、類似団体平均値よりも企業債残高の規模が小さくなっている。
⑤経費回収率は100%を超えており、使用料で回収すべき経費が使用料収入で賄えている。
⑥汚水処理原価は、類似団体平均値と同水準で。引き続き効率的な事業運営に取り組む必要がある。
⑦施設利用率は、類似団体平均値より低くなっているが、未普及地域の整備途中であり、処理場に先行投資していることが原因と考えている。
⑧水洗化率は、ほぼ同水準で推移しており、類似団体平均値よりも公共下水道への接続が進んでいる。</t>
    <rPh sb="250" eb="253">
      <t>ドウスイジュン</t>
    </rPh>
    <rPh sb="259" eb="262">
      <t>コウリツテキ</t>
    </rPh>
    <rPh sb="263" eb="265">
      <t>ジギョウ</t>
    </rPh>
    <rPh sb="265" eb="267">
      <t>ウンエイ</t>
    </rPh>
    <phoneticPr fontId="4"/>
  </si>
  <si>
    <t>①②③有形固定資産減価償却率、管渠老朽化率及び管渠改善率は、類似団体平均値よりも低い数値となっている。
　管渠の多くは昭和50年代以降に布設されており、耐用年数を経過したものは少なく、老朽化は進んでいないが、30年超の管は計画的に調査を実施するなど、状態監視保全による管理に取り組んでいる。
　施設設備は、ストックマネジメント計画に基づいて改築を実施しており、引き続き、計画的に管理を行っていく必要がある。</t>
    <rPh sb="111" eb="114">
      <t>ケイカクテキ</t>
    </rPh>
    <rPh sb="125" eb="127">
      <t>ジョウタイ</t>
    </rPh>
    <rPh sb="127" eb="129">
      <t>カンシ</t>
    </rPh>
    <rPh sb="129" eb="131">
      <t>ホゼン</t>
    </rPh>
    <rPh sb="180" eb="181">
      <t>ヒ</t>
    </rPh>
    <rPh sb="182" eb="183">
      <t>ツヅ</t>
    </rPh>
    <phoneticPr fontId="4"/>
  </si>
  <si>
    <t>現在の経営状況は、汚水処理に要する費用を使用料収入で賄えており、経常収支比率も100%を超え、黒字経営を維持している。
　また、流動比率は100%を下回っているが、基準内繰入金を考慮した場合、1年以内に支払うべき債務に対して支払うことができる資金は確保できており、消化ガスの有効活用により新たな収益の確保にも努めている。
　今後は、老朽化施設の更新等に多額の経費が必要となる一方で、人口減少等により下水道使用料収入の減少が見込まれることから、将来にわたって安定した下水道サービスを提供するため、未普及地域の整備や、ストックマネジメント計画に基づき施設を改築していくなど、経営戦略の取り組みを着実に推進し、引き続き経営基盤の強化に努め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</si>
</sst>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0.02</c:v>
                </c:pt>
                <c:pt idx="1">
                  <c:v>0.04</c:v>
                </c:pt>
                <c:pt idx="2">
                  <c:v>0.01</c:v>
                </c:pt>
                <c:pt idx="3">
                  <c:v>7.0000000000000007E-2</c:v>
                </c:pt>
                <c:pt idx="4">
                  <c:v>0.03</c:v>
                </c:pt>
              </c:numCache>
            </c:numRef>
          </c:val>
          <c:extLst>
            <c:ext xmlns:c16="http://schemas.microsoft.com/office/drawing/2014/chart" uri="{C3380CC4-5D6E-409C-BE32-E72D297353CC}">
              <c16:uniqueId val="{00000000-FF45-475D-AC91-6D147D83755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FF45-475D-AC91-6D147D83755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60.02</c:v>
                </c:pt>
                <c:pt idx="1">
                  <c:v>60.87</c:v>
                </c:pt>
                <c:pt idx="2">
                  <c:v>61</c:v>
                </c:pt>
                <c:pt idx="3">
                  <c:v>61.41</c:v>
                </c:pt>
                <c:pt idx="4">
                  <c:v>62</c:v>
                </c:pt>
              </c:numCache>
            </c:numRef>
          </c:val>
          <c:extLst>
            <c:ext xmlns:c16="http://schemas.microsoft.com/office/drawing/2014/chart" uri="{C3380CC4-5D6E-409C-BE32-E72D297353CC}">
              <c16:uniqueId val="{00000000-BD37-46E2-B707-77A75D062B3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BD37-46E2-B707-77A75D062B3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97.06</c:v>
                </c:pt>
                <c:pt idx="1">
                  <c:v>96.94</c:v>
                </c:pt>
                <c:pt idx="2">
                  <c:v>97.16</c:v>
                </c:pt>
                <c:pt idx="3">
                  <c:v>97.3</c:v>
                </c:pt>
                <c:pt idx="4">
                  <c:v>97.24</c:v>
                </c:pt>
              </c:numCache>
            </c:numRef>
          </c:val>
          <c:extLst>
            <c:ext xmlns:c16="http://schemas.microsoft.com/office/drawing/2014/chart" uri="{C3380CC4-5D6E-409C-BE32-E72D297353CC}">
              <c16:uniqueId val="{00000000-53C6-4281-A739-294876FE59A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53C6-4281-A739-294876FE59A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103.99</c:v>
                </c:pt>
                <c:pt idx="1">
                  <c:v>104.14</c:v>
                </c:pt>
                <c:pt idx="2">
                  <c:v>104.19</c:v>
                </c:pt>
                <c:pt idx="3">
                  <c:v>103.72</c:v>
                </c:pt>
                <c:pt idx="4">
                  <c:v>103.42</c:v>
                </c:pt>
              </c:numCache>
            </c:numRef>
          </c:val>
          <c:extLst>
            <c:ext xmlns:c16="http://schemas.microsoft.com/office/drawing/2014/chart" uri="{C3380CC4-5D6E-409C-BE32-E72D297353CC}">
              <c16:uniqueId val="{00000000-EC82-4DF0-841A-7425CCB1951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EC82-4DF0-841A-7425CCB1951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29.81</c:v>
                </c:pt>
                <c:pt idx="1">
                  <c:v>31.89</c:v>
                </c:pt>
                <c:pt idx="2">
                  <c:v>32.880000000000003</c:v>
                </c:pt>
                <c:pt idx="3">
                  <c:v>34.58</c:v>
                </c:pt>
                <c:pt idx="4">
                  <c:v>36.94</c:v>
                </c:pt>
              </c:numCache>
            </c:numRef>
          </c:val>
          <c:extLst>
            <c:ext xmlns:c16="http://schemas.microsoft.com/office/drawing/2014/chart" uri="{C3380CC4-5D6E-409C-BE32-E72D297353CC}">
              <c16:uniqueId val="{00000000-B32C-43C5-9870-9014EF2AE94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B32C-43C5-9870-9014EF2AE94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0.95</c:v>
                </c:pt>
                <c:pt idx="1">
                  <c:v>1.07</c:v>
                </c:pt>
                <c:pt idx="2">
                  <c:v>1.05</c:v>
                </c:pt>
                <c:pt idx="3">
                  <c:v>1.33</c:v>
                </c:pt>
                <c:pt idx="4">
                  <c:v>1.61</c:v>
                </c:pt>
              </c:numCache>
            </c:numRef>
          </c:val>
          <c:extLst>
            <c:ext xmlns:c16="http://schemas.microsoft.com/office/drawing/2014/chart" uri="{C3380CC4-5D6E-409C-BE32-E72D297353CC}">
              <c16:uniqueId val="{00000000-8BAD-466A-B27A-6171A974800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8BAD-466A-B27A-6171A974800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B7-4513-AAD5-34B79DED54F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5DB7-4513-AAD5-34B79DED54F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59.21</c:v>
                </c:pt>
                <c:pt idx="1">
                  <c:v>66.59</c:v>
                </c:pt>
                <c:pt idx="2">
                  <c:v>77.319999999999993</c:v>
                </c:pt>
                <c:pt idx="3">
                  <c:v>67.36</c:v>
                </c:pt>
                <c:pt idx="4">
                  <c:v>77.540000000000006</c:v>
                </c:pt>
              </c:numCache>
            </c:numRef>
          </c:val>
          <c:extLst>
            <c:ext xmlns:c16="http://schemas.microsoft.com/office/drawing/2014/chart" uri="{C3380CC4-5D6E-409C-BE32-E72D297353CC}">
              <c16:uniqueId val="{00000000-DE05-4919-8860-1B8F064DDC6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DE05-4919-8860-1B8F064DDC6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561.88</c:v>
                </c:pt>
                <c:pt idx="1">
                  <c:v>568.34</c:v>
                </c:pt>
                <c:pt idx="2">
                  <c:v>559.54999999999995</c:v>
                </c:pt>
                <c:pt idx="3">
                  <c:v>553.9</c:v>
                </c:pt>
                <c:pt idx="4">
                  <c:v>533.38</c:v>
                </c:pt>
              </c:numCache>
            </c:numRef>
          </c:val>
          <c:extLst>
            <c:ext xmlns:c16="http://schemas.microsoft.com/office/drawing/2014/chart" uri="{C3380CC4-5D6E-409C-BE32-E72D297353CC}">
              <c16:uniqueId val="{00000000-B89C-425B-9445-83D4BAD8306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B89C-425B-9445-83D4BAD8306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99.73</c:v>
                </c:pt>
                <c:pt idx="1">
                  <c:v>100.02</c:v>
                </c:pt>
                <c:pt idx="2">
                  <c:v>100.02</c:v>
                </c:pt>
                <c:pt idx="3">
                  <c:v>100.02</c:v>
                </c:pt>
                <c:pt idx="4">
                  <c:v>100.02</c:v>
                </c:pt>
              </c:numCache>
            </c:numRef>
          </c:val>
          <c:extLst>
            <c:ext xmlns:c16="http://schemas.microsoft.com/office/drawing/2014/chart" uri="{C3380CC4-5D6E-409C-BE32-E72D297353CC}">
              <c16:uniqueId val="{00000000-A342-4E66-AC0D-48DB49DCBC9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A342-4E66-AC0D-48DB49DCBC9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161.21</c:v>
                </c:pt>
                <c:pt idx="1">
                  <c:v>160.27000000000001</c:v>
                </c:pt>
                <c:pt idx="2">
                  <c:v>160.28</c:v>
                </c:pt>
                <c:pt idx="3">
                  <c:v>160.30000000000001</c:v>
                </c:pt>
                <c:pt idx="4">
                  <c:v>160.69</c:v>
                </c:pt>
              </c:numCache>
            </c:numRef>
          </c:val>
          <c:extLst>
            <c:ext xmlns:c16="http://schemas.microsoft.com/office/drawing/2014/chart" uri="{C3380CC4-5D6E-409C-BE32-E72D297353CC}">
              <c16:uniqueId val="{00000000-7CF3-435C-B8E4-3AB25C72304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7CF3-435C-B8E4-3AB25C72304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54" zoomScaleNormal="100" workbookViewId="0">
      <selection activeCell="BB88" sqref="BB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山口県　山口市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Ad</v>
      </c>
      <c r="X8" s="34"/>
      <c r="Y8" s="34"/>
      <c r="Z8" s="34"/>
      <c r="AA8" s="34"/>
      <c r="AB8" s="34"/>
      <c r="AC8" s="34"/>
      <c r="AD8" s="35" t="str">
        <f>データ!$M$6</f>
        <v>自治体職員</v>
      </c>
      <c r="AE8" s="35"/>
      <c r="AF8" s="35"/>
      <c r="AG8" s="35"/>
      <c r="AH8" s="35"/>
      <c r="AI8" s="35"/>
      <c r="AJ8" s="35"/>
      <c r="AK8" s="3"/>
      <c r="AL8" s="36">
        <f>データ!S6</f>
        <v>187494</v>
      </c>
      <c r="AM8" s="36"/>
      <c r="AN8" s="36"/>
      <c r="AO8" s="36"/>
      <c r="AP8" s="36"/>
      <c r="AQ8" s="36"/>
      <c r="AR8" s="36"/>
      <c r="AS8" s="36"/>
      <c r="AT8" s="37">
        <f>データ!T6</f>
        <v>1023.23</v>
      </c>
      <c r="AU8" s="37"/>
      <c r="AV8" s="37"/>
      <c r="AW8" s="37"/>
      <c r="AX8" s="37"/>
      <c r="AY8" s="37"/>
      <c r="AZ8" s="37"/>
      <c r="BA8" s="37"/>
      <c r="BB8" s="37">
        <f>データ!U6</f>
        <v>183.24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61.22</v>
      </c>
      <c r="J10" s="37"/>
      <c r="K10" s="37"/>
      <c r="L10" s="37"/>
      <c r="M10" s="37"/>
      <c r="N10" s="37"/>
      <c r="O10" s="37"/>
      <c r="P10" s="37">
        <f>データ!P6</f>
        <v>67.790000000000006</v>
      </c>
      <c r="Q10" s="37"/>
      <c r="R10" s="37"/>
      <c r="S10" s="37"/>
      <c r="T10" s="37"/>
      <c r="U10" s="37"/>
      <c r="V10" s="37"/>
      <c r="W10" s="37">
        <f>データ!Q6</f>
        <v>80.63</v>
      </c>
      <c r="X10" s="37"/>
      <c r="Y10" s="37"/>
      <c r="Z10" s="37"/>
      <c r="AA10" s="37"/>
      <c r="AB10" s="37"/>
      <c r="AC10" s="37"/>
      <c r="AD10" s="36">
        <f>データ!R6</f>
        <v>3080</v>
      </c>
      <c r="AE10" s="36"/>
      <c r="AF10" s="36"/>
      <c r="AG10" s="36"/>
      <c r="AH10" s="36"/>
      <c r="AI10" s="36"/>
      <c r="AJ10" s="36"/>
      <c r="AK10" s="2"/>
      <c r="AL10" s="36">
        <f>データ!V6</f>
        <v>126149</v>
      </c>
      <c r="AM10" s="36"/>
      <c r="AN10" s="36"/>
      <c r="AO10" s="36"/>
      <c r="AP10" s="36"/>
      <c r="AQ10" s="36"/>
      <c r="AR10" s="36"/>
      <c r="AS10" s="36"/>
      <c r="AT10" s="37">
        <f>データ!W6</f>
        <v>37.07</v>
      </c>
      <c r="AU10" s="37"/>
      <c r="AV10" s="37"/>
      <c r="AW10" s="37"/>
      <c r="AX10" s="37"/>
      <c r="AY10" s="37"/>
      <c r="AZ10" s="37"/>
      <c r="BA10" s="37"/>
      <c r="BB10" s="37">
        <f>データ!X6</f>
        <v>3402.99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W2kqPBAwbujg3N1gDmEcrnpR6nW7RBWedPQoaMHl8yMXzbhSSMeLneg9F065BzUK0YNmCO8bZCZsqPGqJwHDBw==" saltValue="B3WQiagAFS5WBLVSNNq1/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352039</v>
      </c>
      <c r="D6" s="19">
        <f t="shared" si="3"/>
        <v>46</v>
      </c>
      <c r="E6" s="19">
        <f t="shared" si="3"/>
        <v>17</v>
      </c>
      <c r="F6" s="19">
        <f t="shared" si="3"/>
        <v>1</v>
      </c>
      <c r="G6" s="19">
        <f t="shared" si="3"/>
        <v>0</v>
      </c>
      <c r="H6" s="19" t="str">
        <f t="shared" si="3"/>
        <v>山口県　山口市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61.22</v>
      </c>
      <c r="P6" s="20">
        <f t="shared" si="3"/>
        <v>67.790000000000006</v>
      </c>
      <c r="Q6" s="20">
        <f t="shared" si="3"/>
        <v>80.63</v>
      </c>
      <c r="R6" s="20">
        <f t="shared" si="3"/>
        <v>3080</v>
      </c>
      <c r="S6" s="20">
        <f t="shared" si="3"/>
        <v>187494</v>
      </c>
      <c r="T6" s="20">
        <f t="shared" si="3"/>
        <v>1023.23</v>
      </c>
      <c r="U6" s="20">
        <f t="shared" si="3"/>
        <v>183.24</v>
      </c>
      <c r="V6" s="20">
        <f t="shared" si="3"/>
        <v>126149</v>
      </c>
      <c r="W6" s="20">
        <f t="shared" si="3"/>
        <v>37.07</v>
      </c>
      <c r="X6" s="20">
        <f t="shared" si="3"/>
        <v>3402.99</v>
      </c>
      <c r="Y6" s="21">
        <f>IF(Y7="",NA(),Y7)</f>
        <v>103.99</v>
      </c>
      <c r="Z6" s="21">
        <f t="shared" ref="Z6:AH6" si="4">IF(Z7="",NA(),Z7)</f>
        <v>104.14</v>
      </c>
      <c r="AA6" s="21">
        <f t="shared" si="4"/>
        <v>104.19</v>
      </c>
      <c r="AB6" s="21">
        <f t="shared" si="4"/>
        <v>103.72</v>
      </c>
      <c r="AC6" s="21">
        <f t="shared" si="4"/>
        <v>103.42</v>
      </c>
      <c r="AD6" s="21">
        <f t="shared" si="4"/>
        <v>111.12</v>
      </c>
      <c r="AE6" s="21">
        <f t="shared" si="4"/>
        <v>109.58</v>
      </c>
      <c r="AF6" s="21">
        <f t="shared" si="4"/>
        <v>109.32</v>
      </c>
      <c r="AG6" s="21">
        <f t="shared" si="4"/>
        <v>108.33</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2.0699999999999998</v>
      </c>
      <c r="AP6" s="21">
        <f t="shared" si="5"/>
        <v>5.97</v>
      </c>
      <c r="AQ6" s="21">
        <f t="shared" si="5"/>
        <v>1.54</v>
      </c>
      <c r="AR6" s="21">
        <f t="shared" si="5"/>
        <v>1.28</v>
      </c>
      <c r="AS6" s="21">
        <f t="shared" si="5"/>
        <v>1.02</v>
      </c>
      <c r="AT6" s="20" t="str">
        <f>IF(AT7="","",IF(AT7="-","【-】","【"&amp;SUBSTITUTE(TEXT(AT7,"#,##0.00"),"-","△")&amp;"】"))</f>
        <v>【3.03】</v>
      </c>
      <c r="AU6" s="21">
        <f>IF(AU7="",NA(),AU7)</f>
        <v>59.21</v>
      </c>
      <c r="AV6" s="21">
        <f t="shared" ref="AV6:BD6" si="6">IF(AV7="",NA(),AV7)</f>
        <v>66.59</v>
      </c>
      <c r="AW6" s="21">
        <f t="shared" si="6"/>
        <v>77.319999999999993</v>
      </c>
      <c r="AX6" s="21">
        <f t="shared" si="6"/>
        <v>67.36</v>
      </c>
      <c r="AY6" s="21">
        <f t="shared" si="6"/>
        <v>77.540000000000006</v>
      </c>
      <c r="AZ6" s="21">
        <f t="shared" si="6"/>
        <v>61.57</v>
      </c>
      <c r="BA6" s="21">
        <f t="shared" si="6"/>
        <v>60.82</v>
      </c>
      <c r="BB6" s="21">
        <f t="shared" si="6"/>
        <v>63.48</v>
      </c>
      <c r="BC6" s="21">
        <f t="shared" si="6"/>
        <v>65.510000000000005</v>
      </c>
      <c r="BD6" s="21">
        <f t="shared" si="6"/>
        <v>72.78</v>
      </c>
      <c r="BE6" s="20" t="str">
        <f>IF(BE7="","",IF(BE7="-","【-】","【"&amp;SUBSTITUTE(TEXT(BE7,"#,##0.00"),"-","△")&amp;"】"))</f>
        <v>【78.43】</v>
      </c>
      <c r="BF6" s="21">
        <f>IF(BF7="",NA(),BF7)</f>
        <v>561.88</v>
      </c>
      <c r="BG6" s="21">
        <f t="shared" ref="BG6:BO6" si="7">IF(BG7="",NA(),BG7)</f>
        <v>568.34</v>
      </c>
      <c r="BH6" s="21">
        <f t="shared" si="7"/>
        <v>559.54999999999995</v>
      </c>
      <c r="BI6" s="21">
        <f t="shared" si="7"/>
        <v>553.9</v>
      </c>
      <c r="BJ6" s="21">
        <f t="shared" si="7"/>
        <v>533.38</v>
      </c>
      <c r="BK6" s="21">
        <f t="shared" si="7"/>
        <v>867.39</v>
      </c>
      <c r="BL6" s="21">
        <f t="shared" si="7"/>
        <v>920.83</v>
      </c>
      <c r="BM6" s="21">
        <f t="shared" si="7"/>
        <v>874.02</v>
      </c>
      <c r="BN6" s="21">
        <f t="shared" si="7"/>
        <v>827.43</v>
      </c>
      <c r="BO6" s="21">
        <f t="shared" si="7"/>
        <v>790.32</v>
      </c>
      <c r="BP6" s="20" t="str">
        <f>IF(BP7="","",IF(BP7="-","【-】","【"&amp;SUBSTITUTE(TEXT(BP7,"#,##0.00"),"-","△")&amp;"】"))</f>
        <v>【630.82】</v>
      </c>
      <c r="BQ6" s="21">
        <f>IF(BQ7="",NA(),BQ7)</f>
        <v>99.73</v>
      </c>
      <c r="BR6" s="21">
        <f t="shared" ref="BR6:BZ6" si="8">IF(BR7="",NA(),BR7)</f>
        <v>100.02</v>
      </c>
      <c r="BS6" s="21">
        <f t="shared" si="8"/>
        <v>100.02</v>
      </c>
      <c r="BT6" s="21">
        <f t="shared" si="8"/>
        <v>100.02</v>
      </c>
      <c r="BU6" s="21">
        <f t="shared" si="8"/>
        <v>100.02</v>
      </c>
      <c r="BV6" s="21">
        <f t="shared" si="8"/>
        <v>100.91</v>
      </c>
      <c r="BW6" s="21">
        <f t="shared" si="8"/>
        <v>99.82</v>
      </c>
      <c r="BX6" s="21">
        <f t="shared" si="8"/>
        <v>100.32</v>
      </c>
      <c r="BY6" s="21">
        <f t="shared" si="8"/>
        <v>99.71</v>
      </c>
      <c r="BZ6" s="21">
        <f t="shared" si="8"/>
        <v>98.7</v>
      </c>
      <c r="CA6" s="20" t="str">
        <f>IF(CA7="","",IF(CA7="-","【-】","【"&amp;SUBSTITUTE(TEXT(CA7,"#,##0.00"),"-","△")&amp;"】"))</f>
        <v>【97.81】</v>
      </c>
      <c r="CB6" s="21">
        <f>IF(CB7="",NA(),CB7)</f>
        <v>161.21</v>
      </c>
      <c r="CC6" s="21">
        <f t="shared" ref="CC6:CK6" si="9">IF(CC7="",NA(),CC7)</f>
        <v>160.27000000000001</v>
      </c>
      <c r="CD6" s="21">
        <f t="shared" si="9"/>
        <v>160.28</v>
      </c>
      <c r="CE6" s="21">
        <f t="shared" si="9"/>
        <v>160.30000000000001</v>
      </c>
      <c r="CF6" s="21">
        <f t="shared" si="9"/>
        <v>160.69</v>
      </c>
      <c r="CG6" s="21">
        <f t="shared" si="9"/>
        <v>158.04</v>
      </c>
      <c r="CH6" s="21">
        <f t="shared" si="9"/>
        <v>156.77000000000001</v>
      </c>
      <c r="CI6" s="21">
        <f t="shared" si="9"/>
        <v>157.63999999999999</v>
      </c>
      <c r="CJ6" s="21">
        <f t="shared" si="9"/>
        <v>159.59</v>
      </c>
      <c r="CK6" s="21">
        <f t="shared" si="9"/>
        <v>160.65</v>
      </c>
      <c r="CL6" s="20" t="str">
        <f>IF(CL7="","",IF(CL7="-","【-】","【"&amp;SUBSTITUTE(TEXT(CL7,"#,##0.00"),"-","△")&amp;"】"))</f>
        <v>【138.75】</v>
      </c>
      <c r="CM6" s="21">
        <f>IF(CM7="",NA(),CM7)</f>
        <v>60.02</v>
      </c>
      <c r="CN6" s="21">
        <f t="shared" ref="CN6:CV6" si="10">IF(CN7="",NA(),CN7)</f>
        <v>60.87</v>
      </c>
      <c r="CO6" s="21">
        <f t="shared" si="10"/>
        <v>61</v>
      </c>
      <c r="CP6" s="21">
        <f t="shared" si="10"/>
        <v>61.41</v>
      </c>
      <c r="CQ6" s="21">
        <f t="shared" si="10"/>
        <v>62</v>
      </c>
      <c r="CR6" s="21">
        <f t="shared" si="10"/>
        <v>66.78</v>
      </c>
      <c r="CS6" s="21">
        <f t="shared" si="10"/>
        <v>67</v>
      </c>
      <c r="CT6" s="21">
        <f t="shared" si="10"/>
        <v>66.650000000000006</v>
      </c>
      <c r="CU6" s="21">
        <f t="shared" si="10"/>
        <v>64.45</v>
      </c>
      <c r="CV6" s="21">
        <f t="shared" si="10"/>
        <v>65.11</v>
      </c>
      <c r="CW6" s="20" t="str">
        <f>IF(CW7="","",IF(CW7="-","【-】","【"&amp;SUBSTITUTE(TEXT(CW7,"#,##0.00"),"-","△")&amp;"】"))</f>
        <v>【58.94】</v>
      </c>
      <c r="CX6" s="21">
        <f>IF(CX7="",NA(),CX7)</f>
        <v>97.06</v>
      </c>
      <c r="CY6" s="21">
        <f t="shared" ref="CY6:DG6" si="11">IF(CY7="",NA(),CY7)</f>
        <v>96.94</v>
      </c>
      <c r="CZ6" s="21">
        <f t="shared" si="11"/>
        <v>97.16</v>
      </c>
      <c r="DA6" s="21">
        <f t="shared" si="11"/>
        <v>97.3</v>
      </c>
      <c r="DB6" s="21">
        <f t="shared" si="11"/>
        <v>97.24</v>
      </c>
      <c r="DC6" s="21">
        <f t="shared" si="11"/>
        <v>94.06</v>
      </c>
      <c r="DD6" s="21">
        <f t="shared" si="11"/>
        <v>94.41</v>
      </c>
      <c r="DE6" s="21">
        <f t="shared" si="11"/>
        <v>94.43</v>
      </c>
      <c r="DF6" s="21">
        <f t="shared" si="11"/>
        <v>94.58</v>
      </c>
      <c r="DG6" s="21">
        <f t="shared" si="11"/>
        <v>94.69</v>
      </c>
      <c r="DH6" s="20" t="str">
        <f>IF(DH7="","",IF(DH7="-","【-】","【"&amp;SUBSTITUTE(TEXT(DH7,"#,##0.00"),"-","△")&amp;"】"))</f>
        <v>【95.91】</v>
      </c>
      <c r="DI6" s="21">
        <f>IF(DI7="",NA(),DI7)</f>
        <v>29.81</v>
      </c>
      <c r="DJ6" s="21">
        <f t="shared" ref="DJ6:DR6" si="12">IF(DJ7="",NA(),DJ7)</f>
        <v>31.89</v>
      </c>
      <c r="DK6" s="21">
        <f t="shared" si="12"/>
        <v>32.880000000000003</v>
      </c>
      <c r="DL6" s="21">
        <f t="shared" si="12"/>
        <v>34.58</v>
      </c>
      <c r="DM6" s="21">
        <f t="shared" si="12"/>
        <v>36.94</v>
      </c>
      <c r="DN6" s="21">
        <f t="shared" si="12"/>
        <v>34.33</v>
      </c>
      <c r="DO6" s="21">
        <f t="shared" si="12"/>
        <v>34.15</v>
      </c>
      <c r="DP6" s="21">
        <f t="shared" si="12"/>
        <v>35.53</v>
      </c>
      <c r="DQ6" s="21">
        <f t="shared" si="12"/>
        <v>37.51</v>
      </c>
      <c r="DR6" s="21">
        <f t="shared" si="12"/>
        <v>38.869999999999997</v>
      </c>
      <c r="DS6" s="20" t="str">
        <f>IF(DS7="","",IF(DS7="-","【-】","【"&amp;SUBSTITUTE(TEXT(DS7,"#,##0.00"),"-","△")&amp;"】"))</f>
        <v>【41.09】</v>
      </c>
      <c r="DT6" s="21">
        <f>IF(DT7="",NA(),DT7)</f>
        <v>0.95</v>
      </c>
      <c r="DU6" s="21">
        <f t="shared" ref="DU6:EC6" si="13">IF(DU7="",NA(),DU7)</f>
        <v>1.07</v>
      </c>
      <c r="DV6" s="21">
        <f t="shared" si="13"/>
        <v>1.05</v>
      </c>
      <c r="DW6" s="21">
        <f t="shared" si="13"/>
        <v>1.33</v>
      </c>
      <c r="DX6" s="21">
        <f t="shared" si="13"/>
        <v>1.61</v>
      </c>
      <c r="DY6" s="21">
        <f t="shared" si="13"/>
        <v>5.1100000000000003</v>
      </c>
      <c r="DZ6" s="21">
        <f t="shared" si="13"/>
        <v>5.18</v>
      </c>
      <c r="EA6" s="21">
        <f t="shared" si="13"/>
        <v>6.01</v>
      </c>
      <c r="EB6" s="21">
        <f t="shared" si="13"/>
        <v>6.84</v>
      </c>
      <c r="EC6" s="21">
        <f t="shared" si="13"/>
        <v>7.69</v>
      </c>
      <c r="ED6" s="20" t="str">
        <f>IF(ED7="","",IF(ED7="-","【-】","【"&amp;SUBSTITUTE(TEXT(ED7,"#,##0.00"),"-","△")&amp;"】"))</f>
        <v>【8.68】</v>
      </c>
      <c r="EE6" s="21">
        <f>IF(EE7="",NA(),EE7)</f>
        <v>0.02</v>
      </c>
      <c r="EF6" s="21">
        <f t="shared" ref="EF6:EN6" si="14">IF(EF7="",NA(),EF7)</f>
        <v>0.04</v>
      </c>
      <c r="EG6" s="21">
        <f t="shared" si="14"/>
        <v>0.01</v>
      </c>
      <c r="EH6" s="21">
        <f t="shared" si="14"/>
        <v>7.0000000000000007E-2</v>
      </c>
      <c r="EI6" s="21">
        <f t="shared" si="14"/>
        <v>0.03</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15">
      <c r="A7" s="14"/>
      <c r="B7" s="23">
        <v>2023</v>
      </c>
      <c r="C7" s="23">
        <v>352039</v>
      </c>
      <c r="D7" s="23">
        <v>46</v>
      </c>
      <c r="E7" s="23">
        <v>17</v>
      </c>
      <c r="F7" s="23">
        <v>1</v>
      </c>
      <c r="G7" s="23">
        <v>0</v>
      </c>
      <c r="H7" s="23" t="s">
        <v>96</v>
      </c>
      <c r="I7" s="23" t="s">
        <v>97</v>
      </c>
      <c r="J7" s="23" t="s">
        <v>98</v>
      </c>
      <c r="K7" s="23" t="s">
        <v>99</v>
      </c>
      <c r="L7" s="23" t="s">
        <v>100</v>
      </c>
      <c r="M7" s="23" t="s">
        <v>101</v>
      </c>
      <c r="N7" s="24" t="s">
        <v>102</v>
      </c>
      <c r="O7" s="24">
        <v>61.22</v>
      </c>
      <c r="P7" s="24">
        <v>67.790000000000006</v>
      </c>
      <c r="Q7" s="24">
        <v>80.63</v>
      </c>
      <c r="R7" s="24">
        <v>3080</v>
      </c>
      <c r="S7" s="24">
        <v>187494</v>
      </c>
      <c r="T7" s="24">
        <v>1023.23</v>
      </c>
      <c r="U7" s="24">
        <v>183.24</v>
      </c>
      <c r="V7" s="24">
        <v>126149</v>
      </c>
      <c r="W7" s="24">
        <v>37.07</v>
      </c>
      <c r="X7" s="24">
        <v>3402.99</v>
      </c>
      <c r="Y7" s="24">
        <v>103.99</v>
      </c>
      <c r="Z7" s="24">
        <v>104.14</v>
      </c>
      <c r="AA7" s="24">
        <v>104.19</v>
      </c>
      <c r="AB7" s="24">
        <v>103.72</v>
      </c>
      <c r="AC7" s="24">
        <v>103.42</v>
      </c>
      <c r="AD7" s="24">
        <v>111.12</v>
      </c>
      <c r="AE7" s="24">
        <v>109.58</v>
      </c>
      <c r="AF7" s="24">
        <v>109.32</v>
      </c>
      <c r="AG7" s="24">
        <v>108.33</v>
      </c>
      <c r="AH7" s="24">
        <v>107.76</v>
      </c>
      <c r="AI7" s="24">
        <v>105.91</v>
      </c>
      <c r="AJ7" s="24">
        <v>0</v>
      </c>
      <c r="AK7" s="24">
        <v>0</v>
      </c>
      <c r="AL7" s="24">
        <v>0</v>
      </c>
      <c r="AM7" s="24">
        <v>0</v>
      </c>
      <c r="AN7" s="24">
        <v>0</v>
      </c>
      <c r="AO7" s="24">
        <v>2.0699999999999998</v>
      </c>
      <c r="AP7" s="24">
        <v>5.97</v>
      </c>
      <c r="AQ7" s="24">
        <v>1.54</v>
      </c>
      <c r="AR7" s="24">
        <v>1.28</v>
      </c>
      <c r="AS7" s="24">
        <v>1.02</v>
      </c>
      <c r="AT7" s="24">
        <v>3.03</v>
      </c>
      <c r="AU7" s="24">
        <v>59.21</v>
      </c>
      <c r="AV7" s="24">
        <v>66.59</v>
      </c>
      <c r="AW7" s="24">
        <v>77.319999999999993</v>
      </c>
      <c r="AX7" s="24">
        <v>67.36</v>
      </c>
      <c r="AY7" s="24">
        <v>77.540000000000006</v>
      </c>
      <c r="AZ7" s="24">
        <v>61.57</v>
      </c>
      <c r="BA7" s="24">
        <v>60.82</v>
      </c>
      <c r="BB7" s="24">
        <v>63.48</v>
      </c>
      <c r="BC7" s="24">
        <v>65.510000000000005</v>
      </c>
      <c r="BD7" s="24">
        <v>72.78</v>
      </c>
      <c r="BE7" s="24">
        <v>78.430000000000007</v>
      </c>
      <c r="BF7" s="24">
        <v>561.88</v>
      </c>
      <c r="BG7" s="24">
        <v>568.34</v>
      </c>
      <c r="BH7" s="24">
        <v>559.54999999999995</v>
      </c>
      <c r="BI7" s="24">
        <v>553.9</v>
      </c>
      <c r="BJ7" s="24">
        <v>533.38</v>
      </c>
      <c r="BK7" s="24">
        <v>867.39</v>
      </c>
      <c r="BL7" s="24">
        <v>920.83</v>
      </c>
      <c r="BM7" s="24">
        <v>874.02</v>
      </c>
      <c r="BN7" s="24">
        <v>827.43</v>
      </c>
      <c r="BO7" s="24">
        <v>790.32</v>
      </c>
      <c r="BP7" s="24">
        <v>630.82000000000005</v>
      </c>
      <c r="BQ7" s="24">
        <v>99.73</v>
      </c>
      <c r="BR7" s="24">
        <v>100.02</v>
      </c>
      <c r="BS7" s="24">
        <v>100.02</v>
      </c>
      <c r="BT7" s="24">
        <v>100.02</v>
      </c>
      <c r="BU7" s="24">
        <v>100.02</v>
      </c>
      <c r="BV7" s="24">
        <v>100.91</v>
      </c>
      <c r="BW7" s="24">
        <v>99.82</v>
      </c>
      <c r="BX7" s="24">
        <v>100.32</v>
      </c>
      <c r="BY7" s="24">
        <v>99.71</v>
      </c>
      <c r="BZ7" s="24">
        <v>98.7</v>
      </c>
      <c r="CA7" s="24">
        <v>97.81</v>
      </c>
      <c r="CB7" s="24">
        <v>161.21</v>
      </c>
      <c r="CC7" s="24">
        <v>160.27000000000001</v>
      </c>
      <c r="CD7" s="24">
        <v>160.28</v>
      </c>
      <c r="CE7" s="24">
        <v>160.30000000000001</v>
      </c>
      <c r="CF7" s="24">
        <v>160.69</v>
      </c>
      <c r="CG7" s="24">
        <v>158.04</v>
      </c>
      <c r="CH7" s="24">
        <v>156.77000000000001</v>
      </c>
      <c r="CI7" s="24">
        <v>157.63999999999999</v>
      </c>
      <c r="CJ7" s="24">
        <v>159.59</v>
      </c>
      <c r="CK7" s="24">
        <v>160.65</v>
      </c>
      <c r="CL7" s="24">
        <v>138.75</v>
      </c>
      <c r="CM7" s="24">
        <v>60.02</v>
      </c>
      <c r="CN7" s="24">
        <v>60.87</v>
      </c>
      <c r="CO7" s="24">
        <v>61</v>
      </c>
      <c r="CP7" s="24">
        <v>61.41</v>
      </c>
      <c r="CQ7" s="24">
        <v>62</v>
      </c>
      <c r="CR7" s="24">
        <v>66.78</v>
      </c>
      <c r="CS7" s="24">
        <v>67</v>
      </c>
      <c r="CT7" s="24">
        <v>66.650000000000006</v>
      </c>
      <c r="CU7" s="24">
        <v>64.45</v>
      </c>
      <c r="CV7" s="24">
        <v>65.11</v>
      </c>
      <c r="CW7" s="24">
        <v>58.94</v>
      </c>
      <c r="CX7" s="24">
        <v>97.06</v>
      </c>
      <c r="CY7" s="24">
        <v>96.94</v>
      </c>
      <c r="CZ7" s="24">
        <v>97.16</v>
      </c>
      <c r="DA7" s="24">
        <v>97.3</v>
      </c>
      <c r="DB7" s="24">
        <v>97.24</v>
      </c>
      <c r="DC7" s="24">
        <v>94.06</v>
      </c>
      <c r="DD7" s="24">
        <v>94.41</v>
      </c>
      <c r="DE7" s="24">
        <v>94.43</v>
      </c>
      <c r="DF7" s="24">
        <v>94.58</v>
      </c>
      <c r="DG7" s="24">
        <v>94.69</v>
      </c>
      <c r="DH7" s="24">
        <v>95.91</v>
      </c>
      <c r="DI7" s="24">
        <v>29.81</v>
      </c>
      <c r="DJ7" s="24">
        <v>31.89</v>
      </c>
      <c r="DK7" s="24">
        <v>32.880000000000003</v>
      </c>
      <c r="DL7" s="24">
        <v>34.58</v>
      </c>
      <c r="DM7" s="24">
        <v>36.94</v>
      </c>
      <c r="DN7" s="24">
        <v>34.33</v>
      </c>
      <c r="DO7" s="24">
        <v>34.15</v>
      </c>
      <c r="DP7" s="24">
        <v>35.53</v>
      </c>
      <c r="DQ7" s="24">
        <v>37.51</v>
      </c>
      <c r="DR7" s="24">
        <v>38.869999999999997</v>
      </c>
      <c r="DS7" s="24">
        <v>41.09</v>
      </c>
      <c r="DT7" s="24">
        <v>0.95</v>
      </c>
      <c r="DU7" s="24">
        <v>1.07</v>
      </c>
      <c r="DV7" s="24">
        <v>1.05</v>
      </c>
      <c r="DW7" s="24">
        <v>1.33</v>
      </c>
      <c r="DX7" s="24">
        <v>1.61</v>
      </c>
      <c r="DY7" s="24">
        <v>5.1100000000000003</v>
      </c>
      <c r="DZ7" s="24">
        <v>5.18</v>
      </c>
      <c r="EA7" s="24">
        <v>6.01</v>
      </c>
      <c r="EB7" s="24">
        <v>6.84</v>
      </c>
      <c r="EC7" s="24">
        <v>7.69</v>
      </c>
      <c r="ED7" s="24">
        <v>8.68</v>
      </c>
      <c r="EE7" s="24">
        <v>0.02</v>
      </c>
      <c r="EF7" s="24">
        <v>0.04</v>
      </c>
      <c r="EG7" s="24">
        <v>0.01</v>
      </c>
      <c r="EH7" s="24">
        <v>7.0000000000000007E-2</v>
      </c>
      <c r="EI7" s="24">
        <v>0.03</v>
      </c>
      <c r="EJ7" s="24">
        <v>0.21</v>
      </c>
      <c r="EK7" s="24">
        <v>0.33</v>
      </c>
      <c r="EL7" s="24">
        <v>0.22</v>
      </c>
      <c r="EM7" s="24">
        <v>0.23</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小松 隆憲</cp:lastModifiedBy>
  <cp:lastPrinted>2025-01-28T08:14:43Z</cp:lastPrinted>
  <dcterms:created xsi:type="dcterms:W3CDTF">2025-01-24T07:05:51Z</dcterms:created>
  <dcterms:modified xsi:type="dcterms:W3CDTF">2025-01-28T09:07:57Z</dcterms:modified>
  <cp:category/>
</cp:coreProperties>
</file>