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015378\Desktop\"/>
    </mc:Choice>
  </mc:AlternateContent>
  <xr:revisionPtr revIDLastSave="0" documentId="13_ncr:1_{7D49BF4B-C419-4A67-B8F9-6F44F11A6C23}" xr6:coauthVersionLast="47" xr6:coauthVersionMax="47" xr10:uidLastSave="{00000000-0000-0000-0000-000000000000}"/>
  <workbookProtection workbookAlgorithmName="SHA-512" workbookHashValue="GIRQsvacIJB91B1vGD3RukVp2+esJbN3N4kgOQzcMNQebYmPjo3t1uMsPFwOeiHUWtLnZmeph/DnSp5y/a+Jrg==" workbookSaltValue="qeaR/UBAh7xgKnFUs15y7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AT8" i="4" s="1"/>
  <c r="R6" i="5"/>
  <c r="Q6" i="5"/>
  <c r="P6" i="5"/>
  <c r="P10" i="4" s="1"/>
  <c r="O6" i="5"/>
  <c r="I10" i="4" s="1"/>
  <c r="N6" i="5"/>
  <c r="M6" i="5"/>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BB10" i="4"/>
  <c r="W10" i="4"/>
  <c r="B10" i="4"/>
  <c r="BB8" i="4"/>
  <c r="AL8" i="4"/>
  <c r="AD8" i="4"/>
  <c r="P8" i="4"/>
  <c r="I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<sst xmlns="http://schemas.openxmlformats.org/spreadsheetml/2006/main" count="233" uniqueCount="116">
  <si>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</si>
  <si>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</si>
  <si>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</si>
  <si>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</si>
  <si>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</si>
  <si>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</si>
  <si>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</si>
  <si>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</si>
  <si>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</si>
  <si>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</si>
  <si>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</si>
  <si>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</si>
  <si>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</si>
  <si>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</si>
  <si>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</si>
  <si>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</si>
  <si>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</si>
  <si>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</si>
  <si>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</si>
  <si>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</si>
  <si>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</si>
  <si>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</si>
  <si>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</si>
  <si>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</si>
  <si>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</si>
  <si>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</si>
  <si>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</si>
  <si>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</si>
  <si>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</si>
  <si>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</si>
  <si>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</si>
  <si>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</si>
  <si>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</si>
  <si>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</si>
  <si>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</si>
  <si>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</si>
  <si>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</si>
  <si>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</si>
  <si>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</si>
  <si>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</si>
  <si>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</si>
  <si>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</si>
  <si>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</si>
  <si>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</si>
  <si>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</si>
  <si>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</si>
  <si>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</si>
  <si>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</si>
  <si>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</si>
  <si>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</si>
  <si>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</si>
  <si>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</si>
  <si>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</si>
  <si>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</si>
  <si>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</si>
  <si>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</si>
  <si>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</si>
  <si>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</si>
  <si>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</si>
  <si>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</si>
  <si>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</si>
  <si>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</si>
  <si>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</si>
  <si>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</si>
  <si>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</si>
  <si>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</si>
  <si>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</si>
  <si>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</si>
  <si>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</si>
  <si>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</si>
  <si>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</si>
  <si>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</si>
  <si>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</si>
  <si>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</si>
  <si>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</si>
  <si>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</si>
  <si>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</si>
  <si>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</si>
  <si>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</si>
  <si>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</si>
  <si>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</si>
  <si>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</si>
  <si>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</si>
  <si>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</si>
  <si>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</si>
  <si>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</si>
  <si>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</si>
  <si>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</si>
  <si>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</si>
  <si>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</si>
  <si>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</si>
  <si>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</si>
  <si>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</si>
  <si>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</si>
  <si>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</si>
  <si>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</si>
  <si>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阿武町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</si>
  <si>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</si>
  <si>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</si>
  <si>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</si>
  <si>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</si>
  <si>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</si>
  <si>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</si>
  <si>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</si>
  <si>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</si>
  <si>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</si>
  <si>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</si>
  <si>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</si>
  <si>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</si>
  <si>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</si>
  <si>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</si>
  <si>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</si>
  <si>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</si>
  <si>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これまでは部分的な修繕により対応してきたが既に法定耐用年数を超えた老朽管、及びここ数年で法定耐用年数を迎える管路の増加が想定されるため、平成３０年から毎年約３００ｍずつ管路の更新を行うこととした。</t>
    <rPh sb="6" eb="8">
      <t>ブブン</t>
    </rPh>
    <rPh sb="8" eb="9">
      <t>テキ</t>
    </rPh>
    <rPh sb="10" eb="12">
      <t>シュウゼン</t>
    </rPh>
    <rPh sb="15" eb="17">
      <t>タイオウ</t>
    </rPh>
    <rPh sb="22" eb="23">
      <t>スデ</t>
    </rPh>
    <rPh sb="24" eb="26">
      <t>ホウテイ</t>
    </rPh>
    <rPh sb="26" eb="28">
      <t>タイヨウ</t>
    </rPh>
    <rPh sb="28" eb="30">
      <t>ネンスウ</t>
    </rPh>
    <rPh sb="31" eb="32">
      <t>コ</t>
    </rPh>
    <rPh sb="34" eb="37">
      <t>ロウキュウカン</t>
    </rPh>
    <rPh sb="38" eb="39">
      <t>オヨ</t>
    </rPh>
    <rPh sb="42" eb="44">
      <t>スウネン</t>
    </rPh>
    <rPh sb="45" eb="47">
      <t>ホウテイ</t>
    </rPh>
    <rPh sb="47" eb="49">
      <t>タイヨウ</t>
    </rPh>
    <rPh sb="49" eb="51">
      <t>ネンスウ</t>
    </rPh>
    <rPh sb="52" eb="53">
      <t>ムカ</t>
    </rPh>
    <rPh sb="55" eb="57">
      <t>カンロ</t>
    </rPh>
    <rPh sb="58" eb="60">
      <t>ゾウカ</t>
    </rPh>
    <rPh sb="61" eb="63">
      <t>ソウテイ</t>
    </rPh>
    <rPh sb="69" eb="71">
      <t>ヘイセイ</t>
    </rPh>
    <rPh sb="73" eb="74">
      <t>ネン</t>
    </rPh>
    <rPh sb="76" eb="78">
      <t>マイトシ</t>
    </rPh>
    <rPh sb="78" eb="79">
      <t>ヤク</t>
    </rPh>
    <rPh sb="85" eb="87">
      <t>カンロ</t>
    </rPh>
    <rPh sb="88" eb="90">
      <t>コウシン</t>
    </rPh>
    <rPh sb="91" eb="92">
      <t>オコナ</t>
    </rPh>
    <phoneticPr fontId="4"/>
  </si>
  <si>
    <t>　設備の更新や、管路の修繕の費用は増加したが、電気料が昨年度より減少したため、収益的収支比率は上昇してきた。
　今後施設更新にかかる費用と起債の発生を考慮し料金設定の改定、及び維持管理費の削減を引き続き検討していく。
　R6年度から公営企業会計に移行した。今後はより効率化をはかり、適宜料金の見直しを行うなどして一層健全な運営を行う。</t>
    <rPh sb="4" eb="6">
      <t>コウシン</t>
    </rPh>
    <rPh sb="8" eb="10">
      <t>カンロ</t>
    </rPh>
    <rPh sb="11" eb="13">
      <t>シュウゼン</t>
    </rPh>
    <rPh sb="14" eb="16">
      <t>ヒヨウ</t>
    </rPh>
    <rPh sb="17" eb="19">
      <t>ゾウカ</t>
    </rPh>
    <rPh sb="23" eb="26">
      <t>デンキリョウ</t>
    </rPh>
    <rPh sb="27" eb="30">
      <t>サクネンド</t>
    </rPh>
    <rPh sb="32" eb="34">
      <t>ゲンショウ</t>
    </rPh>
    <rPh sb="47" eb="49">
      <t>ジョウショウ</t>
    </rPh>
    <rPh sb="128" eb="130">
      <t>コンゴ</t>
    </rPh>
    <rPh sb="133" eb="135">
      <t>コウリツ</t>
    </rPh>
    <rPh sb="135" eb="136">
      <t>カ</t>
    </rPh>
    <rPh sb="141" eb="143">
      <t>テキギ</t>
    </rPh>
    <rPh sb="143" eb="145">
      <t>リョウキン</t>
    </rPh>
    <rPh sb="146" eb="148">
      <t>ミナオ</t>
    </rPh>
    <rPh sb="150" eb="151">
      <t>オコナ</t>
    </rPh>
    <rPh sb="156" eb="158">
      <t>イッソウ</t>
    </rPh>
    <phoneticPr fontId="4"/>
  </si>
  <si>
    <t>　令和5年度は、管路及び設備の老朽化による修繕費用が上昇したものの電気代の減少により給水原価は減少し、昨年度よりも有収水率と料金回収率、収益的収支比率が上昇した。
　また、企業債残高対給水収益比率は、設備の更新による企業債残高上昇に伴い上がっている。
　老朽管、設備等の修繕費用が今後も減少することは考えにくく、資材単価も高騰しているため、維持管理費を削減し適宜料金を改正することにより料金回収率を上げ、更新費用を捻出していく。
　R6年度から公営企業会計に移行したことにより、収支の可視化が見込まれる。料金の見直しや計画的な機械の修繕を行い、経営改善を図っていきたい。
　</t>
    <rPh sb="1" eb="3">
      <t>レイワ</t>
    </rPh>
    <rPh sb="4" eb="6">
      <t>ネンド</t>
    </rPh>
    <rPh sb="8" eb="10">
      <t>カンロ</t>
    </rPh>
    <rPh sb="10" eb="11">
      <t>オヨ</t>
    </rPh>
    <rPh sb="12" eb="14">
      <t>セツビ</t>
    </rPh>
    <rPh sb="15" eb="18">
      <t>ロウキュウカ</t>
    </rPh>
    <rPh sb="21" eb="23">
      <t>シュウゼン</t>
    </rPh>
    <rPh sb="23" eb="25">
      <t>ヒヨウ</t>
    </rPh>
    <rPh sb="26" eb="28">
      <t>ジョウショウ</t>
    </rPh>
    <rPh sb="33" eb="35">
      <t>デンキ</t>
    </rPh>
    <rPh sb="35" eb="36">
      <t>ダイ</t>
    </rPh>
    <rPh sb="37" eb="39">
      <t>ゲンショウ</t>
    </rPh>
    <rPh sb="42" eb="44">
      <t>キュウスイ</t>
    </rPh>
    <rPh sb="44" eb="46">
      <t>ゲンカ</t>
    </rPh>
    <rPh sb="47" eb="49">
      <t>ゲンショウ</t>
    </rPh>
    <rPh sb="51" eb="54">
      <t>サクネンド</t>
    </rPh>
    <rPh sb="57" eb="59">
      <t>ユウシュウ</t>
    </rPh>
    <rPh sb="59" eb="60">
      <t>スイ</t>
    </rPh>
    <rPh sb="60" eb="61">
      <t>リツ</t>
    </rPh>
    <rPh sb="62" eb="64">
      <t>リョウキン</t>
    </rPh>
    <rPh sb="64" eb="66">
      <t>カイシュウ</t>
    </rPh>
    <rPh sb="66" eb="67">
      <t>リツ</t>
    </rPh>
    <rPh sb="68" eb="70">
      <t>シュウエキ</t>
    </rPh>
    <rPh sb="70" eb="71">
      <t>テキ</t>
    </rPh>
    <rPh sb="71" eb="73">
      <t>シュウシ</t>
    </rPh>
    <rPh sb="73" eb="75">
      <t>ヒリツ</t>
    </rPh>
    <rPh sb="76" eb="78">
      <t>ジョウショウ</t>
    </rPh>
    <rPh sb="86" eb="89">
      <t>キギョウサイ</t>
    </rPh>
    <rPh sb="89" eb="91">
      <t>ザンダカ</t>
    </rPh>
    <rPh sb="91" eb="92">
      <t>タイ</t>
    </rPh>
    <rPh sb="92" eb="94">
      <t>キュウスイ</t>
    </rPh>
    <rPh sb="94" eb="96">
      <t>シュウエキ</t>
    </rPh>
    <rPh sb="96" eb="98">
      <t>ヒリツ</t>
    </rPh>
    <rPh sb="100" eb="102">
      <t>セツビ</t>
    </rPh>
    <rPh sb="103" eb="105">
      <t>コウシン</t>
    </rPh>
    <rPh sb="108" eb="111">
      <t>キギョウサイ</t>
    </rPh>
    <rPh sb="111" eb="113">
      <t>ザンダカ</t>
    </rPh>
    <rPh sb="113" eb="115">
      <t>ジョウショウ</t>
    </rPh>
    <rPh sb="116" eb="117">
      <t>トモナ</t>
    </rPh>
    <rPh sb="118" eb="119">
      <t>ア</t>
    </rPh>
    <rPh sb="127" eb="130">
      <t>ロウキュウカン</t>
    </rPh>
    <rPh sb="131" eb="133">
      <t>セツビ</t>
    </rPh>
    <rPh sb="133" eb="134">
      <t>トウ</t>
    </rPh>
    <rPh sb="135" eb="137">
      <t>シュウゼン</t>
    </rPh>
    <rPh sb="137" eb="139">
      <t>ヒヨウ</t>
    </rPh>
    <rPh sb="140" eb="142">
      <t>コンゴ</t>
    </rPh>
    <rPh sb="143" eb="145">
      <t>ゲンショウ</t>
    </rPh>
    <rPh sb="150" eb="151">
      <t>カンガ</t>
    </rPh>
    <rPh sb="156" eb="158">
      <t>シザイ</t>
    </rPh>
    <rPh sb="158" eb="160">
      <t>タンカ</t>
    </rPh>
    <rPh sb="161" eb="163">
      <t>コウトウ</t>
    </rPh>
    <rPh sb="170" eb="172">
      <t>イジ</t>
    </rPh>
    <rPh sb="172" eb="175">
      <t>カンリヒ</t>
    </rPh>
    <rPh sb="176" eb="178">
      <t>サクゲン</t>
    </rPh>
    <rPh sb="179" eb="181">
      <t>テキギ</t>
    </rPh>
    <rPh sb="181" eb="183">
      <t>リョウキン</t>
    </rPh>
    <rPh sb="184" eb="186">
      <t>カイセイ</t>
    </rPh>
    <rPh sb="193" eb="195">
      <t>リョウキン</t>
    </rPh>
    <rPh sb="195" eb="197">
      <t>カイシュウ</t>
    </rPh>
    <rPh sb="197" eb="198">
      <t>リツ</t>
    </rPh>
    <rPh sb="199" eb="200">
      <t>ア</t>
    </rPh>
    <rPh sb="202" eb="204">
      <t>コウシン</t>
    </rPh>
    <rPh sb="204" eb="206">
      <t>ヒヨウ</t>
    </rPh>
    <rPh sb="207" eb="209">
      <t>ネンシュツ</t>
    </rPh>
    <rPh sb="218" eb="220">
      <t>ネンド</t>
    </rPh>
    <rPh sb="222" eb="224">
      <t>コウエイ</t>
    </rPh>
    <rPh sb="224" eb="226">
      <t>キギョウ</t>
    </rPh>
    <rPh sb="226" eb="228">
      <t>カイケイ</t>
    </rPh>
    <rPh sb="229" eb="231">
      <t>イコウ</t>
    </rPh>
    <rPh sb="239" eb="241">
      <t>シュウシ</t>
    </rPh>
    <rPh sb="242" eb="243">
      <t>カ</t>
    </rPh>
    <rPh sb="243" eb="244">
      <t>ミ</t>
    </rPh>
    <rPh sb="244" eb="245">
      <t>バ</t>
    </rPh>
    <rPh sb="246" eb="248">
      <t>ミコ</t>
    </rPh>
    <rPh sb="252" eb="254">
      <t>リョウキン</t>
    </rPh>
    <rPh sb="255" eb="257">
      <t>ミナオ</t>
    </rPh>
    <rPh sb="259" eb="261">
      <t>ケイカク</t>
    </rPh>
    <rPh sb="261" eb="262">
      <t>テキ</t>
    </rPh>
    <rPh sb="263" eb="265">
      <t>キカイ</t>
    </rPh>
    <rPh sb="266" eb="268">
      <t>シュウゼン</t>
    </rPh>
    <rPh sb="269" eb="270">
      <t>オコナ</t>
    </rPh>
    <rPh sb="272" eb="274">
      <t>ケイエイ</t>
    </rPh>
    <rPh sb="274" eb="276">
      <t>カイゼン</t>
    </rPh>
    <rPh sb="277" eb="27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</si>
</sst>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0.27</c:v>
                </c:pt>
                <c:pt idx="2">
                  <c:v>0.4</c:v>
                </c:pt>
                <c:pt idx="3">
                  <c:v>0.53</c:v>
                </c:pt>
                <c:pt idx="4" formatCode="#,##0.00;&quot;△&quot;#,##0.00">
                  <c:v>0</c:v>
                </c:pt>
              </c:numCache>
            </c:numRef>
          </c:val>
          <c:extLst>
            <c:ext xmlns:c16="http://schemas.microsoft.com/office/drawing/2014/chart" uri="{C3380CC4-5D6E-409C-BE32-E72D297353CC}">
              <c16:uniqueId val="{00000000-4328-4B1D-B60C-9498BF3545E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4328-4B1D-B60C-9498BF3545E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62.84</c:v>
                </c:pt>
                <c:pt idx="1">
                  <c:v>62.25</c:v>
                </c:pt>
                <c:pt idx="2">
                  <c:v>59.95</c:v>
                </c:pt>
                <c:pt idx="3">
                  <c:v>58.34</c:v>
                </c:pt>
                <c:pt idx="4">
                  <c:v>57.48</c:v>
                </c:pt>
              </c:numCache>
            </c:numRef>
          </c:val>
          <c:extLst>
            <c:ext xmlns:c16="http://schemas.microsoft.com/office/drawing/2014/chart" uri="{C3380CC4-5D6E-409C-BE32-E72D297353CC}">
              <c16:uniqueId val="{00000000-9F7D-4810-9D88-5B23C4E8DEA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9F7D-4810-9D88-5B23C4E8DEA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68.22</c:v>
                </c:pt>
                <c:pt idx="1">
                  <c:v>70.12</c:v>
                </c:pt>
                <c:pt idx="2">
                  <c:v>72.180000000000007</c:v>
                </c:pt>
                <c:pt idx="3">
                  <c:v>73.959999999999994</c:v>
                </c:pt>
                <c:pt idx="4">
                  <c:v>74.08</c:v>
                </c:pt>
              </c:numCache>
            </c:numRef>
          </c:val>
          <c:extLst>
            <c:ext xmlns:c16="http://schemas.microsoft.com/office/drawing/2014/chart" uri="{C3380CC4-5D6E-409C-BE32-E72D297353CC}">
              <c16:uniqueId val="{00000000-C884-493F-8146-9B61F7496D9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C884-493F-8146-9B61F7496D9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98.95</c:v>
                </c:pt>
                <c:pt idx="1">
                  <c:v>106.46</c:v>
                </c:pt>
                <c:pt idx="2">
                  <c:v>113.54</c:v>
                </c:pt>
                <c:pt idx="3">
                  <c:v>85.39</c:v>
                </c:pt>
                <c:pt idx="4">
                  <c:v>112.7</c:v>
                </c:pt>
              </c:numCache>
            </c:numRef>
          </c:val>
          <c:extLst>
            <c:ext xmlns:c16="http://schemas.microsoft.com/office/drawing/2014/chart" uri="{C3380CC4-5D6E-409C-BE32-E72D297353CC}">
              <c16:uniqueId val="{00000000-4CDC-4C51-8F89-E4CD8CEBE76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4CDC-4C51-8F89-E4CD8CEBE76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F5-4CE3-8510-7AF1E7C9BD8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F5-4CE3-8510-7AF1E7C9BD8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01-4A4D-85CB-F389A236E6B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01-4A4D-85CB-F389A236E6B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53-4B44-A1BC-2AD8CCF2F5C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53-4B44-A1BC-2AD8CCF2F5C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FC-4049-868F-CA6722A2383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FC-4049-868F-CA6722A2383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333.8</c:v>
                </c:pt>
                <c:pt idx="1">
                  <c:v>317.99</c:v>
                </c:pt>
                <c:pt idx="2">
                  <c:v>315.83</c:v>
                </c:pt>
                <c:pt idx="3">
                  <c:v>351.41</c:v>
                </c:pt>
                <c:pt idx="4">
                  <c:v>381.71</c:v>
                </c:pt>
              </c:numCache>
            </c:numRef>
          </c:val>
          <c:extLst>
            <c:ext xmlns:c16="http://schemas.microsoft.com/office/drawing/2014/chart" uri="{C3380CC4-5D6E-409C-BE32-E72D297353CC}">
              <c16:uniqueId val="{00000000-09A5-4C61-B691-41453ECF933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09A5-4C61-B691-41453ECF933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95.82</c:v>
                </c:pt>
                <c:pt idx="1">
                  <c:v>106.45</c:v>
                </c:pt>
                <c:pt idx="2">
                  <c:v>113.54</c:v>
                </c:pt>
                <c:pt idx="3">
                  <c:v>85.39</c:v>
                </c:pt>
                <c:pt idx="4">
                  <c:v>112.7</c:v>
                </c:pt>
              </c:numCache>
            </c:numRef>
          </c:val>
          <c:extLst>
            <c:ext xmlns:c16="http://schemas.microsoft.com/office/drawing/2014/chart" uri="{C3380CC4-5D6E-409C-BE32-E72D297353CC}">
              <c16:uniqueId val="{00000000-2A8B-4970-B014-DE94AB52CC5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2A8B-4970-B014-DE94AB52CC5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196.01</c:v>
                </c:pt>
                <c:pt idx="1">
                  <c:v>178.16</c:v>
                </c:pt>
                <c:pt idx="2">
                  <c:v>167.31</c:v>
                </c:pt>
                <c:pt idx="3">
                  <c:v>223.95</c:v>
                </c:pt>
                <c:pt idx="4">
                  <c:v>157.66999999999999</c:v>
                </c:pt>
              </c:numCache>
            </c:numRef>
          </c:val>
          <c:extLst>
            <c:ext xmlns:c16="http://schemas.microsoft.com/office/drawing/2014/chart" uri="{C3380CC4-5D6E-409C-BE32-E72D297353CC}">
              <c16:uniqueId val="{00000000-DCC6-45AA-8EFC-EAEEFB8430A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DCC6-45AA-8EFC-EAEEFB8430A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I35" sqref="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山口県　阿武町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2"/>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7" t="s">
        <v>9</v>
      </c>
      <c r="BM7" s="68"/>
      <c r="BN7" s="68"/>
      <c r="BO7" s="68"/>
      <c r="BP7" s="68"/>
      <c r="BQ7" s="68"/>
      <c r="BR7" s="68"/>
      <c r="BS7" s="68"/>
      <c r="BT7" s="68"/>
      <c r="BU7" s="68"/>
      <c r="BV7" s="68"/>
      <c r="BW7" s="68"/>
      <c r="BX7" s="68"/>
      <c r="BY7" s="69"/>
    </row>
    <row r="8" spans="1:78" ht="18.75" customHeight="1" x14ac:dyDescent="0.15">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D3</v>
      </c>
      <c r="X8" s="64"/>
      <c r="Y8" s="64"/>
      <c r="Z8" s="64"/>
      <c r="AA8" s="64"/>
      <c r="AB8" s="64"/>
      <c r="AC8" s="64"/>
      <c r="AD8" s="64" t="str">
        <f>データ!$M$6</f>
        <v>非設置</v>
      </c>
      <c r="AE8" s="64"/>
      <c r="AF8" s="64"/>
      <c r="AG8" s="64"/>
      <c r="AH8" s="64"/>
      <c r="AI8" s="64"/>
      <c r="AJ8" s="64"/>
      <c r="AK8" s="2"/>
      <c r="AL8" s="50">
        <f>データ!$R$6</f>
        <v>3028</v>
      </c>
      <c r="AM8" s="50"/>
      <c r="AN8" s="50"/>
      <c r="AO8" s="50"/>
      <c r="AP8" s="50"/>
      <c r="AQ8" s="50"/>
      <c r="AR8" s="50"/>
      <c r="AS8" s="50"/>
      <c r="AT8" s="49">
        <f>データ!$S$6</f>
        <v>115.95</v>
      </c>
      <c r="AU8" s="49"/>
      <c r="AV8" s="49"/>
      <c r="AW8" s="49"/>
      <c r="AX8" s="49"/>
      <c r="AY8" s="49"/>
      <c r="AZ8" s="49"/>
      <c r="BA8" s="49"/>
      <c r="BB8" s="49">
        <f>データ!$T$6</f>
        <v>26.11</v>
      </c>
      <c r="BC8" s="49"/>
      <c r="BD8" s="49"/>
      <c r="BE8" s="49"/>
      <c r="BF8" s="49"/>
      <c r="BG8" s="49"/>
      <c r="BH8" s="49"/>
      <c r="BI8" s="49"/>
      <c r="BJ8" s="3"/>
      <c r="BK8" s="3"/>
      <c r="BL8" s="60" t="s">
        <v>10</v>
      </c>
      <c r="BM8" s="61"/>
      <c r="BN8" s="62" t="s">
        <v>11</v>
      </c>
      <c r="BO8" s="62"/>
      <c r="BP8" s="62"/>
      <c r="BQ8" s="62"/>
      <c r="BR8" s="62"/>
      <c r="BS8" s="62"/>
      <c r="BT8" s="62"/>
      <c r="BU8" s="62"/>
      <c r="BV8" s="62"/>
      <c r="BW8" s="62"/>
      <c r="BX8" s="62"/>
      <c r="BY8" s="63"/>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2"/>
      <c r="AE9" s="2"/>
      <c r="AF9" s="2"/>
      <c r="AG9" s="2"/>
      <c r="AH9" s="3"/>
      <c r="AI9" s="2"/>
      <c r="AJ9" s="2"/>
      <c r="AK9" s="2"/>
      <c r="AL9" s="51" t="s">
        <v>16</v>
      </c>
      <c r="AM9" s="51"/>
      <c r="AN9" s="51"/>
      <c r="AO9" s="51"/>
      <c r="AP9" s="51"/>
      <c r="AQ9" s="51"/>
      <c r="AR9" s="51"/>
      <c r="AS9" s="51"/>
      <c r="AT9" s="51" t="s">
        <v>17</v>
      </c>
      <c r="AU9" s="51"/>
      <c r="AV9" s="51"/>
      <c r="AW9" s="51"/>
      <c r="AX9" s="51"/>
      <c r="AY9" s="51"/>
      <c r="AZ9" s="51"/>
      <c r="BA9" s="51"/>
      <c r="BB9" s="51" t="s">
        <v>18</v>
      </c>
      <c r="BC9" s="51"/>
      <c r="BD9" s="51"/>
      <c r="BE9" s="51"/>
      <c r="BF9" s="51"/>
      <c r="BG9" s="51"/>
      <c r="BH9" s="51"/>
      <c r="BI9" s="51"/>
      <c r="BJ9" s="3"/>
      <c r="BK9" s="3"/>
      <c r="BL9" s="52" t="s">
        <v>19</v>
      </c>
      <c r="BM9" s="53"/>
      <c r="BN9" s="54" t="s">
        <v>20</v>
      </c>
      <c r="BO9" s="54"/>
      <c r="BP9" s="54"/>
      <c r="BQ9" s="54"/>
      <c r="BR9" s="54"/>
      <c r="BS9" s="54"/>
      <c r="BT9" s="54"/>
      <c r="BU9" s="54"/>
      <c r="BV9" s="54"/>
      <c r="BW9" s="54"/>
      <c r="BX9" s="54"/>
      <c r="BY9" s="55"/>
    </row>
    <row r="10" spans="1:78" ht="18.75" customHeight="1" x14ac:dyDescent="0.15">
      <c r="A10" s="2"/>
      <c r="B10" s="49" t="str">
        <f>データ!$N$6</f>
        <v>-</v>
      </c>
      <c r="C10" s="49"/>
      <c r="D10" s="49"/>
      <c r="E10" s="49"/>
      <c r="F10" s="49"/>
      <c r="G10" s="49"/>
      <c r="H10" s="49"/>
      <c r="I10" s="49" t="str">
        <f>データ!$O$6</f>
        <v>該当数値なし</v>
      </c>
      <c r="J10" s="49"/>
      <c r="K10" s="49"/>
      <c r="L10" s="49"/>
      <c r="M10" s="49"/>
      <c r="N10" s="49"/>
      <c r="O10" s="49"/>
      <c r="P10" s="49">
        <f>データ!$P$6</f>
        <v>72.290000000000006</v>
      </c>
      <c r="Q10" s="49"/>
      <c r="R10" s="49"/>
      <c r="S10" s="49"/>
      <c r="T10" s="49"/>
      <c r="U10" s="49"/>
      <c r="V10" s="49"/>
      <c r="W10" s="50">
        <f>データ!$Q$6</f>
        <v>3380</v>
      </c>
      <c r="X10" s="50"/>
      <c r="Y10" s="50"/>
      <c r="Z10" s="50"/>
      <c r="AA10" s="50"/>
      <c r="AB10" s="50"/>
      <c r="AC10" s="50"/>
      <c r="AD10" s="2"/>
      <c r="AE10" s="2"/>
      <c r="AF10" s="2"/>
      <c r="AG10" s="2"/>
      <c r="AH10" s="2"/>
      <c r="AI10" s="2"/>
      <c r="AJ10" s="2"/>
      <c r="AK10" s="2"/>
      <c r="AL10" s="50">
        <f>データ!$U$6</f>
        <v>2170</v>
      </c>
      <c r="AM10" s="50"/>
      <c r="AN10" s="50"/>
      <c r="AO10" s="50"/>
      <c r="AP10" s="50"/>
      <c r="AQ10" s="50"/>
      <c r="AR10" s="50"/>
      <c r="AS10" s="50"/>
      <c r="AT10" s="49">
        <f>データ!$V$6</f>
        <v>9.6</v>
      </c>
      <c r="AU10" s="49"/>
      <c r="AV10" s="49"/>
      <c r="AW10" s="49"/>
      <c r="AX10" s="49"/>
      <c r="AY10" s="49"/>
      <c r="AZ10" s="49"/>
      <c r="BA10" s="49"/>
      <c r="BB10" s="49">
        <f>データ!$W$6</f>
        <v>226.04</v>
      </c>
      <c r="BC10" s="49"/>
      <c r="BD10" s="49"/>
      <c r="BE10" s="49"/>
      <c r="BF10" s="49"/>
      <c r="BG10" s="49"/>
      <c r="BH10" s="49"/>
      <c r="BI10" s="49"/>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YsXBR4T1biOQFQ5iVAmqb1cClkcLdinCiNnmCQHbyRklJ0Bk1TphiPbfKMnAUDDiV0WeDJ9r4piw2ofLW/Xbg==" saltValue="sloDokY2dTcTbe1gcSTFc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B10:BI10"/>
    <mergeCell ref="BL10:BM10"/>
    <mergeCell ref="BN10:BY10"/>
    <mergeCell ref="BL11:BZ13"/>
    <mergeCell ref="B14:BJ15"/>
    <mergeCell ref="BL14:BZ15"/>
    <mergeCell ref="B10:H10"/>
    <mergeCell ref="I10:O10"/>
    <mergeCell ref="P10:V10"/>
    <mergeCell ref="W10:AC10"/>
    <mergeCell ref="AL10:AS10"/>
    <mergeCell ref="AT10:BA10"/>
    <mergeCell ref="BL66:BZ82"/>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355020</v>
      </c>
      <c r="D6" s="20">
        <f t="shared" si="3"/>
        <v>47</v>
      </c>
      <c r="E6" s="20">
        <f t="shared" si="3"/>
        <v>1</v>
      </c>
      <c r="F6" s="20">
        <f t="shared" si="3"/>
        <v>0</v>
      </c>
      <c r="G6" s="20">
        <f t="shared" si="3"/>
        <v>0</v>
      </c>
      <c r="H6" s="20" t="str">
        <f t="shared" si="3"/>
        <v>山口県　阿武町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72.290000000000006</v>
      </c>
      <c r="Q6" s="21">
        <f t="shared" si="3"/>
        <v>3380</v>
      </c>
      <c r="R6" s="21">
        <f t="shared" si="3"/>
        <v>3028</v>
      </c>
      <c r="S6" s="21">
        <f t="shared" si="3"/>
        <v>115.95</v>
      </c>
      <c r="T6" s="21">
        <f t="shared" si="3"/>
        <v>26.11</v>
      </c>
      <c r="U6" s="21">
        <f t="shared" si="3"/>
        <v>2170</v>
      </c>
      <c r="V6" s="21">
        <f t="shared" si="3"/>
        <v>9.6</v>
      </c>
      <c r="W6" s="21">
        <f t="shared" si="3"/>
        <v>226.04</v>
      </c>
      <c r="X6" s="22">
        <f>IF(X7="",NA(),X7)</f>
        <v>98.95</v>
      </c>
      <c r="Y6" s="22">
        <f t="shared" ref="Y6:AG6" si="4">IF(Y7="",NA(),Y7)</f>
        <v>106.46</v>
      </c>
      <c r="Z6" s="22">
        <f t="shared" si="4"/>
        <v>113.54</v>
      </c>
      <c r="AA6" s="22">
        <f t="shared" si="4"/>
        <v>85.39</v>
      </c>
      <c r="AB6" s="22">
        <f t="shared" si="4"/>
        <v>112.7</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333.8</v>
      </c>
      <c r="BF6" s="22">
        <f t="shared" ref="BF6:BN6" si="7">IF(BF7="",NA(),BF7)</f>
        <v>317.99</v>
      </c>
      <c r="BG6" s="22">
        <f t="shared" si="7"/>
        <v>315.83</v>
      </c>
      <c r="BH6" s="22">
        <f t="shared" si="7"/>
        <v>351.41</v>
      </c>
      <c r="BI6" s="22">
        <f t="shared" si="7"/>
        <v>381.71</v>
      </c>
      <c r="BJ6" s="22">
        <f t="shared" si="7"/>
        <v>1018.52</v>
      </c>
      <c r="BK6" s="22">
        <f t="shared" si="7"/>
        <v>949.61</v>
      </c>
      <c r="BL6" s="22">
        <f t="shared" si="7"/>
        <v>918.84</v>
      </c>
      <c r="BM6" s="22">
        <f t="shared" si="7"/>
        <v>955.49</v>
      </c>
      <c r="BN6" s="22">
        <f t="shared" si="7"/>
        <v>1017.9</v>
      </c>
      <c r="BO6" s="21" t="str">
        <f>IF(BO7="","",IF(BO7="-","【-】","【"&amp;SUBSTITUTE(TEXT(BO7,"#,##0.00"),"-","△")&amp;"】"))</f>
        <v>【1,045.20】</v>
      </c>
      <c r="BP6" s="22">
        <f>IF(BP7="",NA(),BP7)</f>
        <v>95.82</v>
      </c>
      <c r="BQ6" s="22">
        <f t="shared" ref="BQ6:BY6" si="8">IF(BQ7="",NA(),BQ7)</f>
        <v>106.45</v>
      </c>
      <c r="BR6" s="22">
        <f t="shared" si="8"/>
        <v>113.54</v>
      </c>
      <c r="BS6" s="22">
        <f t="shared" si="8"/>
        <v>85.39</v>
      </c>
      <c r="BT6" s="22">
        <f t="shared" si="8"/>
        <v>112.7</v>
      </c>
      <c r="BU6" s="22">
        <f t="shared" si="8"/>
        <v>58.79</v>
      </c>
      <c r="BV6" s="22">
        <f t="shared" si="8"/>
        <v>58.41</v>
      </c>
      <c r="BW6" s="22">
        <f t="shared" si="8"/>
        <v>58.27</v>
      </c>
      <c r="BX6" s="22">
        <f t="shared" si="8"/>
        <v>55.15</v>
      </c>
      <c r="BY6" s="22">
        <f t="shared" si="8"/>
        <v>53.95</v>
      </c>
      <c r="BZ6" s="21" t="str">
        <f>IF(BZ7="","",IF(BZ7="-","【-】","【"&amp;SUBSTITUTE(TEXT(BZ7,"#,##0.00"),"-","△")&amp;"】"))</f>
        <v>【49.51】</v>
      </c>
      <c r="CA6" s="22">
        <f>IF(CA7="",NA(),CA7)</f>
        <v>196.01</v>
      </c>
      <c r="CB6" s="22">
        <f t="shared" ref="CB6:CJ6" si="9">IF(CB7="",NA(),CB7)</f>
        <v>178.16</v>
      </c>
      <c r="CC6" s="22">
        <f t="shared" si="9"/>
        <v>167.31</v>
      </c>
      <c r="CD6" s="22">
        <f t="shared" si="9"/>
        <v>223.95</v>
      </c>
      <c r="CE6" s="22">
        <f t="shared" si="9"/>
        <v>157.66999999999999</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62.84</v>
      </c>
      <c r="CM6" s="22">
        <f t="shared" ref="CM6:CU6" si="10">IF(CM7="",NA(),CM7)</f>
        <v>62.25</v>
      </c>
      <c r="CN6" s="22">
        <f t="shared" si="10"/>
        <v>59.95</v>
      </c>
      <c r="CO6" s="22">
        <f t="shared" si="10"/>
        <v>58.34</v>
      </c>
      <c r="CP6" s="22">
        <f t="shared" si="10"/>
        <v>57.48</v>
      </c>
      <c r="CQ6" s="22">
        <f t="shared" si="10"/>
        <v>56.04</v>
      </c>
      <c r="CR6" s="22">
        <f t="shared" si="10"/>
        <v>58.52</v>
      </c>
      <c r="CS6" s="22">
        <f t="shared" si="10"/>
        <v>58.88</v>
      </c>
      <c r="CT6" s="22">
        <f t="shared" si="10"/>
        <v>58.16</v>
      </c>
      <c r="CU6" s="22">
        <f t="shared" si="10"/>
        <v>55.9</v>
      </c>
      <c r="CV6" s="21" t="str">
        <f>IF(CV7="","",IF(CV7="-","【-】","【"&amp;SUBSTITUTE(TEXT(CV7,"#,##0.00"),"-","△")&amp;"】"))</f>
        <v>【55.00】</v>
      </c>
      <c r="CW6" s="22">
        <f>IF(CW7="",NA(),CW7)</f>
        <v>68.22</v>
      </c>
      <c r="CX6" s="22">
        <f t="shared" ref="CX6:DF6" si="11">IF(CX7="",NA(),CX7)</f>
        <v>70.12</v>
      </c>
      <c r="CY6" s="22">
        <f t="shared" si="11"/>
        <v>72.180000000000007</v>
      </c>
      <c r="CZ6" s="22">
        <f t="shared" si="11"/>
        <v>73.959999999999994</v>
      </c>
      <c r="DA6" s="22">
        <f t="shared" si="11"/>
        <v>74.08</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0.27</v>
      </c>
      <c r="EF6" s="22">
        <f t="shared" si="14"/>
        <v>0.4</v>
      </c>
      <c r="EG6" s="22">
        <f t="shared" si="14"/>
        <v>0.53</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355020</v>
      </c>
      <c r="D7" s="24">
        <v>47</v>
      </c>
      <c r="E7" s="24">
        <v>1</v>
      </c>
      <c r="F7" s="24">
        <v>0</v>
      </c>
      <c r="G7" s="24">
        <v>0</v>
      </c>
      <c r="H7" s="24" t="s">
        <v>96</v>
      </c>
      <c r="I7" s="24" t="s">
        <v>97</v>
      </c>
      <c r="J7" s="24" t="s">
        <v>98</v>
      </c>
      <c r="K7" s="24" t="s">
        <v>99</v>
      </c>
      <c r="L7" s="24" t="s">
        <v>100</v>
      </c>
      <c r="M7" s="24" t="s">
        <v>101</v>
      </c>
      <c r="N7" s="25" t="s">
        <v>102</v>
      </c>
      <c r="O7" s="25" t="s">
        <v>103</v>
      </c>
      <c r="P7" s="25">
        <v>72.290000000000006</v>
      </c>
      <c r="Q7" s="25">
        <v>3380</v>
      </c>
      <c r="R7" s="25">
        <v>3028</v>
      </c>
      <c r="S7" s="25">
        <v>115.95</v>
      </c>
      <c r="T7" s="25">
        <v>26.11</v>
      </c>
      <c r="U7" s="25">
        <v>2170</v>
      </c>
      <c r="V7" s="25">
        <v>9.6</v>
      </c>
      <c r="W7" s="25">
        <v>226.04</v>
      </c>
      <c r="X7" s="25">
        <v>98.95</v>
      </c>
      <c r="Y7" s="25">
        <v>106.46</v>
      </c>
      <c r="Z7" s="25">
        <v>113.54</v>
      </c>
      <c r="AA7" s="25">
        <v>85.39</v>
      </c>
      <c r="AB7" s="25">
        <v>112.7</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333.8</v>
      </c>
      <c r="BF7" s="25">
        <v>317.99</v>
      </c>
      <c r="BG7" s="25">
        <v>315.83</v>
      </c>
      <c r="BH7" s="25">
        <v>351.41</v>
      </c>
      <c r="BI7" s="25">
        <v>381.71</v>
      </c>
      <c r="BJ7" s="25">
        <v>1018.52</v>
      </c>
      <c r="BK7" s="25">
        <v>949.61</v>
      </c>
      <c r="BL7" s="25">
        <v>918.84</v>
      </c>
      <c r="BM7" s="25">
        <v>955.49</v>
      </c>
      <c r="BN7" s="25">
        <v>1017.9</v>
      </c>
      <c r="BO7" s="25">
        <v>1045.2</v>
      </c>
      <c r="BP7" s="25">
        <v>95.82</v>
      </c>
      <c r="BQ7" s="25">
        <v>106.45</v>
      </c>
      <c r="BR7" s="25">
        <v>113.54</v>
      </c>
      <c r="BS7" s="25">
        <v>85.39</v>
      </c>
      <c r="BT7" s="25">
        <v>112.7</v>
      </c>
      <c r="BU7" s="25">
        <v>58.79</v>
      </c>
      <c r="BV7" s="25">
        <v>58.41</v>
      </c>
      <c r="BW7" s="25">
        <v>58.27</v>
      </c>
      <c r="BX7" s="25">
        <v>55.15</v>
      </c>
      <c r="BY7" s="25">
        <v>53.95</v>
      </c>
      <c r="BZ7" s="25">
        <v>49.51</v>
      </c>
      <c r="CA7" s="25">
        <v>196.01</v>
      </c>
      <c r="CB7" s="25">
        <v>178.16</v>
      </c>
      <c r="CC7" s="25">
        <v>167.31</v>
      </c>
      <c r="CD7" s="25">
        <v>223.95</v>
      </c>
      <c r="CE7" s="25">
        <v>157.66999999999999</v>
      </c>
      <c r="CF7" s="25">
        <v>298.25</v>
      </c>
      <c r="CG7" s="25">
        <v>303.27999999999997</v>
      </c>
      <c r="CH7" s="25">
        <v>303.81</v>
      </c>
      <c r="CI7" s="25">
        <v>310.26</v>
      </c>
      <c r="CJ7" s="25">
        <v>318.99</v>
      </c>
      <c r="CK7" s="25">
        <v>317.14</v>
      </c>
      <c r="CL7" s="25">
        <v>62.84</v>
      </c>
      <c r="CM7" s="25">
        <v>62.25</v>
      </c>
      <c r="CN7" s="25">
        <v>59.95</v>
      </c>
      <c r="CO7" s="25">
        <v>58.34</v>
      </c>
      <c r="CP7" s="25">
        <v>57.48</v>
      </c>
      <c r="CQ7" s="25">
        <v>56.04</v>
      </c>
      <c r="CR7" s="25">
        <v>58.52</v>
      </c>
      <c r="CS7" s="25">
        <v>58.88</v>
      </c>
      <c r="CT7" s="25">
        <v>58.16</v>
      </c>
      <c r="CU7" s="25">
        <v>55.9</v>
      </c>
      <c r="CV7" s="25">
        <v>55</v>
      </c>
      <c r="CW7" s="25">
        <v>68.22</v>
      </c>
      <c r="CX7" s="25">
        <v>70.12</v>
      </c>
      <c r="CY7" s="25">
        <v>72.180000000000007</v>
      </c>
      <c r="CZ7" s="25">
        <v>73.959999999999994</v>
      </c>
      <c r="DA7" s="25">
        <v>74.08</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0.27</v>
      </c>
      <c r="EF7" s="25">
        <v>0.4</v>
      </c>
      <c r="EG7" s="25">
        <v>0.53</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城戸　佳樹</cp:lastModifiedBy>
  <cp:lastPrinted>2025-02-12T03:10:08Z</cp:lastPrinted>
  <dcterms:created xsi:type="dcterms:W3CDTF">2025-01-24T06:40:46Z</dcterms:created>
  <dcterms:modified xsi:type="dcterms:W3CDTF">2025-02-26T02:16:50Z</dcterms:modified>
  <cp:category/>
</cp:coreProperties>
</file>