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192.168.0.200\業務係　共有用\Ⅴ．業　務\Ⅰ．庶務\Ⅱ．調査回答\Ⅳ_調査回答　公営企業班\2024(R6)\20250121_【県市町課】公営企業に係る経営比較分析表（令和５年度決算）の分析等について\02_提出\"/>
    </mc:Choice>
  </mc:AlternateContent>
  <xr:revisionPtr revIDLastSave="0" documentId="13_ncr:1_{7477EB37-C8ED-4C34-9685-EB5177203CE4}" xr6:coauthVersionLast="47" xr6:coauthVersionMax="47" xr10:uidLastSave="{00000000-0000-0000-0000-000000000000}"/>
  <workbookProtection workbookAlgorithmName="SHA-512" workbookHashValue="TxFEdROhi9sRAOmrwQG4aTCgdIgWtpgJsb6qO6lPhUGsdHXGgMSVLxg9PAolSdpqkIw9aQ6aKFuqyt7J+r3qnQ==" workbookSaltValue="m0768z6+GXiXaDGIC5Lhrg==" workbookSpinCount="100000" lockStructure="1"/>
  <bookViews>
    <workbookView xWindow="-4395" yWindow="-163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R6" i="5"/>
  <c r="Q6" i="5"/>
  <c r="P6" i="5"/>
  <c r="O6" i="5"/>
  <c r="I10" i="4" s="1"/>
  <c r="N6" i="5"/>
  <c r="M6" i="5"/>
  <c r="AD8" i="4" s="1"/>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I85" i="4"/>
  <c r="H85" i="4"/>
  <c r="E85" i="4"/>
  <c r="AT10" i="4"/>
  <c r="AL10" i="4"/>
  <c r="W10" i="4"/>
  <c r="P10" i="4"/>
  <c r="B10" i="4"/>
  <c r="AT8" i="4"/>
  <c r="AL8" i="4"/>
  <c r="W8" i="4"/>
  <c r="P8" i="4"/>
  <c r="I8" i="4"/>
  <c r="B8" i="4"/>
</calcChain>
</file>

<file path=xl/sharedStrings.xml><?xml version="1.0" encoding="utf-8"?>
<sst xmlns="http://schemas.openxmlformats.org/spreadsheetml/2006/main" count="231" uniqueCount="113">
  <si>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</si>
  <si>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</si>
  <si>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</si>
  <si>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</si>
  <si>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</si>
  <si>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</si>
  <si>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</si>
  <si>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</si>
  <si>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</si>
  <si>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</si>
  <si>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</si>
  <si>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</si>
  <si>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</si>
  <si>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</si>
  <si>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</si>
  <si>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</si>
  <si>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</si>
  <si>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</si>
  <si>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</si>
  <si>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</si>
  <si>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</si>
  <si>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</si>
  <si>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</si>
  <si>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</si>
  <si>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</si>
  <si>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</si>
  <si>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</si>
  <si>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</si>
  <si>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</si>
  <si>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</si>
  <si>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</si>
  <si>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</si>
  <si>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</si>
  <si>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</si>
  <si>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</si>
  <si>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</si>
  <si>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</si>
  <si>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</si>
  <si>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</si>
  <si>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</si>
  <si>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</si>
  <si>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</si>
  <si>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</si>
  <si>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</si>
  <si>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</si>
  <si>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</si>
  <si>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</si>
  <si>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</si>
  <si>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</si>
  <si>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</si>
  <si>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</si>
  <si>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</si>
  <si>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</si>
  <si>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</si>
  <si>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</si>
  <si>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</si>
  <si>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</si>
  <si>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</si>
  <si>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</si>
  <si>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</si>
  <si>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</si>
  <si>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</si>
  <si>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</si>
  <si>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</si>
  <si>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</si>
  <si>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</si>
  <si>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</si>
  <si>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</si>
  <si>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</si>
  <si>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</si>
  <si>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</si>
  <si>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</si>
  <si>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</si>
  <si>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</si>
  <si>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</si>
  <si>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</si>
  <si>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</si>
  <si>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</si>
  <si>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</si>
  <si>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</si>
  <si>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</si>
  <si>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</si>
  <si>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</si>
  <si>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</si>
  <si>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</si>
  <si>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</si>
  <si>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</si>
  <si>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</si>
  <si>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</si>
  <si>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</si>
  <si>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</si>
  <si>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</si>
  <si>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</si>
  <si>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田布施・平生水道企業団</t>
  </si>
  <si>
    <t>法適用</t>
  </si>
  <si>
    <t>水道事業</t>
  </si>
  <si>
    <t>末端給水事業</t>
  </si>
  <si>
    <t>A6</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</si>
  <si>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</si>
  <si>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</si>
  <si>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</si>
  <si>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</si>
  <si>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</si>
  <si>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</si>
  <si>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</si>
  <si>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</si>
  <si>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</si>
  <si>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</si>
  <si>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</si>
  <si>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</si>
  <si>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①有形固定資産減価償却率は、類似団体平均値を上回っている。これは、昭和40年代から50年代に整備された水道施設の老朽化が進み更新時期を迎えていることが要因である。
　③管路更新率は、限られた予算や資金状況のなか、継続的に更新を行っているが、類似団体平均値を下回っている状態である。
　今後も水道施設・管路の老朽化が進んでいくため、全体の更新が必要な状態である。水道管路耐震化更新計画・水道施設耐震化計画に基づき、重要度、優先度及び必要となる財源を総合的に勘案しながら、計画的・効果的に更新を進め、比率の低下に努めていく必要がある。</t>
    <phoneticPr fontId="4"/>
  </si>
  <si>
    <t>　①②経常収支比率は100％を上回っており、累積欠損金も発生しておらず黒字経営を維持しているが、給水収益は減少傾向であり、給水収益以外の収入も多いため、引き続きコスト削減等が必要である。
　③流動比率は、100％を大幅に下回っており、主に建設改良費等に充てられた企業債の償還金であり、給水収益以外の収入で賄われているため、資金不足は発生していない状態である。
　④企業債残高対給水収益比率は、企業債現在高の減少に伴い減少しており、類似団体平均値を下回っている。今後も計画的な借入や新規発行の抑制に務め、比率の低下を図る必要がある。
　⑤⑥料金回収率は、給水収益の減少により100％を下回っており、給水に係る費用が給水収益以外の収入で賄われている状態である。給水原価は、柳井地域広域水道企業団からの用水事業受水費による影響が大きくまた、給水人口の減少に伴う有収水量の減少により、類似団体平均値を大幅に上回っている状態である。今後は令和6年6月より料金改定を実施しており、多少の改善は見込めるが、受水費の影響や老朽化による水道施設等の更新費用の増加、有収水量の減少も推測されるため、経営の健全化に向けた取り組み等の検討が必要である。
　⑦施設利用率は、工場等の使用水量が全体の5分の1以上を占めており、季節や景気動向により水需要に変動がある。類似団体平均値を下回っており、今後も給水人口の減少等を踏まえ、適切な施設規模の検討を行うことが必要である。
　⑧有収率は、有収水量の減少により減少しているが、類似団体平均値を上回っている。配水管路の老朽化による漏水が多くなっており、計画的な老朽管更新が必要である。</t>
    <phoneticPr fontId="4"/>
  </si>
  <si>
    <t>　人口減少や水需要の減少に伴う給水収益の減少が推測されるなか、老朽化による水道施設・管路の更新や耐震化に多大な費用が必要である。また、責任水量制の用水事業受水費、物価高騰などによる資材・動力費の増加により、経営環境は年々厳しさを増している状態である。
　平成16年度から浄水施設・取水施設・各ポンプ所・各配水池等の運転・維持管理業務、平成18年度から料金調定・徴収・会計補助業務等の包括的な民間委託を実施し、平成21年度には上下水道の料金徴収を一本化することで、業務の効率化やコストの削減に努めてきた。安定的な財源の確保を目的として、平成28年度には経営戦略を策定し、令和6年6月から料金改定を実施し、経営の健全化に向けた取り組みを続けている。
　また、令和7年4月には水道事業の広域化（経営統合）を行う予定で協議が進められている。　
　今後も、民間のノウハウを最大限活用し、コスト削減を図り、水道事業の環境の変化や経営分析に注視し、持続可能な経営に努めていく。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</si>
</sst>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0.39</c:v>
                </c:pt>
                <c:pt idx="1">
                  <c:v>0.41</c:v>
                </c:pt>
                <c:pt idx="2">
                  <c:v>0.23</c:v>
                </c:pt>
                <c:pt idx="3">
                  <c:v>0.28000000000000003</c:v>
                </c:pt>
                <c:pt idx="4">
                  <c:v>0.27</c:v>
                </c:pt>
              </c:numCache>
            </c:numRef>
          </c:val>
          <c:extLst>
            <c:ext xmlns:c16="http://schemas.microsoft.com/office/drawing/2014/chart" uri="{C3380CC4-5D6E-409C-BE32-E72D297353CC}">
              <c16:uniqueId val="{00000000-4230-4BB4-8423-63CB2CB67B1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4230-4BB4-8423-63CB2CB67B1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46.09</c:v>
                </c:pt>
                <c:pt idx="1">
                  <c:v>46.24</c:v>
                </c:pt>
                <c:pt idx="2">
                  <c:v>46.28</c:v>
                </c:pt>
                <c:pt idx="3">
                  <c:v>46.16</c:v>
                </c:pt>
                <c:pt idx="4">
                  <c:v>45.43</c:v>
                </c:pt>
              </c:numCache>
            </c:numRef>
          </c:val>
          <c:extLst>
            <c:ext xmlns:c16="http://schemas.microsoft.com/office/drawing/2014/chart" uri="{C3380CC4-5D6E-409C-BE32-E72D297353CC}">
              <c16:uniqueId val="{00000000-1134-4723-9E2E-2B9748256FE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1134-4723-9E2E-2B9748256FE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92.73</c:v>
                </c:pt>
                <c:pt idx="1">
                  <c:v>90.7</c:v>
                </c:pt>
                <c:pt idx="2">
                  <c:v>90.05</c:v>
                </c:pt>
                <c:pt idx="3">
                  <c:v>89.27</c:v>
                </c:pt>
                <c:pt idx="4">
                  <c:v>87.57</c:v>
                </c:pt>
              </c:numCache>
            </c:numRef>
          </c:val>
          <c:extLst>
            <c:ext xmlns:c16="http://schemas.microsoft.com/office/drawing/2014/chart" uri="{C3380CC4-5D6E-409C-BE32-E72D297353CC}">
              <c16:uniqueId val="{00000000-E95D-430C-8216-6E0A64F1317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E95D-430C-8216-6E0A64F1317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102.31</c:v>
                </c:pt>
                <c:pt idx="1">
                  <c:v>95.94</c:v>
                </c:pt>
                <c:pt idx="2">
                  <c:v>102.02</c:v>
                </c:pt>
                <c:pt idx="3">
                  <c:v>104.21</c:v>
                </c:pt>
                <c:pt idx="4">
                  <c:v>108.22</c:v>
                </c:pt>
              </c:numCache>
            </c:numRef>
          </c:val>
          <c:extLst>
            <c:ext xmlns:c16="http://schemas.microsoft.com/office/drawing/2014/chart" uri="{C3380CC4-5D6E-409C-BE32-E72D297353CC}">
              <c16:uniqueId val="{00000000-5329-43C2-8A56-23686FBAE5F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5329-43C2-8A56-23686FBAE5F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53.23</c:v>
                </c:pt>
                <c:pt idx="1">
                  <c:v>54.57</c:v>
                </c:pt>
                <c:pt idx="2">
                  <c:v>55.72</c:v>
                </c:pt>
                <c:pt idx="3">
                  <c:v>56.91</c:v>
                </c:pt>
                <c:pt idx="4">
                  <c:v>58.19</c:v>
                </c:pt>
              </c:numCache>
            </c:numRef>
          </c:val>
          <c:extLst>
            <c:ext xmlns:c16="http://schemas.microsoft.com/office/drawing/2014/chart" uri="{C3380CC4-5D6E-409C-BE32-E72D297353CC}">
              <c16:uniqueId val="{00000000-8682-4243-B623-8777699E428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8682-4243-B623-8777699E428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CC-4093-9FA1-A05BC0AFD0C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72CC-4093-9FA1-A05BC0AFD0C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D6-4A1F-8052-8395F210B22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6ED6-4A1F-8052-8395F210B22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101.61</c:v>
                </c:pt>
                <c:pt idx="1">
                  <c:v>56.65</c:v>
                </c:pt>
                <c:pt idx="2">
                  <c:v>37.200000000000003</c:v>
                </c:pt>
                <c:pt idx="3">
                  <c:v>32.200000000000003</c:v>
                </c:pt>
                <c:pt idx="4">
                  <c:v>36.840000000000003</c:v>
                </c:pt>
              </c:numCache>
            </c:numRef>
          </c:val>
          <c:extLst>
            <c:ext xmlns:c16="http://schemas.microsoft.com/office/drawing/2014/chart" uri="{C3380CC4-5D6E-409C-BE32-E72D297353CC}">
              <c16:uniqueId val="{00000000-76B0-409C-95D2-0740A455E76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76B0-409C-95D2-0740A455E76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467.85</c:v>
                </c:pt>
                <c:pt idx="1">
                  <c:v>436.91</c:v>
                </c:pt>
                <c:pt idx="2">
                  <c:v>403.63</c:v>
                </c:pt>
                <c:pt idx="3">
                  <c:v>375.22</c:v>
                </c:pt>
                <c:pt idx="4">
                  <c:v>349.32</c:v>
                </c:pt>
              </c:numCache>
            </c:numRef>
          </c:val>
          <c:extLst>
            <c:ext xmlns:c16="http://schemas.microsoft.com/office/drawing/2014/chart" uri="{C3380CC4-5D6E-409C-BE32-E72D297353CC}">
              <c16:uniqueId val="{00000000-E8D8-4597-963A-D42634DABEC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E8D8-4597-963A-D42634DABEC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82.49</c:v>
                </c:pt>
                <c:pt idx="1">
                  <c:v>80.56</c:v>
                </c:pt>
                <c:pt idx="2">
                  <c:v>84.7</c:v>
                </c:pt>
                <c:pt idx="3">
                  <c:v>83.8</c:v>
                </c:pt>
                <c:pt idx="4">
                  <c:v>82.83</c:v>
                </c:pt>
              </c:numCache>
            </c:numRef>
          </c:val>
          <c:extLst>
            <c:ext xmlns:c16="http://schemas.microsoft.com/office/drawing/2014/chart" uri="{C3380CC4-5D6E-409C-BE32-E72D297353CC}">
              <c16:uniqueId val="{00000000-DDF5-43D9-AE9A-03351152812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DDF5-43D9-AE9A-03351152812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264.66000000000003</c:v>
                </c:pt>
                <c:pt idx="1">
                  <c:v>273.04000000000002</c:v>
                </c:pt>
                <c:pt idx="2">
                  <c:v>259.77999999999997</c:v>
                </c:pt>
                <c:pt idx="3">
                  <c:v>262.54000000000002</c:v>
                </c:pt>
                <c:pt idx="4">
                  <c:v>266.48</c:v>
                </c:pt>
              </c:numCache>
            </c:numRef>
          </c:val>
          <c:extLst>
            <c:ext xmlns:c16="http://schemas.microsoft.com/office/drawing/2014/chart" uri="{C3380CC4-5D6E-409C-BE32-E72D297353CC}">
              <c16:uniqueId val="{00000000-CE97-4585-B840-186B6CF18F7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CE97-4585-B840-186B6CF18F7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6"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山口県　田布施・平生水道企業団</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その他</v>
      </c>
      <c r="AE8" s="43"/>
      <c r="AF8" s="43"/>
      <c r="AG8" s="43"/>
      <c r="AH8" s="43"/>
      <c r="AI8" s="43"/>
      <c r="AJ8" s="43"/>
      <c r="AK8" s="2"/>
      <c r="AL8" s="44" t="str">
        <f>データ!$R$6</f>
        <v>-</v>
      </c>
      <c r="AM8" s="44"/>
      <c r="AN8" s="44"/>
      <c r="AO8" s="44"/>
      <c r="AP8" s="44"/>
      <c r="AQ8" s="44"/>
      <c r="AR8" s="44"/>
      <c r="AS8" s="44"/>
      <c r="AT8" s="45" t="str">
        <f>データ!$S$6</f>
        <v>-</v>
      </c>
      <c r="AU8" s="46"/>
      <c r="AV8" s="46"/>
      <c r="AW8" s="46"/>
      <c r="AX8" s="46"/>
      <c r="AY8" s="46"/>
      <c r="AZ8" s="46"/>
      <c r="BA8" s="46"/>
      <c r="BB8" s="47" t="str">
        <f>データ!$T$6</f>
        <v>-</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55.83</v>
      </c>
      <c r="J10" s="46"/>
      <c r="K10" s="46"/>
      <c r="L10" s="46"/>
      <c r="M10" s="46"/>
      <c r="N10" s="46"/>
      <c r="O10" s="80"/>
      <c r="P10" s="47">
        <f>データ!$P$6</f>
        <v>72.45</v>
      </c>
      <c r="Q10" s="47"/>
      <c r="R10" s="47"/>
      <c r="S10" s="47"/>
      <c r="T10" s="47"/>
      <c r="U10" s="47"/>
      <c r="V10" s="47"/>
      <c r="W10" s="44">
        <f>データ!$Q$6</f>
        <v>4708</v>
      </c>
      <c r="X10" s="44"/>
      <c r="Y10" s="44"/>
      <c r="Z10" s="44"/>
      <c r="AA10" s="44"/>
      <c r="AB10" s="44"/>
      <c r="AC10" s="44"/>
      <c r="AD10" s="2"/>
      <c r="AE10" s="2"/>
      <c r="AF10" s="2"/>
      <c r="AG10" s="2"/>
      <c r="AH10" s="2"/>
      <c r="AI10" s="2"/>
      <c r="AJ10" s="2"/>
      <c r="AK10" s="2"/>
      <c r="AL10" s="44">
        <f>データ!$U$6</f>
        <v>18164</v>
      </c>
      <c r="AM10" s="44"/>
      <c r="AN10" s="44"/>
      <c r="AO10" s="44"/>
      <c r="AP10" s="44"/>
      <c r="AQ10" s="44"/>
      <c r="AR10" s="44"/>
      <c r="AS10" s="44"/>
      <c r="AT10" s="45">
        <f>データ!$V$6</f>
        <v>13.16</v>
      </c>
      <c r="AU10" s="46"/>
      <c r="AV10" s="46"/>
      <c r="AW10" s="46"/>
      <c r="AX10" s="46"/>
      <c r="AY10" s="46"/>
      <c r="AZ10" s="46"/>
      <c r="BA10" s="46"/>
      <c r="BB10" s="47">
        <f>データ!$W$6</f>
        <v>1380.24</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1" t="s">
        <v>110</v>
      </c>
      <c r="BM47" s="82"/>
      <c r="BN47" s="82"/>
      <c r="BO47" s="82"/>
      <c r="BP47" s="82"/>
      <c r="BQ47" s="82"/>
      <c r="BR47" s="82"/>
      <c r="BS47" s="82"/>
      <c r="BT47" s="82"/>
      <c r="BU47" s="82"/>
      <c r="BV47" s="82"/>
      <c r="BW47" s="82"/>
      <c r="BX47" s="82"/>
      <c r="BY47" s="82"/>
      <c r="BZ47" s="8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1"/>
      <c r="BM48" s="82"/>
      <c r="BN48" s="82"/>
      <c r="BO48" s="82"/>
      <c r="BP48" s="82"/>
      <c r="BQ48" s="82"/>
      <c r="BR48" s="82"/>
      <c r="BS48" s="82"/>
      <c r="BT48" s="82"/>
      <c r="BU48" s="82"/>
      <c r="BV48" s="82"/>
      <c r="BW48" s="82"/>
      <c r="BX48" s="82"/>
      <c r="BY48" s="82"/>
      <c r="BZ48" s="8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1"/>
      <c r="BM49" s="82"/>
      <c r="BN49" s="82"/>
      <c r="BO49" s="82"/>
      <c r="BP49" s="82"/>
      <c r="BQ49" s="82"/>
      <c r="BR49" s="82"/>
      <c r="BS49" s="82"/>
      <c r="BT49" s="82"/>
      <c r="BU49" s="82"/>
      <c r="BV49" s="82"/>
      <c r="BW49" s="82"/>
      <c r="BX49" s="82"/>
      <c r="BY49" s="82"/>
      <c r="BZ49" s="8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1"/>
      <c r="BM50" s="82"/>
      <c r="BN50" s="82"/>
      <c r="BO50" s="82"/>
      <c r="BP50" s="82"/>
      <c r="BQ50" s="82"/>
      <c r="BR50" s="82"/>
      <c r="BS50" s="82"/>
      <c r="BT50" s="82"/>
      <c r="BU50" s="82"/>
      <c r="BV50" s="82"/>
      <c r="BW50" s="82"/>
      <c r="BX50" s="82"/>
      <c r="BY50" s="82"/>
      <c r="BZ50" s="8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1"/>
      <c r="BM51" s="82"/>
      <c r="BN51" s="82"/>
      <c r="BO51" s="82"/>
      <c r="BP51" s="82"/>
      <c r="BQ51" s="82"/>
      <c r="BR51" s="82"/>
      <c r="BS51" s="82"/>
      <c r="BT51" s="82"/>
      <c r="BU51" s="82"/>
      <c r="BV51" s="82"/>
      <c r="BW51" s="82"/>
      <c r="BX51" s="82"/>
      <c r="BY51" s="82"/>
      <c r="BZ51" s="8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1"/>
      <c r="BM52" s="82"/>
      <c r="BN52" s="82"/>
      <c r="BO52" s="82"/>
      <c r="BP52" s="82"/>
      <c r="BQ52" s="82"/>
      <c r="BR52" s="82"/>
      <c r="BS52" s="82"/>
      <c r="BT52" s="82"/>
      <c r="BU52" s="82"/>
      <c r="BV52" s="82"/>
      <c r="BW52" s="82"/>
      <c r="BX52" s="82"/>
      <c r="BY52" s="82"/>
      <c r="BZ52" s="8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1"/>
      <c r="BM53" s="82"/>
      <c r="BN53" s="82"/>
      <c r="BO53" s="82"/>
      <c r="BP53" s="82"/>
      <c r="BQ53" s="82"/>
      <c r="BR53" s="82"/>
      <c r="BS53" s="82"/>
      <c r="BT53" s="82"/>
      <c r="BU53" s="82"/>
      <c r="BV53" s="82"/>
      <c r="BW53" s="82"/>
      <c r="BX53" s="82"/>
      <c r="BY53" s="82"/>
      <c r="BZ53" s="8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1"/>
      <c r="BM54" s="82"/>
      <c r="BN54" s="82"/>
      <c r="BO54" s="82"/>
      <c r="BP54" s="82"/>
      <c r="BQ54" s="82"/>
      <c r="BR54" s="82"/>
      <c r="BS54" s="82"/>
      <c r="BT54" s="82"/>
      <c r="BU54" s="82"/>
      <c r="BV54" s="82"/>
      <c r="BW54" s="82"/>
      <c r="BX54" s="82"/>
      <c r="BY54" s="82"/>
      <c r="BZ54" s="8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1"/>
      <c r="BM55" s="82"/>
      <c r="BN55" s="82"/>
      <c r="BO55" s="82"/>
      <c r="BP55" s="82"/>
      <c r="BQ55" s="82"/>
      <c r="BR55" s="82"/>
      <c r="BS55" s="82"/>
      <c r="BT55" s="82"/>
      <c r="BU55" s="82"/>
      <c r="BV55" s="82"/>
      <c r="BW55" s="82"/>
      <c r="BX55" s="82"/>
      <c r="BY55" s="82"/>
      <c r="BZ55" s="8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1"/>
      <c r="BM56" s="82"/>
      <c r="BN56" s="82"/>
      <c r="BO56" s="82"/>
      <c r="BP56" s="82"/>
      <c r="BQ56" s="82"/>
      <c r="BR56" s="82"/>
      <c r="BS56" s="82"/>
      <c r="BT56" s="82"/>
      <c r="BU56" s="82"/>
      <c r="BV56" s="82"/>
      <c r="BW56" s="82"/>
      <c r="BX56" s="82"/>
      <c r="BY56" s="82"/>
      <c r="BZ56" s="8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1"/>
      <c r="BM57" s="82"/>
      <c r="BN57" s="82"/>
      <c r="BO57" s="82"/>
      <c r="BP57" s="82"/>
      <c r="BQ57" s="82"/>
      <c r="BR57" s="82"/>
      <c r="BS57" s="82"/>
      <c r="BT57" s="82"/>
      <c r="BU57" s="82"/>
      <c r="BV57" s="82"/>
      <c r="BW57" s="82"/>
      <c r="BX57" s="82"/>
      <c r="BY57" s="82"/>
      <c r="BZ57" s="8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1"/>
      <c r="BM58" s="82"/>
      <c r="BN58" s="82"/>
      <c r="BO58" s="82"/>
      <c r="BP58" s="82"/>
      <c r="BQ58" s="82"/>
      <c r="BR58" s="82"/>
      <c r="BS58" s="82"/>
      <c r="BT58" s="82"/>
      <c r="BU58" s="82"/>
      <c r="BV58" s="82"/>
      <c r="BW58" s="82"/>
      <c r="BX58" s="82"/>
      <c r="BY58" s="82"/>
      <c r="BZ58" s="8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1"/>
      <c r="BM59" s="82"/>
      <c r="BN59" s="82"/>
      <c r="BO59" s="82"/>
      <c r="BP59" s="82"/>
      <c r="BQ59" s="82"/>
      <c r="BR59" s="82"/>
      <c r="BS59" s="82"/>
      <c r="BT59" s="82"/>
      <c r="BU59" s="82"/>
      <c r="BV59" s="82"/>
      <c r="BW59" s="82"/>
      <c r="BX59" s="82"/>
      <c r="BY59" s="82"/>
      <c r="BZ59" s="83"/>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1"/>
      <c r="BM60" s="82"/>
      <c r="BN60" s="82"/>
      <c r="BO60" s="82"/>
      <c r="BP60" s="82"/>
      <c r="BQ60" s="82"/>
      <c r="BR60" s="82"/>
      <c r="BS60" s="82"/>
      <c r="BT60" s="82"/>
      <c r="BU60" s="82"/>
      <c r="BV60" s="82"/>
      <c r="BW60" s="82"/>
      <c r="BX60" s="82"/>
      <c r="BY60" s="82"/>
      <c r="BZ60" s="83"/>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1"/>
      <c r="BM61" s="82"/>
      <c r="BN61" s="82"/>
      <c r="BO61" s="82"/>
      <c r="BP61" s="82"/>
      <c r="BQ61" s="82"/>
      <c r="BR61" s="82"/>
      <c r="BS61" s="82"/>
      <c r="BT61" s="82"/>
      <c r="BU61" s="82"/>
      <c r="BV61" s="82"/>
      <c r="BW61" s="82"/>
      <c r="BX61" s="82"/>
      <c r="BY61" s="82"/>
      <c r="BZ61" s="8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1"/>
      <c r="BM62" s="82"/>
      <c r="BN62" s="82"/>
      <c r="BO62" s="82"/>
      <c r="BP62" s="82"/>
      <c r="BQ62" s="82"/>
      <c r="BR62" s="82"/>
      <c r="BS62" s="82"/>
      <c r="BT62" s="82"/>
      <c r="BU62" s="82"/>
      <c r="BV62" s="82"/>
      <c r="BW62" s="82"/>
      <c r="BX62" s="82"/>
      <c r="BY62" s="82"/>
      <c r="BZ62" s="8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1"/>
      <c r="BM63" s="82"/>
      <c r="BN63" s="82"/>
      <c r="BO63" s="82"/>
      <c r="BP63" s="82"/>
      <c r="BQ63" s="82"/>
      <c r="BR63" s="82"/>
      <c r="BS63" s="82"/>
      <c r="BT63" s="82"/>
      <c r="BU63" s="82"/>
      <c r="BV63" s="82"/>
      <c r="BW63" s="82"/>
      <c r="BX63" s="82"/>
      <c r="BY63" s="82"/>
      <c r="BZ63" s="8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hUqa4971NQOiI9Aztq8R+boVitWqVjqdxMrVFPo2uyjkR34AsAtZuL6X4w5Q+mYhLxKm3QEdIKfLLCrJK4vbMg==" saltValue="w4M7iYfAt2AihhCzZ1GsN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358321</v>
      </c>
      <c r="D6" s="20">
        <f t="shared" si="3"/>
        <v>46</v>
      </c>
      <c r="E6" s="20">
        <f t="shared" si="3"/>
        <v>1</v>
      </c>
      <c r="F6" s="20">
        <f t="shared" si="3"/>
        <v>0</v>
      </c>
      <c r="G6" s="20">
        <f t="shared" si="3"/>
        <v>1</v>
      </c>
      <c r="H6" s="20" t="str">
        <f t="shared" si="3"/>
        <v>山口県　田布施・平生水道企業団</v>
      </c>
      <c r="I6" s="20" t="str">
        <f t="shared" si="3"/>
        <v>法適用</v>
      </c>
      <c r="J6" s="20" t="str">
        <f t="shared" si="3"/>
        <v>水道事業</v>
      </c>
      <c r="K6" s="20" t="str">
        <f t="shared" si="3"/>
        <v>末端給水事業</v>
      </c>
      <c r="L6" s="20" t="str">
        <f t="shared" si="3"/>
        <v>A6</v>
      </c>
      <c r="M6" s="20" t="str">
        <f t="shared" si="3"/>
        <v>その他</v>
      </c>
      <c r="N6" s="21" t="str">
        <f t="shared" si="3"/>
        <v>-</v>
      </c>
      <c r="O6" s="21">
        <f t="shared" si="3"/>
        <v>55.83</v>
      </c>
      <c r="P6" s="21">
        <f t="shared" si="3"/>
        <v>72.45</v>
      </c>
      <c r="Q6" s="21">
        <f t="shared" si="3"/>
        <v>4708</v>
      </c>
      <c r="R6" s="21" t="str">
        <f t="shared" si="3"/>
        <v>-</v>
      </c>
      <c r="S6" s="21" t="str">
        <f t="shared" si="3"/>
        <v>-</v>
      </c>
      <c r="T6" s="21" t="str">
        <f t="shared" si="3"/>
        <v>-</v>
      </c>
      <c r="U6" s="21">
        <f t="shared" si="3"/>
        <v>18164</v>
      </c>
      <c r="V6" s="21">
        <f t="shared" si="3"/>
        <v>13.16</v>
      </c>
      <c r="W6" s="21">
        <f t="shared" si="3"/>
        <v>1380.24</v>
      </c>
      <c r="X6" s="22">
        <f>IF(X7="",NA(),X7)</f>
        <v>102.31</v>
      </c>
      <c r="Y6" s="22">
        <f t="shared" ref="Y6:AG6" si="4">IF(Y7="",NA(),Y7)</f>
        <v>95.94</v>
      </c>
      <c r="Z6" s="22">
        <f t="shared" si="4"/>
        <v>102.02</v>
      </c>
      <c r="AA6" s="22">
        <f t="shared" si="4"/>
        <v>104.21</v>
      </c>
      <c r="AB6" s="22">
        <f t="shared" si="4"/>
        <v>108.22</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101.61</v>
      </c>
      <c r="AU6" s="22">
        <f t="shared" ref="AU6:BC6" si="6">IF(AU7="",NA(),AU7)</f>
        <v>56.65</v>
      </c>
      <c r="AV6" s="22">
        <f t="shared" si="6"/>
        <v>37.200000000000003</v>
      </c>
      <c r="AW6" s="22">
        <f t="shared" si="6"/>
        <v>32.200000000000003</v>
      </c>
      <c r="AX6" s="22">
        <f t="shared" si="6"/>
        <v>36.840000000000003</v>
      </c>
      <c r="AY6" s="22">
        <f t="shared" si="6"/>
        <v>379.08</v>
      </c>
      <c r="AZ6" s="22">
        <f t="shared" si="6"/>
        <v>367.55</v>
      </c>
      <c r="BA6" s="22">
        <f t="shared" si="6"/>
        <v>378.56</v>
      </c>
      <c r="BB6" s="22">
        <f t="shared" si="6"/>
        <v>364.46</v>
      </c>
      <c r="BC6" s="22">
        <f t="shared" si="6"/>
        <v>338.89</v>
      </c>
      <c r="BD6" s="21" t="str">
        <f>IF(BD7="","",IF(BD7="-","【-】","【"&amp;SUBSTITUTE(TEXT(BD7,"#,##0.00"),"-","△")&amp;"】"))</f>
        <v>【243.36】</v>
      </c>
      <c r="BE6" s="22">
        <f>IF(BE7="",NA(),BE7)</f>
        <v>467.85</v>
      </c>
      <c r="BF6" s="22">
        <f t="shared" ref="BF6:BN6" si="7">IF(BF7="",NA(),BF7)</f>
        <v>436.91</v>
      </c>
      <c r="BG6" s="22">
        <f t="shared" si="7"/>
        <v>403.63</v>
      </c>
      <c r="BH6" s="22">
        <f t="shared" si="7"/>
        <v>375.22</v>
      </c>
      <c r="BI6" s="22">
        <f t="shared" si="7"/>
        <v>349.32</v>
      </c>
      <c r="BJ6" s="22">
        <f t="shared" si="7"/>
        <v>398.98</v>
      </c>
      <c r="BK6" s="22">
        <f t="shared" si="7"/>
        <v>418.68</v>
      </c>
      <c r="BL6" s="22">
        <f t="shared" si="7"/>
        <v>395.68</v>
      </c>
      <c r="BM6" s="22">
        <f t="shared" si="7"/>
        <v>403.72</v>
      </c>
      <c r="BN6" s="22">
        <f t="shared" si="7"/>
        <v>400.21</v>
      </c>
      <c r="BO6" s="21" t="str">
        <f>IF(BO7="","",IF(BO7="-","【-】","【"&amp;SUBSTITUTE(TEXT(BO7,"#,##0.00"),"-","△")&amp;"】"))</f>
        <v>【265.93】</v>
      </c>
      <c r="BP6" s="22">
        <f>IF(BP7="",NA(),BP7)</f>
        <v>82.49</v>
      </c>
      <c r="BQ6" s="22">
        <f t="shared" ref="BQ6:BY6" si="8">IF(BQ7="",NA(),BQ7)</f>
        <v>80.56</v>
      </c>
      <c r="BR6" s="22">
        <f t="shared" si="8"/>
        <v>84.7</v>
      </c>
      <c r="BS6" s="22">
        <f t="shared" si="8"/>
        <v>83.8</v>
      </c>
      <c r="BT6" s="22">
        <f t="shared" si="8"/>
        <v>82.83</v>
      </c>
      <c r="BU6" s="22">
        <f t="shared" si="8"/>
        <v>98.64</v>
      </c>
      <c r="BV6" s="22">
        <f t="shared" si="8"/>
        <v>94.78</v>
      </c>
      <c r="BW6" s="22">
        <f t="shared" si="8"/>
        <v>97.59</v>
      </c>
      <c r="BX6" s="22">
        <f t="shared" si="8"/>
        <v>92.17</v>
      </c>
      <c r="BY6" s="22">
        <f t="shared" si="8"/>
        <v>92.83</v>
      </c>
      <c r="BZ6" s="21" t="str">
        <f>IF(BZ7="","",IF(BZ7="-","【-】","【"&amp;SUBSTITUTE(TEXT(BZ7,"#,##0.00"),"-","△")&amp;"】"))</f>
        <v>【97.82】</v>
      </c>
      <c r="CA6" s="22">
        <f>IF(CA7="",NA(),CA7)</f>
        <v>264.66000000000003</v>
      </c>
      <c r="CB6" s="22">
        <f t="shared" ref="CB6:CJ6" si="9">IF(CB7="",NA(),CB7)</f>
        <v>273.04000000000002</v>
      </c>
      <c r="CC6" s="22">
        <f t="shared" si="9"/>
        <v>259.77999999999997</v>
      </c>
      <c r="CD6" s="22">
        <f t="shared" si="9"/>
        <v>262.54000000000002</v>
      </c>
      <c r="CE6" s="22">
        <f t="shared" si="9"/>
        <v>266.48</v>
      </c>
      <c r="CF6" s="22">
        <f t="shared" si="9"/>
        <v>178.92</v>
      </c>
      <c r="CG6" s="22">
        <f t="shared" si="9"/>
        <v>181.3</v>
      </c>
      <c r="CH6" s="22">
        <f t="shared" si="9"/>
        <v>181.71</v>
      </c>
      <c r="CI6" s="22">
        <f t="shared" si="9"/>
        <v>188.51</v>
      </c>
      <c r="CJ6" s="22">
        <f t="shared" si="9"/>
        <v>189.43</v>
      </c>
      <c r="CK6" s="21" t="str">
        <f>IF(CK7="","",IF(CK7="-","【-】","【"&amp;SUBSTITUTE(TEXT(CK7,"#,##0.00"),"-","△")&amp;"】"))</f>
        <v>【177.56】</v>
      </c>
      <c r="CL6" s="22">
        <f>IF(CL7="",NA(),CL7)</f>
        <v>46.09</v>
      </c>
      <c r="CM6" s="22">
        <f t="shared" ref="CM6:CU6" si="10">IF(CM7="",NA(),CM7)</f>
        <v>46.24</v>
      </c>
      <c r="CN6" s="22">
        <f t="shared" si="10"/>
        <v>46.28</v>
      </c>
      <c r="CO6" s="22">
        <f t="shared" si="10"/>
        <v>46.16</v>
      </c>
      <c r="CP6" s="22">
        <f t="shared" si="10"/>
        <v>45.43</v>
      </c>
      <c r="CQ6" s="22">
        <f t="shared" si="10"/>
        <v>55.14</v>
      </c>
      <c r="CR6" s="22">
        <f t="shared" si="10"/>
        <v>55.89</v>
      </c>
      <c r="CS6" s="22">
        <f t="shared" si="10"/>
        <v>55.72</v>
      </c>
      <c r="CT6" s="22">
        <f t="shared" si="10"/>
        <v>55.31</v>
      </c>
      <c r="CU6" s="22">
        <f t="shared" si="10"/>
        <v>55.14</v>
      </c>
      <c r="CV6" s="21" t="str">
        <f>IF(CV7="","",IF(CV7="-","【-】","【"&amp;SUBSTITUTE(TEXT(CV7,"#,##0.00"),"-","△")&amp;"】"))</f>
        <v>【59.81】</v>
      </c>
      <c r="CW6" s="22">
        <f>IF(CW7="",NA(),CW7)</f>
        <v>92.73</v>
      </c>
      <c r="CX6" s="22">
        <f t="shared" ref="CX6:DF6" si="11">IF(CX7="",NA(),CX7)</f>
        <v>90.7</v>
      </c>
      <c r="CY6" s="22">
        <f t="shared" si="11"/>
        <v>90.05</v>
      </c>
      <c r="CZ6" s="22">
        <f t="shared" si="11"/>
        <v>89.27</v>
      </c>
      <c r="DA6" s="22">
        <f t="shared" si="11"/>
        <v>87.57</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53.23</v>
      </c>
      <c r="DI6" s="22">
        <f t="shared" ref="DI6:DQ6" si="12">IF(DI7="",NA(),DI7)</f>
        <v>54.57</v>
      </c>
      <c r="DJ6" s="22">
        <f t="shared" si="12"/>
        <v>55.72</v>
      </c>
      <c r="DK6" s="22">
        <f t="shared" si="12"/>
        <v>56.91</v>
      </c>
      <c r="DL6" s="22">
        <f t="shared" si="12"/>
        <v>58.19</v>
      </c>
      <c r="DM6" s="22">
        <f t="shared" si="12"/>
        <v>49.92</v>
      </c>
      <c r="DN6" s="22">
        <f t="shared" si="12"/>
        <v>50.63</v>
      </c>
      <c r="DO6" s="22">
        <f t="shared" si="12"/>
        <v>51.29</v>
      </c>
      <c r="DP6" s="22">
        <f t="shared" si="12"/>
        <v>52.2</v>
      </c>
      <c r="DQ6" s="22">
        <f t="shared" si="12"/>
        <v>52.7</v>
      </c>
      <c r="DR6" s="21" t="str">
        <f>IF(DR7="","",IF(DR7="-","【-】","【"&amp;SUBSTITUTE(TEXT(DR7,"#,##0.00"),"-","△")&amp;"】"))</f>
        <v>【52.02】</v>
      </c>
      <c r="DS6" s="21">
        <f>IF(DS7="",NA(),DS7)</f>
        <v>0</v>
      </c>
      <c r="DT6" s="21">
        <f t="shared" ref="DT6:EB6" si="13">IF(DT7="",NA(),DT7)</f>
        <v>0</v>
      </c>
      <c r="DU6" s="21">
        <f t="shared" si="13"/>
        <v>0</v>
      </c>
      <c r="DV6" s="21">
        <f t="shared" si="13"/>
        <v>0</v>
      </c>
      <c r="DW6" s="21">
        <f t="shared" si="13"/>
        <v>0</v>
      </c>
      <c r="DX6" s="22">
        <f t="shared" si="13"/>
        <v>16.88</v>
      </c>
      <c r="DY6" s="22">
        <f t="shared" si="13"/>
        <v>18.28</v>
      </c>
      <c r="DZ6" s="22">
        <f t="shared" si="13"/>
        <v>19.61</v>
      </c>
      <c r="EA6" s="22">
        <f t="shared" si="13"/>
        <v>20.73</v>
      </c>
      <c r="EB6" s="22">
        <f t="shared" si="13"/>
        <v>22.86</v>
      </c>
      <c r="EC6" s="21" t="str">
        <f>IF(EC7="","",IF(EC7="-","【-】","【"&amp;SUBSTITUTE(TEXT(EC7,"#,##0.00"),"-","△")&amp;"】"))</f>
        <v>【25.37】</v>
      </c>
      <c r="ED6" s="22">
        <f>IF(ED7="",NA(),ED7)</f>
        <v>0.39</v>
      </c>
      <c r="EE6" s="22">
        <f t="shared" ref="EE6:EM6" si="14">IF(EE7="",NA(),EE7)</f>
        <v>0.41</v>
      </c>
      <c r="EF6" s="22">
        <f t="shared" si="14"/>
        <v>0.23</v>
      </c>
      <c r="EG6" s="22">
        <f t="shared" si="14"/>
        <v>0.28000000000000003</v>
      </c>
      <c r="EH6" s="22">
        <f t="shared" si="14"/>
        <v>0.27</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358321</v>
      </c>
      <c r="D7" s="24">
        <v>46</v>
      </c>
      <c r="E7" s="24">
        <v>1</v>
      </c>
      <c r="F7" s="24">
        <v>0</v>
      </c>
      <c r="G7" s="24">
        <v>1</v>
      </c>
      <c r="H7" s="24" t="s">
        <v>93</v>
      </c>
      <c r="I7" s="24" t="s">
        <v>94</v>
      </c>
      <c r="J7" s="24" t="s">
        <v>95</v>
      </c>
      <c r="K7" s="24" t="s">
        <v>96</v>
      </c>
      <c r="L7" s="24" t="s">
        <v>97</v>
      </c>
      <c r="M7" s="24" t="s">
        <v>98</v>
      </c>
      <c r="N7" s="25" t="s">
        <v>99</v>
      </c>
      <c r="O7" s="25">
        <v>55.83</v>
      </c>
      <c r="P7" s="25">
        <v>72.45</v>
      </c>
      <c r="Q7" s="25">
        <v>4708</v>
      </c>
      <c r="R7" s="25" t="s">
        <v>99</v>
      </c>
      <c r="S7" s="25" t="s">
        <v>99</v>
      </c>
      <c r="T7" s="25" t="s">
        <v>99</v>
      </c>
      <c r="U7" s="25">
        <v>18164</v>
      </c>
      <c r="V7" s="25">
        <v>13.16</v>
      </c>
      <c r="W7" s="25">
        <v>1380.24</v>
      </c>
      <c r="X7" s="25">
        <v>102.31</v>
      </c>
      <c r="Y7" s="25">
        <v>95.94</v>
      </c>
      <c r="Z7" s="25">
        <v>102.02</v>
      </c>
      <c r="AA7" s="25">
        <v>104.21</v>
      </c>
      <c r="AB7" s="25">
        <v>108.22</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101.61</v>
      </c>
      <c r="AU7" s="25">
        <v>56.65</v>
      </c>
      <c r="AV7" s="25">
        <v>37.200000000000003</v>
      </c>
      <c r="AW7" s="25">
        <v>32.200000000000003</v>
      </c>
      <c r="AX7" s="25">
        <v>36.840000000000003</v>
      </c>
      <c r="AY7" s="25">
        <v>379.08</v>
      </c>
      <c r="AZ7" s="25">
        <v>367.55</v>
      </c>
      <c r="BA7" s="25">
        <v>378.56</v>
      </c>
      <c r="BB7" s="25">
        <v>364.46</v>
      </c>
      <c r="BC7" s="25">
        <v>338.89</v>
      </c>
      <c r="BD7" s="25">
        <v>243.36</v>
      </c>
      <c r="BE7" s="25">
        <v>467.85</v>
      </c>
      <c r="BF7" s="25">
        <v>436.91</v>
      </c>
      <c r="BG7" s="25">
        <v>403.63</v>
      </c>
      <c r="BH7" s="25">
        <v>375.22</v>
      </c>
      <c r="BI7" s="25">
        <v>349.32</v>
      </c>
      <c r="BJ7" s="25">
        <v>398.98</v>
      </c>
      <c r="BK7" s="25">
        <v>418.68</v>
      </c>
      <c r="BL7" s="25">
        <v>395.68</v>
      </c>
      <c r="BM7" s="25">
        <v>403.72</v>
      </c>
      <c r="BN7" s="25">
        <v>400.21</v>
      </c>
      <c r="BO7" s="25">
        <v>265.93</v>
      </c>
      <c r="BP7" s="25">
        <v>82.49</v>
      </c>
      <c r="BQ7" s="25">
        <v>80.56</v>
      </c>
      <c r="BR7" s="25">
        <v>84.7</v>
      </c>
      <c r="BS7" s="25">
        <v>83.8</v>
      </c>
      <c r="BT7" s="25">
        <v>82.83</v>
      </c>
      <c r="BU7" s="25">
        <v>98.64</v>
      </c>
      <c r="BV7" s="25">
        <v>94.78</v>
      </c>
      <c r="BW7" s="25">
        <v>97.59</v>
      </c>
      <c r="BX7" s="25">
        <v>92.17</v>
      </c>
      <c r="BY7" s="25">
        <v>92.83</v>
      </c>
      <c r="BZ7" s="25">
        <v>97.82</v>
      </c>
      <c r="CA7" s="25">
        <v>264.66000000000003</v>
      </c>
      <c r="CB7" s="25">
        <v>273.04000000000002</v>
      </c>
      <c r="CC7" s="25">
        <v>259.77999999999997</v>
      </c>
      <c r="CD7" s="25">
        <v>262.54000000000002</v>
      </c>
      <c r="CE7" s="25">
        <v>266.48</v>
      </c>
      <c r="CF7" s="25">
        <v>178.92</v>
      </c>
      <c r="CG7" s="25">
        <v>181.3</v>
      </c>
      <c r="CH7" s="25">
        <v>181.71</v>
      </c>
      <c r="CI7" s="25">
        <v>188.51</v>
      </c>
      <c r="CJ7" s="25">
        <v>189.43</v>
      </c>
      <c r="CK7" s="25">
        <v>177.56</v>
      </c>
      <c r="CL7" s="25">
        <v>46.09</v>
      </c>
      <c r="CM7" s="25">
        <v>46.24</v>
      </c>
      <c r="CN7" s="25">
        <v>46.28</v>
      </c>
      <c r="CO7" s="25">
        <v>46.16</v>
      </c>
      <c r="CP7" s="25">
        <v>45.43</v>
      </c>
      <c r="CQ7" s="25">
        <v>55.14</v>
      </c>
      <c r="CR7" s="25">
        <v>55.89</v>
      </c>
      <c r="CS7" s="25">
        <v>55.72</v>
      </c>
      <c r="CT7" s="25">
        <v>55.31</v>
      </c>
      <c r="CU7" s="25">
        <v>55.14</v>
      </c>
      <c r="CV7" s="25">
        <v>59.81</v>
      </c>
      <c r="CW7" s="25">
        <v>92.73</v>
      </c>
      <c r="CX7" s="25">
        <v>90.7</v>
      </c>
      <c r="CY7" s="25">
        <v>90.05</v>
      </c>
      <c r="CZ7" s="25">
        <v>89.27</v>
      </c>
      <c r="DA7" s="25">
        <v>87.57</v>
      </c>
      <c r="DB7" s="25">
        <v>81.39</v>
      </c>
      <c r="DC7" s="25">
        <v>81.27</v>
      </c>
      <c r="DD7" s="25">
        <v>81.260000000000005</v>
      </c>
      <c r="DE7" s="25">
        <v>80.36</v>
      </c>
      <c r="DF7" s="25">
        <v>80.13</v>
      </c>
      <c r="DG7" s="25">
        <v>89.42</v>
      </c>
      <c r="DH7" s="25">
        <v>53.23</v>
      </c>
      <c r="DI7" s="25">
        <v>54.57</v>
      </c>
      <c r="DJ7" s="25">
        <v>55.72</v>
      </c>
      <c r="DK7" s="25">
        <v>56.91</v>
      </c>
      <c r="DL7" s="25">
        <v>58.19</v>
      </c>
      <c r="DM7" s="25">
        <v>49.92</v>
      </c>
      <c r="DN7" s="25">
        <v>50.63</v>
      </c>
      <c r="DO7" s="25">
        <v>51.29</v>
      </c>
      <c r="DP7" s="25">
        <v>52.2</v>
      </c>
      <c r="DQ7" s="25">
        <v>52.7</v>
      </c>
      <c r="DR7" s="25">
        <v>52.02</v>
      </c>
      <c r="DS7" s="25">
        <v>0</v>
      </c>
      <c r="DT7" s="25">
        <v>0</v>
      </c>
      <c r="DU7" s="25">
        <v>0</v>
      </c>
      <c r="DV7" s="25">
        <v>0</v>
      </c>
      <c r="DW7" s="25">
        <v>0</v>
      </c>
      <c r="DX7" s="25">
        <v>16.88</v>
      </c>
      <c r="DY7" s="25">
        <v>18.28</v>
      </c>
      <c r="DZ7" s="25">
        <v>19.61</v>
      </c>
      <c r="EA7" s="25">
        <v>20.73</v>
      </c>
      <c r="EB7" s="25">
        <v>22.86</v>
      </c>
      <c r="EC7" s="25">
        <v>25.37</v>
      </c>
      <c r="ED7" s="25">
        <v>0.39</v>
      </c>
      <c r="EE7" s="25">
        <v>0.41</v>
      </c>
      <c r="EF7" s="25">
        <v>0.23</v>
      </c>
      <c r="EG7" s="25">
        <v>0.28000000000000003</v>
      </c>
      <c r="EH7" s="25">
        <v>0.27</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水道 企業団</cp:lastModifiedBy>
  <dcterms:created xsi:type="dcterms:W3CDTF">2025-01-24T06:53:50Z</dcterms:created>
  <dcterms:modified xsi:type="dcterms:W3CDTF">2025-02-20T01:45:50Z</dcterms:modified>
  <cp:category/>
</cp:coreProperties>
</file>