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7.41.28\share\04 地方債・公営企業班\12 経営比較分析表\R06経営比較分析\104 市町等→県\01 水道事業\14 周防大島町 ○\"/>
    </mc:Choice>
  </mc:AlternateContent>
  <xr:revisionPtr revIDLastSave="0" documentId="13_ncr:1_{8DB743CA-3D2A-4206-98AE-EADCCB822E22}" xr6:coauthVersionLast="47" xr6:coauthVersionMax="47" xr10:uidLastSave="{00000000-0000-0000-0000-000000000000}"/>
  <workbookProtection workbookAlgorithmName="SHA-512" workbookHashValue="inHWsuj0mUeZMoj3dtOWAJ4UZ0/SViYASlykt3+SH7NQ6+Nsj2a15Uxm+K9WkklRmlC8NSE+A95fEGwrwSBxvQ==" workbookSaltValue="G3douU2v0MSeUQs5yrEZKg==" workbookSpinCount="100000" lockStructure="1"/>
  <bookViews>
    <workbookView xWindow="-28920" yWindow="-1545"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I10" i="4"/>
  <c r="B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<sst xmlns="http://schemas.openxmlformats.org/spreadsheetml/2006/main" count="228" uniqueCount="113">
  <si>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</si>
  <si>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</si>
  <si>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</si>
  <si>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</si>
  <si>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</si>
  <si>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</si>
  <si>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</si>
  <si>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</si>
  <si>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</si>
  <si>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</si>
  <si>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</si>
  <si>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</si>
  <si>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</si>
  <si>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</si>
  <si>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</si>
  <si>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</si>
  <si>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</si>
  <si>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</si>
  <si>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</si>
  <si>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</si>
  <si>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</si>
  <si>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</si>
  <si>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</si>
  <si>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</si>
  <si>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</si>
  <si>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</si>
  <si>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</si>
  <si>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</si>
  <si>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</si>
  <si>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</si>
  <si>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</si>
  <si>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</si>
  <si>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</si>
  <si>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</si>
  <si>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</si>
  <si>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</si>
  <si>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</si>
  <si>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</si>
  <si>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</si>
  <si>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</si>
  <si>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</si>
  <si>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</si>
  <si>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</si>
  <si>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</si>
  <si>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</si>
  <si>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</si>
  <si>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</si>
  <si>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</si>
  <si>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</si>
  <si>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</si>
  <si>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</si>
  <si>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</si>
  <si>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</si>
  <si>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</si>
  <si>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</si>
  <si>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</si>
  <si>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</si>
  <si>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</si>
  <si>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</si>
  <si>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</si>
  <si>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</si>
  <si>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</si>
  <si>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</si>
  <si>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</si>
  <si>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</si>
  <si>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</si>
  <si>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</si>
  <si>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</si>
  <si>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</si>
  <si>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</si>
  <si>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</si>
  <si>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</si>
  <si>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</si>
  <si>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</si>
  <si>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</si>
  <si>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</si>
  <si>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</si>
  <si>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</si>
  <si>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</si>
  <si>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</si>
  <si>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</si>
  <si>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</si>
  <si>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</si>
  <si>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</si>
  <si>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</si>
  <si>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</si>
  <si>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</si>
  <si>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</si>
  <si>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</si>
  <si>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</si>
  <si>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</si>
  <si>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</si>
  <si>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</si>
  <si>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</si>
  <si>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</si>
  <si>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</si>
  <si>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</si>
  <si>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</si>
  <si>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</si>
  <si>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</si>
  <si>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</si>
  <si>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</si>
  <si>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</si>
  <si>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</si>
  <si>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</si>
  <si>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</si>
  <si>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</si>
  <si>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</si>
  <si>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</si>
  <si>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</si>
  <si>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
　令和7～8年度で水道施設耐震化更新計画を策定することを予定している。</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rPh sb="98" eb="100">
      <t>レイワ</t>
    </rPh>
    <rPh sb="103" eb="105">
      <t>ネンド</t>
    </rPh>
    <rPh sb="106" eb="108">
      <t>スイドウ</t>
    </rPh>
    <rPh sb="108" eb="110">
      <t>シセツ</t>
    </rPh>
    <phoneticPr fontId="4"/>
  </si>
  <si>
    <t xml:space="preserve">　水源を県境のダムからの遠距離送水に求める本町は、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①経常収支比率
　給水収益の不足分を一般会計からの繰入金で補っている状態であり、これによって経常収支比率100%以上を維持している。
②累積欠損金比率
　水道会計移行時に特別損失（引当金）を計上したことによるものであり、H30年度からは解消されている。
③流動比率
　効率的な経営に努め、内部留保の確保に努力する。
④企業債残高対給水収益比率
　令和3年度より簡易水道を統合したことにより、地方債残高は料金収入等の約5倍となった。計画的な施設更新を行うことにより、企業債増加の抑制に努める。
⑤料金回収率
　R5は物価高騰の対策として、基本料金を1期分免除したことにより料金収入等の割合は40%強であり、一般会計からの繰入金に大きく依存している。
⑥給水原価
　使用水量1㎥当たりの費用は、600円弱と全国平均よりかなり高水準であり、経営圧迫の要因となっている。
⑦施設利用率
　令和3年度より簡易水道を統合したことにより、日当たり配水能力に対する平均配水量の割合が61%程度となった。使用量に見合った施設の更新を検討する必要がある。
⑧有収率
　総配水量に対する使用水量の割合は、68%程度と全国水準より低水準であり、漏水の抑制など効率的な配水に努める必要がある。
</t>
    <rPh sb="46" eb="48">
      <t>コンナン</t>
    </rPh>
    <rPh sb="69" eb="71">
      <t>リョウキン</t>
    </rPh>
    <rPh sb="72" eb="74">
      <t>ヒキア</t>
    </rPh>
    <rPh sb="76" eb="77">
      <t>ムズカ</t>
    </rPh>
    <rPh sb="130" eb="132">
      <t>シュウシ</t>
    </rPh>
    <rPh sb="132" eb="134">
      <t>ヒリツ</t>
    </rPh>
    <rPh sb="136" eb="138">
      <t>キュウスイ</t>
    </rPh>
    <rPh sb="138" eb="140">
      <t>シュウエキ</t>
    </rPh>
    <rPh sb="141" eb="144">
      <t>フソクブン</t>
    </rPh>
    <rPh sb="145" eb="147">
      <t>イッパン</t>
    </rPh>
    <rPh sb="147" eb="149">
      <t>カイケイ</t>
    </rPh>
    <rPh sb="152" eb="154">
      <t>クリイレ</t>
    </rPh>
    <rPh sb="154" eb="155">
      <t>キン</t>
    </rPh>
    <rPh sb="156" eb="157">
      <t>オギナ</t>
    </rPh>
    <rPh sb="161" eb="163">
      <t>ジョウタイ</t>
    </rPh>
    <rPh sb="175" eb="177">
      <t>シュウシ</t>
    </rPh>
    <rPh sb="177" eb="179">
      <t>ヒリツ</t>
    </rPh>
    <rPh sb="183" eb="185">
      <t>イジョウ</t>
    </rPh>
    <rPh sb="186" eb="188">
      <t>イジ</t>
    </rPh>
    <rPh sb="195" eb="197">
      <t>ルイセキ</t>
    </rPh>
    <rPh sb="197" eb="200">
      <t>ケッソンキン</t>
    </rPh>
    <rPh sb="200" eb="202">
      <t>ヒリツ</t>
    </rPh>
    <rPh sb="204" eb="206">
      <t>スイドウ</t>
    </rPh>
    <rPh sb="206" eb="208">
      <t>カイケイ</t>
    </rPh>
    <rPh sb="208" eb="210">
      <t>イコウ</t>
    </rPh>
    <rPh sb="210" eb="211">
      <t>ジ</t>
    </rPh>
    <rPh sb="212" eb="214">
      <t>トクベツ</t>
    </rPh>
    <rPh sb="214" eb="216">
      <t>ソンシツ</t>
    </rPh>
    <rPh sb="217" eb="219">
      <t>ヒキアテ</t>
    </rPh>
    <rPh sb="219" eb="220">
      <t>キン</t>
    </rPh>
    <rPh sb="222" eb="224">
      <t>ケイジョウ</t>
    </rPh>
    <rPh sb="245" eb="247">
      <t>カイショウ</t>
    </rPh>
    <rPh sb="255" eb="257">
      <t>リュウドウ</t>
    </rPh>
    <rPh sb="257" eb="259">
      <t>ヒリツ</t>
    </rPh>
    <rPh sb="265" eb="267">
      <t>ケイエイ</t>
    </rPh>
    <rPh sb="271" eb="273">
      <t>ナイブ</t>
    </rPh>
    <rPh sb="273" eb="275">
      <t>リュウホ</t>
    </rPh>
    <rPh sb="276" eb="278">
      <t>カクホ</t>
    </rPh>
    <rPh sb="280" eb="281">
      <t>リョク</t>
    </rPh>
    <rPh sb="286" eb="288">
      <t>キギョウ</t>
    </rPh>
    <rPh sb="288" eb="289">
      <t>サイ</t>
    </rPh>
    <rPh sb="289" eb="291">
      <t>ザンダカ</t>
    </rPh>
    <rPh sb="291" eb="292">
      <t>タイ</t>
    </rPh>
    <rPh sb="292" eb="294">
      <t>キュウスイ</t>
    </rPh>
    <rPh sb="294" eb="296">
      <t>シュウエキ</t>
    </rPh>
    <rPh sb="296" eb="298">
      <t>ヒリツ</t>
    </rPh>
    <rPh sb="300" eb="302">
      <t>レイワ</t>
    </rPh>
    <rPh sb="303" eb="304">
      <t>ネン</t>
    </rPh>
    <rPh sb="304" eb="305">
      <t>ド</t>
    </rPh>
    <rPh sb="307" eb="309">
      <t>カンイ</t>
    </rPh>
    <rPh sb="309" eb="311">
      <t>スイドウ</t>
    </rPh>
    <rPh sb="312" eb="314">
      <t>トウゴウ</t>
    </rPh>
    <rPh sb="322" eb="325">
      <t>チホウサイ</t>
    </rPh>
    <rPh sb="325" eb="327">
      <t>ザンダカ</t>
    </rPh>
    <rPh sb="328" eb="330">
      <t>リョウキン</t>
    </rPh>
    <rPh sb="330" eb="332">
      <t>シュウニュウ</t>
    </rPh>
    <rPh sb="332" eb="333">
      <t>トウ</t>
    </rPh>
    <rPh sb="334" eb="335">
      <t>ヤク</t>
    </rPh>
    <rPh sb="342" eb="345">
      <t>ケイカクテキ</t>
    </rPh>
    <rPh sb="346" eb="348">
      <t>シセツ</t>
    </rPh>
    <rPh sb="348" eb="350">
      <t>コウシン</t>
    </rPh>
    <rPh sb="351" eb="352">
      <t>オコナ</t>
    </rPh>
    <rPh sb="359" eb="361">
      <t>キギョウ</t>
    </rPh>
    <rPh sb="361" eb="362">
      <t>サイ</t>
    </rPh>
    <rPh sb="362" eb="364">
      <t>ゾウカ</t>
    </rPh>
    <rPh sb="365" eb="367">
      <t>ヨクセイ</t>
    </rPh>
    <rPh sb="368" eb="369">
      <t>ツト</t>
    </rPh>
    <rPh sb="374" eb="376">
      <t>リョウキン</t>
    </rPh>
    <rPh sb="376" eb="378">
      <t>カイシュウ</t>
    </rPh>
    <rPh sb="378" eb="379">
      <t>リツ</t>
    </rPh>
    <rPh sb="384" eb="388">
      <t>ブッカコウトウ</t>
    </rPh>
    <rPh sb="389" eb="391">
      <t>タイサク</t>
    </rPh>
    <rPh sb="395" eb="397">
      <t>キホン</t>
    </rPh>
    <rPh sb="397" eb="399">
      <t>リョウキン</t>
    </rPh>
    <rPh sb="401" eb="402">
      <t>キ</t>
    </rPh>
    <rPh sb="402" eb="403">
      <t>ブン</t>
    </rPh>
    <rPh sb="403" eb="405">
      <t>メンジョ</t>
    </rPh>
    <rPh sb="412" eb="414">
      <t>リョウキン</t>
    </rPh>
    <rPh sb="414" eb="416">
      <t>シュウニュウ</t>
    </rPh>
    <rPh sb="416" eb="417">
      <t>トウ</t>
    </rPh>
    <rPh sb="418" eb="419">
      <t>ワリ</t>
    </rPh>
    <rPh sb="424" eb="425">
      <t>キョウ</t>
    </rPh>
    <rPh sb="429" eb="431">
      <t>イッパン</t>
    </rPh>
    <rPh sb="431" eb="433">
      <t>カイケイ</t>
    </rPh>
    <rPh sb="436" eb="438">
      <t>クリイレ</t>
    </rPh>
    <rPh sb="438" eb="439">
      <t>キン</t>
    </rPh>
    <rPh sb="440" eb="441">
      <t>オオ</t>
    </rPh>
    <rPh sb="443" eb="445">
      <t>イゾン</t>
    </rPh>
    <rPh sb="452" eb="454">
      <t>キュウスイ</t>
    </rPh>
    <rPh sb="454" eb="456">
      <t>ゲンカ</t>
    </rPh>
    <rPh sb="458" eb="460">
      <t>シヨウ</t>
    </rPh>
    <rPh sb="460" eb="462">
      <t>スイリョウ</t>
    </rPh>
    <rPh sb="464" eb="465">
      <t>ア</t>
    </rPh>
    <rPh sb="468" eb="470">
      <t>ヒヨウ</t>
    </rPh>
    <rPh sb="475" eb="476">
      <t>エン</t>
    </rPh>
    <rPh sb="476" eb="477">
      <t>ジャク</t>
    </rPh>
    <rPh sb="478" eb="480">
      <t>ゼンコク</t>
    </rPh>
    <rPh sb="480" eb="482">
      <t>ヘイキン</t>
    </rPh>
    <rPh sb="487" eb="490">
      <t>コウスイジュン</t>
    </rPh>
    <rPh sb="494" eb="496">
      <t>ケイエイ</t>
    </rPh>
    <rPh sb="496" eb="498">
      <t>アッパク</t>
    </rPh>
    <rPh sb="499" eb="501">
      <t>ヨウイン</t>
    </rPh>
    <rPh sb="510" eb="512">
      <t>シセツ</t>
    </rPh>
    <rPh sb="512" eb="515">
      <t>リヨウリツ</t>
    </rPh>
    <rPh sb="539" eb="540">
      <t>ニチ</t>
    </rPh>
    <rPh sb="540" eb="541">
      <t>ア</t>
    </rPh>
    <rPh sb="543" eb="545">
      <t>ハイスイ</t>
    </rPh>
    <rPh sb="545" eb="547">
      <t>ノウリョク</t>
    </rPh>
    <rPh sb="548" eb="549">
      <t>タイ</t>
    </rPh>
    <rPh sb="551" eb="553">
      <t>ヘイキン</t>
    </rPh>
    <rPh sb="553" eb="555">
      <t>ハイスイ</t>
    </rPh>
    <rPh sb="555" eb="556">
      <t>リョウ</t>
    </rPh>
    <rPh sb="557" eb="559">
      <t>ワリアイ</t>
    </rPh>
    <rPh sb="563" eb="565">
      <t>テイド</t>
    </rPh>
    <rPh sb="570" eb="572">
      <t>シヨウ</t>
    </rPh>
    <rPh sb="572" eb="573">
      <t>リョウ</t>
    </rPh>
    <rPh sb="574" eb="576">
      <t>ミア</t>
    </rPh>
    <rPh sb="578" eb="580">
      <t>シセツ</t>
    </rPh>
    <rPh sb="581" eb="583">
      <t>コウシン</t>
    </rPh>
    <rPh sb="584" eb="586">
      <t>ケントウ</t>
    </rPh>
    <rPh sb="588" eb="590">
      <t>ヒツヨウ</t>
    </rPh>
    <rPh sb="596" eb="597">
      <t>ユウ</t>
    </rPh>
    <rPh sb="597" eb="599">
      <t>シュウリツ</t>
    </rPh>
    <rPh sb="601" eb="602">
      <t>ソウ</t>
    </rPh>
    <rPh sb="602" eb="604">
      <t>ハイスイ</t>
    </rPh>
    <rPh sb="604" eb="605">
      <t>リョウ</t>
    </rPh>
    <rPh sb="606" eb="607">
      <t>タイ</t>
    </rPh>
    <rPh sb="609" eb="611">
      <t>シヨウ</t>
    </rPh>
    <rPh sb="611" eb="613">
      <t>スイリョウ</t>
    </rPh>
    <rPh sb="614" eb="616">
      <t>ワリアイ</t>
    </rPh>
    <rPh sb="621" eb="623">
      <t>テイド</t>
    </rPh>
    <rPh sb="624" eb="626">
      <t>ゼンコク</t>
    </rPh>
    <rPh sb="626" eb="628">
      <t>スイジュン</t>
    </rPh>
    <rPh sb="630" eb="633">
      <t>テイスイジュン</t>
    </rPh>
    <rPh sb="637" eb="639">
      <t>ロウスイ</t>
    </rPh>
    <rPh sb="640" eb="642">
      <t>ヨクセイ</t>
    </rPh>
    <rPh sb="644" eb="647">
      <t>コウリツテキ</t>
    </rPh>
    <rPh sb="648" eb="650">
      <t>ハイスイ</t>
    </rPh>
    <rPh sb="651" eb="652">
      <t>ツト</t>
    </rPh>
    <rPh sb="654" eb="656">
      <t>ヒツヨウ</t>
    </rPh>
    <phoneticPr fontId="4"/>
  </si>
  <si>
    <t>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令和7年4月1日より柳井地域で広域化を実施し、更なるコスト削減に努める。
　令和7年度には経営戦略を策定することを予定している。</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rPh sb="189" eb="191">
      <t>レイワ</t>
    </rPh>
    <rPh sb="192" eb="193">
      <t>ネン</t>
    </rPh>
    <rPh sb="194" eb="195">
      <t>ガツ</t>
    </rPh>
    <rPh sb="196" eb="197">
      <t>ヒ</t>
    </rPh>
    <rPh sb="227" eb="229">
      <t>レイワ</t>
    </rPh>
    <rPh sb="230" eb="232">
      <t>ネンド</t>
    </rPh>
    <rPh sb="234" eb="236">
      <t>ケイエイ</t>
    </rPh>
    <rPh sb="236" eb="238">
      <t>センリャク</t>
    </rPh>
    <rPh sb="239" eb="241">
      <t>サクテイ</t>
    </rPh>
    <rPh sb="246" eb="2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</si>
</sst>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8-4325-AE20-375FAE510F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258-4325-AE20-375FAE510F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69.73</c:v>
                </c:pt>
                <c:pt idx="1">
                  <c:v>73.05</c:v>
                </c:pt>
                <c:pt idx="2">
                  <c:v>67.08</c:v>
                </c:pt>
                <c:pt idx="3">
                  <c:v>62.68</c:v>
                </c:pt>
                <c:pt idx="4">
                  <c:v>61.33</c:v>
                </c:pt>
              </c:numCache>
            </c:numRef>
          </c:val>
          <c:extLst>
            <c:ext xmlns:c16="http://schemas.microsoft.com/office/drawing/2014/chart" uri="{C3380CC4-5D6E-409C-BE32-E72D297353CC}">
              <c16:uniqueId val="{00000000-AFEB-45FA-AA18-B95CB52246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AFEB-45FA-AA18-B95CB52246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65.989999999999995</c:v>
                </c:pt>
                <c:pt idx="1">
                  <c:v>67.53</c:v>
                </c:pt>
                <c:pt idx="2">
                  <c:v>67.06</c:v>
                </c:pt>
                <c:pt idx="3">
                  <c:v>67.16</c:v>
                </c:pt>
                <c:pt idx="4">
                  <c:v>68.16</c:v>
                </c:pt>
              </c:numCache>
            </c:numRef>
          </c:val>
          <c:extLst>
            <c:ext xmlns:c16="http://schemas.microsoft.com/office/drawing/2014/chart" uri="{C3380CC4-5D6E-409C-BE32-E72D297353CC}">
              <c16:uniqueId val="{00000000-4DA9-44FC-824D-869AAB1B6F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4DA9-44FC-824D-869AAB1B6F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107.79</c:v>
                </c:pt>
                <c:pt idx="1">
                  <c:v>109.29</c:v>
                </c:pt>
                <c:pt idx="2">
                  <c:v>105.61</c:v>
                </c:pt>
                <c:pt idx="3">
                  <c:v>109.59</c:v>
                </c:pt>
                <c:pt idx="4">
                  <c:v>110.59</c:v>
                </c:pt>
              </c:numCache>
            </c:numRef>
          </c:val>
          <c:extLst>
            <c:ext xmlns:c16="http://schemas.microsoft.com/office/drawing/2014/chart" uri="{C3380CC4-5D6E-409C-BE32-E72D297353CC}">
              <c16:uniqueId val="{00000000-647C-46E3-B3CA-99B58D9D87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47C-46E3-B3CA-99B58D9D87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14.13</c:v>
                </c:pt>
                <c:pt idx="1">
                  <c:v>18.510000000000002</c:v>
                </c:pt>
                <c:pt idx="2">
                  <c:v>20.010000000000002</c:v>
                </c:pt>
                <c:pt idx="3">
                  <c:v>24</c:v>
                </c:pt>
                <c:pt idx="4">
                  <c:v>27.9</c:v>
                </c:pt>
              </c:numCache>
            </c:numRef>
          </c:val>
          <c:extLst>
            <c:ext xmlns:c16="http://schemas.microsoft.com/office/drawing/2014/chart" uri="{C3380CC4-5D6E-409C-BE32-E72D297353CC}">
              <c16:uniqueId val="{00000000-6BD9-492E-A7EE-B4E4303C15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BD9-492E-A7EE-B4E4303C15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16.79</c:v>
                </c:pt>
                <c:pt idx="1">
                  <c:v>23.8</c:v>
                </c:pt>
                <c:pt idx="2">
                  <c:v>25.64</c:v>
                </c:pt>
                <c:pt idx="3">
                  <c:v>27.56</c:v>
                </c:pt>
                <c:pt idx="4">
                  <c:v>29.71</c:v>
                </c:pt>
              </c:numCache>
            </c:numRef>
          </c:val>
          <c:extLst>
            <c:ext xmlns:c16="http://schemas.microsoft.com/office/drawing/2014/chart" uri="{C3380CC4-5D6E-409C-BE32-E72D297353CC}">
              <c16:uniqueId val="{00000000-3E6B-4381-B398-B419E372EA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3E6B-4381-B398-B419E372EA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2F-42B7-9D0B-6128E169CE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C32F-42B7-9D0B-6128E169CE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93.07</c:v>
                </c:pt>
                <c:pt idx="1">
                  <c:v>117.97</c:v>
                </c:pt>
                <c:pt idx="2">
                  <c:v>126.73</c:v>
                </c:pt>
                <c:pt idx="3">
                  <c:v>143.59</c:v>
                </c:pt>
                <c:pt idx="4">
                  <c:v>153.94</c:v>
                </c:pt>
              </c:numCache>
            </c:numRef>
          </c:val>
          <c:extLst>
            <c:ext xmlns:c16="http://schemas.microsoft.com/office/drawing/2014/chart" uri="{C3380CC4-5D6E-409C-BE32-E72D297353CC}">
              <c16:uniqueId val="{00000000-A66E-44CD-90B4-69A5883C51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A66E-44CD-90B4-69A5883C51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478.2</c:v>
                </c:pt>
                <c:pt idx="1">
                  <c:v>404.14</c:v>
                </c:pt>
                <c:pt idx="2">
                  <c:v>512.58000000000004</c:v>
                </c:pt>
                <c:pt idx="3">
                  <c:v>546.51</c:v>
                </c:pt>
                <c:pt idx="4">
                  <c:v>463.77</c:v>
                </c:pt>
              </c:numCache>
            </c:numRef>
          </c:val>
          <c:extLst>
            <c:ext xmlns:c16="http://schemas.microsoft.com/office/drawing/2014/chart" uri="{C3380CC4-5D6E-409C-BE32-E72D297353CC}">
              <c16:uniqueId val="{00000000-B3E7-40B2-A0E4-9A1B30C421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3E7-40B2-A0E4-9A1B30C421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47.8</c:v>
                </c:pt>
                <c:pt idx="1">
                  <c:v>51.45</c:v>
                </c:pt>
                <c:pt idx="2">
                  <c:v>46.88</c:v>
                </c:pt>
                <c:pt idx="3">
                  <c:v>39.479999999999997</c:v>
                </c:pt>
                <c:pt idx="4">
                  <c:v>41.44</c:v>
                </c:pt>
              </c:numCache>
            </c:numRef>
          </c:val>
          <c:extLst>
            <c:ext xmlns:c16="http://schemas.microsoft.com/office/drawing/2014/chart" uri="{C3380CC4-5D6E-409C-BE32-E72D297353CC}">
              <c16:uniqueId val="{00000000-9D9A-48D9-A07C-E1FB30F9BC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9D9A-48D9-A07C-E1FB30F9BC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518.45000000000005</c:v>
                </c:pt>
                <c:pt idx="1">
                  <c:v>480.51</c:v>
                </c:pt>
                <c:pt idx="2">
                  <c:v>524.79</c:v>
                </c:pt>
                <c:pt idx="3">
                  <c:v>565.20000000000005</c:v>
                </c:pt>
                <c:pt idx="4">
                  <c:v>568.5</c:v>
                </c:pt>
              </c:numCache>
            </c:numRef>
          </c:val>
          <c:extLst>
            <c:ext xmlns:c16="http://schemas.microsoft.com/office/drawing/2014/chart" uri="{C3380CC4-5D6E-409C-BE32-E72D297353CC}">
              <c16:uniqueId val="{00000000-C634-4F5E-B112-0D35257D68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C634-4F5E-B112-0D35257D68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CC75" sqref="CC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周防大島町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13897</v>
      </c>
      <c r="AM8" s="44"/>
      <c r="AN8" s="44"/>
      <c r="AO8" s="44"/>
      <c r="AP8" s="44"/>
      <c r="AQ8" s="44"/>
      <c r="AR8" s="44"/>
      <c r="AS8" s="44"/>
      <c r="AT8" s="45">
        <f>データ!$S$6</f>
        <v>138.1</v>
      </c>
      <c r="AU8" s="46"/>
      <c r="AV8" s="46"/>
      <c r="AW8" s="46"/>
      <c r="AX8" s="46"/>
      <c r="AY8" s="46"/>
      <c r="AZ8" s="46"/>
      <c r="BA8" s="46"/>
      <c r="BB8" s="47">
        <f>データ!$T$6</f>
        <v>100.63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67.040000000000006</v>
      </c>
      <c r="J10" s="46"/>
      <c r="K10" s="46"/>
      <c r="L10" s="46"/>
      <c r="M10" s="46"/>
      <c r="N10" s="46"/>
      <c r="O10" s="80"/>
      <c r="P10" s="47">
        <f>データ!$P$6</f>
        <v>91.04</v>
      </c>
      <c r="Q10" s="47"/>
      <c r="R10" s="47"/>
      <c r="S10" s="47"/>
      <c r="T10" s="47"/>
      <c r="U10" s="47"/>
      <c r="V10" s="47"/>
      <c r="W10" s="44">
        <f>データ!$Q$6</f>
        <v>4820</v>
      </c>
      <c r="X10" s="44"/>
      <c r="Y10" s="44"/>
      <c r="Z10" s="44"/>
      <c r="AA10" s="44"/>
      <c r="AB10" s="44"/>
      <c r="AC10" s="44"/>
      <c r="AD10" s="2"/>
      <c r="AE10" s="2"/>
      <c r="AF10" s="2"/>
      <c r="AG10" s="2"/>
      <c r="AH10" s="2"/>
      <c r="AI10" s="2"/>
      <c r="AJ10" s="2"/>
      <c r="AK10" s="2"/>
      <c r="AL10" s="44">
        <f>データ!$U$6</f>
        <v>12529</v>
      </c>
      <c r="AM10" s="44"/>
      <c r="AN10" s="44"/>
      <c r="AO10" s="44"/>
      <c r="AP10" s="44"/>
      <c r="AQ10" s="44"/>
      <c r="AR10" s="44"/>
      <c r="AS10" s="44"/>
      <c r="AT10" s="45">
        <f>データ!$V$6</f>
        <v>20.7</v>
      </c>
      <c r="AU10" s="46"/>
      <c r="AV10" s="46"/>
      <c r="AW10" s="46"/>
      <c r="AX10" s="46"/>
      <c r="AY10" s="46"/>
      <c r="AZ10" s="46"/>
      <c r="BA10" s="46"/>
      <c r="BB10" s="47">
        <f>データ!$W$6</f>
        <v>605.27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110</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7"/>
      <c r="BM60" s="88"/>
      <c r="BN60" s="88"/>
      <c r="BO60" s="88"/>
      <c r="BP60" s="88"/>
      <c r="BQ60" s="88"/>
      <c r="BR60" s="88"/>
      <c r="BS60" s="88"/>
      <c r="BT60" s="88"/>
      <c r="BU60" s="88"/>
      <c r="BV60" s="88"/>
      <c r="BW60" s="88"/>
      <c r="BX60" s="88"/>
      <c r="BY60" s="88"/>
      <c r="BZ60" s="8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bn9o+6sJgob+a8bGDY6k8wjaj34Eq7nTh+1P+PMAxxngcRjkBP2T2BXiOQa+mglPQpZAuWGkPyFxa+qxnj+PQ==" saltValue="Iscc19oltLgctmzrAQMR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15" t="s">
        <v>53</v>
      </c>
      <c r="B4" s="17"/>
      <c r="C4" s="17"/>
      <c r="D4" s="17"/>
      <c r="E4" s="17"/>
      <c r="F4" s="17"/>
      <c r="G4" s="17"/>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353051</v>
      </c>
      <c r="D6" s="20">
        <f t="shared" si="3"/>
        <v>46</v>
      </c>
      <c r="E6" s="20">
        <f t="shared" si="3"/>
        <v>1</v>
      </c>
      <c r="F6" s="20">
        <f t="shared" si="3"/>
        <v>0</v>
      </c>
      <c r="G6" s="20">
        <f t="shared" si="3"/>
        <v>1</v>
      </c>
      <c r="H6" s="20" t="str">
        <f t="shared" si="3"/>
        <v>山口県　周防大島町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67.040000000000006</v>
      </c>
      <c r="P6" s="21">
        <f t="shared" si="3"/>
        <v>91.04</v>
      </c>
      <c r="Q6" s="21">
        <f t="shared" si="3"/>
        <v>4820</v>
      </c>
      <c r="R6" s="21">
        <f t="shared" si="3"/>
        <v>13897</v>
      </c>
      <c r="S6" s="21">
        <f t="shared" si="3"/>
        <v>138.1</v>
      </c>
      <c r="T6" s="21">
        <f t="shared" si="3"/>
        <v>100.63</v>
      </c>
      <c r="U6" s="21">
        <f t="shared" si="3"/>
        <v>12529</v>
      </c>
      <c r="V6" s="21">
        <f t="shared" si="3"/>
        <v>20.7</v>
      </c>
      <c r="W6" s="21">
        <f t="shared" si="3"/>
        <v>605.27</v>
      </c>
      <c r="X6" s="22">
        <f>IF(X7="",NA(),X7)</f>
        <v>107.79</v>
      </c>
      <c r="Y6" s="22">
        <f t="shared" ref="Y6:AG6" si="4">IF(Y7="",NA(),Y7)</f>
        <v>109.29</v>
      </c>
      <c r="Z6" s="22">
        <f t="shared" si="4"/>
        <v>105.61</v>
      </c>
      <c r="AA6" s="22">
        <f t="shared" si="4"/>
        <v>109.59</v>
      </c>
      <c r="AB6" s="22">
        <f t="shared" si="4"/>
        <v>110.59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93.07</v>
      </c>
      <c r="AU6" s="22">
        <f t="shared" ref="AU6:BC6" si="6">IF(AU7="",NA(),AU7)</f>
        <v>117.97</v>
      </c>
      <c r="AV6" s="22">
        <f t="shared" si="6"/>
        <v>126.73</v>
      </c>
      <c r="AW6" s="22">
        <f t="shared" si="6"/>
        <v>143.59</v>
      </c>
      <c r="AX6" s="22">
        <f t="shared" si="6"/>
        <v>153.94</v>
      </c>
      <c r="AY6" s="22">
        <f t="shared" si="6"/>
        <v>362.93</v>
      </c>
      <c r="AZ6" s="22">
        <f t="shared" si="6"/>
        <v>371.81</v>
      </c>
      <c r="BA6" s="22">
        <f t="shared" si="6"/>
        <v>384.23</v>
      </c>
      <c r="BB6" s="22">
        <f t="shared" si="6"/>
        <v>364.3</v>
      </c>
      <c r="BC6" s="22">
        <f t="shared" si="6"/>
        <v>378.87</v>
      </c>
      <c r="BD6" s="21" t="str">
        <f>IF(BD7="","",IF(BD7="-","【-】","【"&amp;SUBSTITUTE(TEXT(BD7,"#,##0.00"),"-","△")&amp;"】"))</f>
        <v>【243.36】</v>
      </c>
      <c r="BE6" s="22">
        <f>IF(BE7="",NA(),BE7)</f>
        <v>478.2</v>
      </c>
      <c r="BF6" s="22">
        <f t="shared" ref="BF6:BN6" si="7">IF(BF7="",NA(),BF7)</f>
        <v>404.14</v>
      </c>
      <c r="BG6" s="22">
        <f t="shared" si="7"/>
        <v>512.58000000000004</v>
      </c>
      <c r="BH6" s="22">
        <f t="shared" si="7"/>
        <v>546.51</v>
      </c>
      <c r="BI6" s="22">
        <f t="shared" si="7"/>
        <v>463.77</v>
      </c>
      <c r="BJ6" s="22">
        <f t="shared" si="7"/>
        <v>439.05</v>
      </c>
      <c r="BK6" s="22">
        <f t="shared" si="7"/>
        <v>465.85</v>
      </c>
      <c r="BL6" s="22">
        <f t="shared" si="7"/>
        <v>439.43</v>
      </c>
      <c r="BM6" s="22">
        <f t="shared" si="7"/>
        <v>438.41</v>
      </c>
      <c r="BN6" s="22">
        <f t="shared" si="7"/>
        <v>430.23</v>
      </c>
      <c r="BO6" s="21" t="str">
        <f>IF(BO7="","",IF(BO7="-","【-】","【"&amp;SUBSTITUTE(TEXT(BO7,"#,##0.00"),"-","△")&amp;"】"))</f>
        <v>【265.93】</v>
      </c>
      <c r="BP6" s="22">
        <f>IF(BP7="",NA(),BP7)</f>
        <v>47.8</v>
      </c>
      <c r="BQ6" s="22">
        <f t="shared" ref="BQ6:BY6" si="8">IF(BQ7="",NA(),BQ7)</f>
        <v>51.45</v>
      </c>
      <c r="BR6" s="22">
        <f t="shared" si="8"/>
        <v>46.88</v>
      </c>
      <c r="BS6" s="22">
        <f t="shared" si="8"/>
        <v>39.479999999999997</v>
      </c>
      <c r="BT6" s="22">
        <f t="shared" si="8"/>
        <v>41.44</v>
      </c>
      <c r="BU6" s="22">
        <f t="shared" si="8"/>
        <v>95.26</v>
      </c>
      <c r="BV6" s="22">
        <f t="shared" si="8"/>
        <v>92.39</v>
      </c>
      <c r="BW6" s="22">
        <f t="shared" si="8"/>
        <v>94.41</v>
      </c>
      <c r="BX6" s="22">
        <f t="shared" si="8"/>
        <v>90.96</v>
      </c>
      <c r="BY6" s="22">
        <f t="shared" si="8"/>
        <v>90.66</v>
      </c>
      <c r="BZ6" s="21" t="str">
        <f>IF(BZ7="","",IF(BZ7="-","【-】","【"&amp;SUBSTITUTE(TEXT(BZ7,"#,##0.00"),"-","△")&amp;"】"))</f>
        <v>【97.82】</v>
      </c>
      <c r="CA6" s="22">
        <f>IF(CA7="",NA(),CA7)</f>
        <v>518.45000000000005</v>
      </c>
      <c r="CB6" s="22">
        <f t="shared" ref="CB6:CJ6" si="9">IF(CB7="",NA(),CB7)</f>
        <v>480.51</v>
      </c>
      <c r="CC6" s="22">
        <f t="shared" si="9"/>
        <v>524.79</v>
      </c>
      <c r="CD6" s="22">
        <f t="shared" si="9"/>
        <v>565.20000000000005</v>
      </c>
      <c r="CE6" s="22">
        <f t="shared" si="9"/>
        <v>568.5</v>
      </c>
      <c r="CF6" s="22">
        <f t="shared" si="9"/>
        <v>192.82</v>
      </c>
      <c r="CG6" s="22">
        <f t="shared" si="9"/>
        <v>192.98</v>
      </c>
      <c r="CH6" s="22">
        <f t="shared" si="9"/>
        <v>192.13</v>
      </c>
      <c r="CI6" s="22">
        <f t="shared" si="9"/>
        <v>197.04</v>
      </c>
      <c r="CJ6" s="22">
        <f t="shared" si="9"/>
        <v>199.33</v>
      </c>
      <c r="CK6" s="21" t="str">
        <f>IF(CK7="","",IF(CK7="-","【-】","【"&amp;SUBSTITUTE(TEXT(CK7,"#,##0.00"),"-","△")&amp;"】"))</f>
        <v>【177.56】</v>
      </c>
      <c r="CL6" s="22">
        <f>IF(CL7="",NA(),CL7)</f>
        <v>69.73</v>
      </c>
      <c r="CM6" s="22">
        <f t="shared" ref="CM6:CU6" si="10">IF(CM7="",NA(),CM7)</f>
        <v>73.05</v>
      </c>
      <c r="CN6" s="22">
        <f t="shared" si="10"/>
        <v>67.08</v>
      </c>
      <c r="CO6" s="22">
        <f t="shared" si="10"/>
        <v>62.68</v>
      </c>
      <c r="CP6" s="22">
        <f t="shared" si="10"/>
        <v>61.33</v>
      </c>
      <c r="CQ6" s="22">
        <f t="shared" si="10"/>
        <v>54.05</v>
      </c>
      <c r="CR6" s="22">
        <f t="shared" si="10"/>
        <v>54.43</v>
      </c>
      <c r="CS6" s="22">
        <f t="shared" si="10"/>
        <v>53.87</v>
      </c>
      <c r="CT6" s="22">
        <f t="shared" si="10"/>
        <v>54.49</v>
      </c>
      <c r="CU6" s="22">
        <f t="shared" si="10"/>
        <v>54.8</v>
      </c>
      <c r="CV6" s="21" t="str">
        <f>IF(CV7="","",IF(CV7="-","【-】","【"&amp;SUBSTITUTE(TEXT(CV7,"#,##0.00"),"-","△")&amp;"】"))</f>
        <v>【59.81】</v>
      </c>
      <c r="CW6" s="22">
        <f>IF(CW7="",NA(),CW7)</f>
        <v>65.989999999999995</v>
      </c>
      <c r="CX6" s="22">
        <f t="shared" ref="CX6:DF6" si="11">IF(CX7="",NA(),CX7)</f>
        <v>67.53</v>
      </c>
      <c r="CY6" s="22">
        <f t="shared" si="11"/>
        <v>67.06</v>
      </c>
      <c r="CZ6" s="22">
        <f t="shared" si="11"/>
        <v>67.16</v>
      </c>
      <c r="DA6" s="22">
        <f t="shared" si="11"/>
        <v>68.16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14.13</v>
      </c>
      <c r="DI6" s="22">
        <f t="shared" ref="DI6:DQ6" si="12">IF(DI7="",NA(),DI7)</f>
        <v>18.510000000000002</v>
      </c>
      <c r="DJ6" s="22">
        <f t="shared" si="12"/>
        <v>20.010000000000002</v>
      </c>
      <c r="DK6" s="22">
        <f t="shared" si="12"/>
        <v>24</v>
      </c>
      <c r="DL6" s="22">
        <f t="shared" si="12"/>
        <v>27.9</v>
      </c>
      <c r="DM6" s="22">
        <f t="shared" si="12"/>
        <v>49.12</v>
      </c>
      <c r="DN6" s="22">
        <f t="shared" si="12"/>
        <v>49.39</v>
      </c>
      <c r="DO6" s="22">
        <f t="shared" si="12"/>
        <v>50.75</v>
      </c>
      <c r="DP6" s="22">
        <f t="shared" si="12"/>
        <v>51.72</v>
      </c>
      <c r="DQ6" s="22">
        <f t="shared" si="12"/>
        <v>52.27</v>
      </c>
      <c r="DR6" s="21" t="str">
        <f>IF(DR7="","",IF(DR7="-","【-】","【"&amp;SUBSTITUTE(TEXT(DR7,"#,##0.00"),"-","△")&amp;"】"))</f>
        <v>【52.02】</v>
      </c>
      <c r="DS6" s="22">
        <f>IF(DS7="",NA(),DS7)</f>
        <v>16.79</v>
      </c>
      <c r="DT6" s="22">
        <f t="shared" ref="DT6:EB6" si="13">IF(DT7="",NA(),DT7)</f>
        <v>23.8</v>
      </c>
      <c r="DU6" s="22">
        <f t="shared" si="13"/>
        <v>25.64</v>
      </c>
      <c r="DV6" s="22">
        <f t="shared" si="13"/>
        <v>27.56</v>
      </c>
      <c r="DW6" s="22">
        <f t="shared" si="13"/>
        <v>29.71</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353051</v>
      </c>
      <c r="D7" s="24">
        <v>46</v>
      </c>
      <c r="E7" s="24">
        <v>1</v>
      </c>
      <c r="F7" s="24">
        <v>0</v>
      </c>
      <c r="G7" s="24">
        <v>1</v>
      </c>
      <c r="H7" s="24" t="s">
        <v>93</v>
      </c>
      <c r="I7" s="24" t="s">
        <v>94</v>
      </c>
      <c r="J7" s="24" t="s">
        <v>95</v>
      </c>
      <c r="K7" s="24" t="s">
        <v>96</v>
      </c>
      <c r="L7" s="24" t="s">
        <v>97</v>
      </c>
      <c r="M7" s="24" t="s">
        <v>98</v>
      </c>
      <c r="N7" s="25" t="s">
        <v>99</v>
      </c>
      <c r="O7" s="25">
        <v>67.040000000000006</v>
      </c>
      <c r="P7" s="25">
        <v>91.04</v>
      </c>
      <c r="Q7" s="25">
        <v>4820</v>
      </c>
      <c r="R7" s="25">
        <v>13897</v>
      </c>
      <c r="S7" s="25">
        <v>138.1</v>
      </c>
      <c r="T7" s="25">
        <v>100.63</v>
      </c>
      <c r="U7" s="25">
        <v>12529</v>
      </c>
      <c r="V7" s="25">
        <v>20.7</v>
      </c>
      <c r="W7" s="25">
        <v>605.27</v>
      </c>
      <c r="X7" s="25">
        <v>107.79</v>
      </c>
      <c r="Y7" s="25">
        <v>109.29</v>
      </c>
      <c r="Z7" s="25">
        <v>105.61</v>
      </c>
      <c r="AA7" s="25">
        <v>109.59</v>
      </c>
      <c r="AB7" s="25">
        <v>110.59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93.07</v>
      </c>
      <c r="AU7" s="25">
        <v>117.97</v>
      </c>
      <c r="AV7" s="25">
        <v>126.73</v>
      </c>
      <c r="AW7" s="25">
        <v>143.59</v>
      </c>
      <c r="AX7" s="25">
        <v>153.94</v>
      </c>
      <c r="AY7" s="25">
        <v>362.93</v>
      </c>
      <c r="AZ7" s="25">
        <v>371.81</v>
      </c>
      <c r="BA7" s="25">
        <v>384.23</v>
      </c>
      <c r="BB7" s="25">
        <v>364.3</v>
      </c>
      <c r="BC7" s="25">
        <v>378.87</v>
      </c>
      <c r="BD7" s="25">
        <v>243.36</v>
      </c>
      <c r="BE7" s="25">
        <v>478.2</v>
      </c>
      <c r="BF7" s="25">
        <v>404.14</v>
      </c>
      <c r="BG7" s="25">
        <v>512.58000000000004</v>
      </c>
      <c r="BH7" s="25">
        <v>546.51</v>
      </c>
      <c r="BI7" s="25">
        <v>463.77</v>
      </c>
      <c r="BJ7" s="25">
        <v>439.05</v>
      </c>
      <c r="BK7" s="25">
        <v>465.85</v>
      </c>
      <c r="BL7" s="25">
        <v>439.43</v>
      </c>
      <c r="BM7" s="25">
        <v>438.41</v>
      </c>
      <c r="BN7" s="25">
        <v>430.23</v>
      </c>
      <c r="BO7" s="25">
        <v>265.93</v>
      </c>
      <c r="BP7" s="25">
        <v>47.8</v>
      </c>
      <c r="BQ7" s="25">
        <v>51.45</v>
      </c>
      <c r="BR7" s="25">
        <v>46.88</v>
      </c>
      <c r="BS7" s="25">
        <v>39.479999999999997</v>
      </c>
      <c r="BT7" s="25">
        <v>41.44</v>
      </c>
      <c r="BU7" s="25">
        <v>95.26</v>
      </c>
      <c r="BV7" s="25">
        <v>92.39</v>
      </c>
      <c r="BW7" s="25">
        <v>94.41</v>
      </c>
      <c r="BX7" s="25">
        <v>90.96</v>
      </c>
      <c r="BY7" s="25">
        <v>90.66</v>
      </c>
      <c r="BZ7" s="25">
        <v>97.82</v>
      </c>
      <c r="CA7" s="25">
        <v>518.45000000000005</v>
      </c>
      <c r="CB7" s="25">
        <v>480.51</v>
      </c>
      <c r="CC7" s="25">
        <v>524.79</v>
      </c>
      <c r="CD7" s="25">
        <v>565.20000000000005</v>
      </c>
      <c r="CE7" s="25">
        <v>568.5</v>
      </c>
      <c r="CF7" s="25">
        <v>192.82</v>
      </c>
      <c r="CG7" s="25">
        <v>192.98</v>
      </c>
      <c r="CH7" s="25">
        <v>192.13</v>
      </c>
      <c r="CI7" s="25">
        <v>197.04</v>
      </c>
      <c r="CJ7" s="25">
        <v>199.33</v>
      </c>
      <c r="CK7" s="25">
        <v>177.56</v>
      </c>
      <c r="CL7" s="25">
        <v>69.73</v>
      </c>
      <c r="CM7" s="25">
        <v>73.05</v>
      </c>
      <c r="CN7" s="25">
        <v>67.08</v>
      </c>
      <c r="CO7" s="25">
        <v>62.68</v>
      </c>
      <c r="CP7" s="25">
        <v>61.33</v>
      </c>
      <c r="CQ7" s="25">
        <v>54.05</v>
      </c>
      <c r="CR7" s="25">
        <v>54.43</v>
      </c>
      <c r="CS7" s="25">
        <v>53.87</v>
      </c>
      <c r="CT7" s="25">
        <v>54.49</v>
      </c>
      <c r="CU7" s="25">
        <v>54.8</v>
      </c>
      <c r="CV7" s="25">
        <v>59.81</v>
      </c>
      <c r="CW7" s="25">
        <v>65.989999999999995</v>
      </c>
      <c r="CX7" s="25">
        <v>67.53</v>
      </c>
      <c r="CY7" s="25">
        <v>67.06</v>
      </c>
      <c r="CZ7" s="25">
        <v>67.16</v>
      </c>
      <c r="DA7" s="25">
        <v>68.16</v>
      </c>
      <c r="DB7" s="25">
        <v>80.510000000000005</v>
      </c>
      <c r="DC7" s="25">
        <v>79.44</v>
      </c>
      <c r="DD7" s="25">
        <v>79.489999999999995</v>
      </c>
      <c r="DE7" s="25">
        <v>78.8</v>
      </c>
      <c r="DF7" s="25">
        <v>77.98</v>
      </c>
      <c r="DG7" s="25">
        <v>89.42</v>
      </c>
      <c r="DH7" s="25">
        <v>14.13</v>
      </c>
      <c r="DI7" s="25">
        <v>18.510000000000002</v>
      </c>
      <c r="DJ7" s="25">
        <v>20.010000000000002</v>
      </c>
      <c r="DK7" s="25">
        <v>24</v>
      </c>
      <c r="DL7" s="25">
        <v>27.9</v>
      </c>
      <c r="DM7" s="25">
        <v>49.12</v>
      </c>
      <c r="DN7" s="25">
        <v>49.39</v>
      </c>
      <c r="DO7" s="25">
        <v>50.75</v>
      </c>
      <c r="DP7" s="25">
        <v>51.72</v>
      </c>
      <c r="DQ7" s="25">
        <v>52.27</v>
      </c>
      <c r="DR7" s="25">
        <v>52.02</v>
      </c>
      <c r="DS7" s="25">
        <v>16.79</v>
      </c>
      <c r="DT7" s="25">
        <v>23.8</v>
      </c>
      <c r="DU7" s="25">
        <v>25.64</v>
      </c>
      <c r="DV7" s="25">
        <v>27.56</v>
      </c>
      <c r="DW7" s="25">
        <v>29.71</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2025-01-24T06:53:49Z</dcterms:created>
  <dcterms:modified xsi:type="dcterms:W3CDTF">2025-02-19T11:25:06Z</dcterms:modified>
  <cp:category/>
</cp:coreProperties>
</file>