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aikei-sv2\共有用\みんなの仕事\メール文書\R6\2025.01.21 【県市町課】公営企業に係る経営比較分析表（令和５年度決算）の分析等について\"/>
    </mc:Choice>
  </mc:AlternateContent>
  <xr:revisionPtr revIDLastSave="0" documentId="8_{5BEDCF3A-B58E-4A5D-9A94-EFB3BEBCC39B}" xr6:coauthVersionLast="40" xr6:coauthVersionMax="40" xr10:uidLastSave="{00000000-0000-0000-0000-000000000000}"/>
  <workbookProtection workbookAlgorithmName="SHA-512" workbookHashValue="AiE3AhjbsSOl0mcfLTgqS0bDgC9I5aCDJI1eMqZN36uRgWkqjfZOHTCLZSEpzM3mEku2NGzGvVSkEWQISvJMog==" workbookSaltValue="OGwCeJj96MoY3m5UkIgJc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P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<sst xmlns="http://schemas.openxmlformats.org/spreadsheetml/2006/main" count="228" uniqueCount="112">
  <si>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</si>
  <si>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</si>
  <si>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</si>
  <si>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</si>
  <si>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</si>
  <si>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</si>
  <si>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</si>
  <si>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</si>
  <si>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</si>
  <si>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</si>
  <si>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</si>
  <si>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</si>
  <si>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</si>
  <si>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</si>
  <si>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</si>
  <si>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</si>
  <si>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</si>
  <si>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</si>
  <si>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</si>
  <si>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</si>
  <si>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</si>
  <si>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</si>
  <si>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</si>
  <si>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</si>
  <si>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</si>
  <si>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</si>
  <si>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</si>
  <si>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</si>
  <si>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</si>
  <si>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</si>
  <si>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</si>
  <si>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</si>
  <si>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</si>
  <si>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</si>
  <si>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</si>
  <si>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</si>
  <si>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</si>
  <si>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</si>
  <si>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</si>
  <si>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</si>
  <si>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</si>
  <si>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</si>
  <si>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</si>
  <si>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</si>
  <si>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</si>
  <si>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</si>
  <si>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</si>
  <si>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</si>
  <si>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</si>
  <si>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</si>
  <si>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</si>
  <si>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</si>
  <si>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</si>
  <si>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</si>
  <si>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</si>
  <si>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</si>
  <si>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</si>
  <si>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</si>
  <si>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</si>
  <si>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</si>
  <si>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</si>
  <si>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</si>
  <si>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</si>
  <si>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</si>
  <si>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</si>
  <si>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</si>
  <si>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</si>
  <si>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</si>
  <si>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</si>
  <si>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</si>
  <si>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</si>
  <si>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</si>
  <si>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</si>
  <si>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</si>
  <si>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</si>
  <si>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</si>
  <si>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</si>
  <si>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</si>
  <si>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</si>
  <si>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</si>
  <si>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</si>
  <si>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</si>
  <si>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</si>
  <si>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</si>
  <si>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</si>
  <si>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</si>
  <si>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</si>
  <si>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</si>
  <si>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</si>
  <si>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</si>
  <si>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</si>
  <si>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</si>
  <si>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</si>
  <si>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</si>
  <si>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</si>
  <si>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</si>
  <si>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</si>
  <si>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</si>
  <si>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</si>
  <si>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</si>
  <si>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</si>
  <si>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</si>
  <si>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</si>
  <si>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</si>
  <si>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</si>
  <si>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</si>
  <si>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</si>
  <si>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</si>
  <si>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</si>
  <si>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給水収益が減少し、人件費、修繕費等の費用が増加したため比率は減少した。令和6年度は料金改定により収益は改善する見込みだが、今後も人件費、物価の高騰が続くと見込まれるため、厳しい経営環境が予測される。
②欠損金は生じていない
③前年度より未払金が減少したため比率は上昇した。200%を超えており短期的な債務に対する支払い能力としては十分と考える。
④給水収益が落ち込んだことにより指標は若干悪化した。令和6年度は料金改定に伴う給水収益の増により減少となる見込みである。
⑤⑥給水収益の減少及び人件費、修繕費等の増加に伴い給水原価が上がったため、料金回収率は減少した。
⑦年間配水量の減少に伴い前年度より低下した。
水需要の増加が見込めない現状では、減少傾向が続くと見込まれる。
⑧類似団体平均を下回る水準が続いているため、計画的な老朽管の更新等による漏水の防止を行い改善に努めたい。</t>
    <rPh sb="203" eb="205">
      <t>レイワ</t>
    </rPh>
    <rPh sb="206" eb="208">
      <t>ネンド</t>
    </rPh>
    <phoneticPr fontId="4"/>
  </si>
  <si>
    <t>①類似団体と比較しても高率であり、上昇傾向にあることから、確実に老朽化が進行している。計画的な老朽施設の更新が急務である。
②③管路更新率は類似団体平均より下回っている。これは繰越工事が例年以上に発生したことが要因である。管路の老朽化に対し更新が追いついていない状況は、短期間での解消が困難であることから、長期的な計画に基づき管網の整理・統合を図り更新事業を推進する必要がある。</t>
    <rPh sb="55" eb="57">
      <t>キュウム</t>
    </rPh>
    <phoneticPr fontId="4"/>
  </si>
  <si>
    <t xml:space="preserve"> 給水収益が低下し、経営は厳しい状況だが、次年度からの料金改定により増収が見込まれる。しかし、物価高や人件費の増加により費用も増大するため、大幅な利益増加は期待し難いと予測される。
　このため、経営環境は依然厳しい状況が続くため、引き続き効率化やコスト管理を徹底し、健全な企業経営に努める必要がある。</t>
    <rPh sb="1" eb="3">
      <t>キュウスイ</t>
    </rPh>
    <rPh sb="3" eb="5">
      <t>シュウエキ</t>
    </rPh>
    <rPh sb="6" eb="8">
      <t>テイカ</t>
    </rPh>
    <rPh sb="10" eb="12">
      <t>ケイエイ</t>
    </rPh>
    <rPh sb="13" eb="14">
      <t>キビ</t>
    </rPh>
    <rPh sb="16" eb="18">
      <t>ジョウキョウ</t>
    </rPh>
    <rPh sb="21" eb="24">
      <t>ジネンド</t>
    </rPh>
    <rPh sb="27" eb="29">
      <t>リョウキン</t>
    </rPh>
    <rPh sb="29" eb="31">
      <t>カイテイ</t>
    </rPh>
    <rPh sb="34" eb="36">
      <t>ゾウシュウ</t>
    </rPh>
    <rPh sb="37" eb="39">
      <t>ミコ</t>
    </rPh>
    <rPh sb="47" eb="50">
      <t>ブッカダカ</t>
    </rPh>
    <rPh sb="51" eb="54">
      <t>ジンケンヒ</t>
    </rPh>
    <rPh sb="55" eb="57">
      <t>ゾウカ</t>
    </rPh>
    <rPh sb="60" eb="62">
      <t>ヒヨウ</t>
    </rPh>
    <rPh sb="63" eb="65">
      <t>ゾウダイ</t>
    </rPh>
    <rPh sb="70" eb="72">
      <t>オオハバ</t>
    </rPh>
    <rPh sb="73" eb="75">
      <t>リエキ</t>
    </rPh>
    <rPh sb="75" eb="77">
      <t>ゾウカ</t>
    </rPh>
    <rPh sb="78" eb="80">
      <t>キタイ</t>
    </rPh>
    <rPh sb="81" eb="82">
      <t>ガタ</t>
    </rPh>
    <rPh sb="84" eb="86">
      <t>ヨソク</t>
    </rPh>
    <rPh sb="97" eb="99">
      <t>ケイエイ</t>
    </rPh>
    <rPh sb="99" eb="101">
      <t>カンキョウ</t>
    </rPh>
    <rPh sb="102" eb="104">
      <t>イゼン</t>
    </rPh>
    <rPh sb="104" eb="105">
      <t>キビ</t>
    </rPh>
    <rPh sb="107" eb="109">
      <t>ジョウキョウ</t>
    </rPh>
    <rPh sb="110" eb="111">
      <t>ツヅ</t>
    </rPh>
    <rPh sb="115" eb="116">
      <t>ヒ</t>
    </rPh>
    <rPh sb="117" eb="118">
      <t>ツヅ</t>
    </rPh>
    <rPh sb="119" eb="122">
      <t>コウリツカ</t>
    </rPh>
    <rPh sb="126" eb="128">
      <t>カンリ</t>
    </rPh>
    <rPh sb="129" eb="131">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</si>
</sst>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0.75</c:v>
                </c:pt>
                <c:pt idx="2">
                  <c:v>0.57999999999999996</c:v>
                </c:pt>
                <c:pt idx="3">
                  <c:v>0.69</c:v>
                </c:pt>
                <c:pt idx="4">
                  <c:v>0.56999999999999995</c:v>
                </c:pt>
              </c:numCache>
            </c:numRef>
          </c:val>
          <c:extLst>
            <c:ext xmlns:c16="http://schemas.microsoft.com/office/drawing/2014/chart" uri="{C3380CC4-5D6E-409C-BE32-E72D297353CC}">
              <c16:uniqueId val="{00000000-BD27-4F4D-B827-980CFBA650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D27-4F4D-B827-980CFBA650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48.34</c:v>
                </c:pt>
                <c:pt idx="1">
                  <c:v>48.1</c:v>
                </c:pt>
                <c:pt idx="2">
                  <c:v>48.19</c:v>
                </c:pt>
                <c:pt idx="3">
                  <c:v>47.57</c:v>
                </c:pt>
                <c:pt idx="4">
                  <c:v>46.61</c:v>
                </c:pt>
              </c:numCache>
            </c:numRef>
          </c:val>
          <c:extLst>
            <c:ext xmlns:c16="http://schemas.microsoft.com/office/drawing/2014/chart" uri="{C3380CC4-5D6E-409C-BE32-E72D297353CC}">
              <c16:uniqueId val="{00000000-206B-494F-BF10-CF8EE5ED85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206B-494F-BF10-CF8EE5ED85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85.47</c:v>
                </c:pt>
                <c:pt idx="1">
                  <c:v>86.28</c:v>
                </c:pt>
                <c:pt idx="2">
                  <c:v>85.36</c:v>
                </c:pt>
                <c:pt idx="3">
                  <c:v>84.95</c:v>
                </c:pt>
                <c:pt idx="4">
                  <c:v>84.63</c:v>
                </c:pt>
              </c:numCache>
            </c:numRef>
          </c:val>
          <c:extLst>
            <c:ext xmlns:c16="http://schemas.microsoft.com/office/drawing/2014/chart" uri="{C3380CC4-5D6E-409C-BE32-E72D297353CC}">
              <c16:uniqueId val="{00000000-0142-48BD-AC05-C610FB7A0F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142-48BD-AC05-C610FB7A0F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113.21</c:v>
                </c:pt>
                <c:pt idx="1">
                  <c:v>112.82</c:v>
                </c:pt>
                <c:pt idx="2">
                  <c:v>114.04</c:v>
                </c:pt>
                <c:pt idx="3">
                  <c:v>109.86</c:v>
                </c:pt>
                <c:pt idx="4">
                  <c:v>106.24</c:v>
                </c:pt>
              </c:numCache>
            </c:numRef>
          </c:val>
          <c:extLst>
            <c:ext xmlns:c16="http://schemas.microsoft.com/office/drawing/2014/chart" uri="{C3380CC4-5D6E-409C-BE32-E72D297353CC}">
              <c16:uniqueId val="{00000000-31F5-4E02-A5C4-F62461E442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1F5-4E02-A5C4-F62461E442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52.65</c:v>
                </c:pt>
                <c:pt idx="1">
                  <c:v>53.2</c:v>
                </c:pt>
                <c:pt idx="2">
                  <c:v>54.18</c:v>
                </c:pt>
                <c:pt idx="3">
                  <c:v>54.81</c:v>
                </c:pt>
                <c:pt idx="4">
                  <c:v>55.63</c:v>
                </c:pt>
              </c:numCache>
            </c:numRef>
          </c:val>
          <c:extLst>
            <c:ext xmlns:c16="http://schemas.microsoft.com/office/drawing/2014/chart" uri="{C3380CC4-5D6E-409C-BE32-E72D297353CC}">
              <c16:uniqueId val="{00000000-617D-44FE-9502-BF31F3AC54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617D-44FE-9502-BF31F3AC54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37.64</c:v>
                </c:pt>
                <c:pt idx="1">
                  <c:v>40.020000000000003</c:v>
                </c:pt>
                <c:pt idx="2">
                  <c:v>42</c:v>
                </c:pt>
                <c:pt idx="3">
                  <c:v>42.8</c:v>
                </c:pt>
                <c:pt idx="4">
                  <c:v>47.14</c:v>
                </c:pt>
              </c:numCache>
            </c:numRef>
          </c:val>
          <c:extLst>
            <c:ext xmlns:c16="http://schemas.microsoft.com/office/drawing/2014/chart" uri="{C3380CC4-5D6E-409C-BE32-E72D297353CC}">
              <c16:uniqueId val="{00000000-A523-4797-BF85-8EBD211561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523-4797-BF85-8EBD211561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43-4E0E-8E95-D291837F9A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543-4E0E-8E95-D291837F9A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301.68</c:v>
                </c:pt>
                <c:pt idx="1">
                  <c:v>275.37</c:v>
                </c:pt>
                <c:pt idx="2">
                  <c:v>281.93</c:v>
                </c:pt>
                <c:pt idx="3">
                  <c:v>262.16000000000003</c:v>
                </c:pt>
                <c:pt idx="4">
                  <c:v>295.98</c:v>
                </c:pt>
              </c:numCache>
            </c:numRef>
          </c:val>
          <c:extLst>
            <c:ext xmlns:c16="http://schemas.microsoft.com/office/drawing/2014/chart" uri="{C3380CC4-5D6E-409C-BE32-E72D297353CC}">
              <c16:uniqueId val="{00000000-B16C-48A7-8185-306281A072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16C-48A7-8185-306281A072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372.13</c:v>
                </c:pt>
                <c:pt idx="1">
                  <c:v>372.61</c:v>
                </c:pt>
                <c:pt idx="2">
                  <c:v>366.26</c:v>
                </c:pt>
                <c:pt idx="3">
                  <c:v>365.85</c:v>
                </c:pt>
                <c:pt idx="4">
                  <c:v>366.65</c:v>
                </c:pt>
              </c:numCache>
            </c:numRef>
          </c:val>
          <c:extLst>
            <c:ext xmlns:c16="http://schemas.microsoft.com/office/drawing/2014/chart" uri="{C3380CC4-5D6E-409C-BE32-E72D297353CC}">
              <c16:uniqueId val="{00000000-272F-43F8-89BA-92F32D165A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72F-43F8-89BA-92F32D165A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109.37</c:v>
                </c:pt>
                <c:pt idx="1">
                  <c:v>109.53</c:v>
                </c:pt>
                <c:pt idx="2">
                  <c:v>111.4</c:v>
                </c:pt>
                <c:pt idx="3">
                  <c:v>106.94</c:v>
                </c:pt>
                <c:pt idx="4">
                  <c:v>102.8</c:v>
                </c:pt>
              </c:numCache>
            </c:numRef>
          </c:val>
          <c:extLst>
            <c:ext xmlns:c16="http://schemas.microsoft.com/office/drawing/2014/chart" uri="{C3380CC4-5D6E-409C-BE32-E72D297353CC}">
              <c16:uniqueId val="{00000000-3B45-484F-B51D-2DA483EF50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3B45-484F-B51D-2DA483EF50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163.04</c:v>
                </c:pt>
                <c:pt idx="1">
                  <c:v>161.38999999999999</c:v>
                </c:pt>
                <c:pt idx="2">
                  <c:v>160.18</c:v>
                </c:pt>
                <c:pt idx="3">
                  <c:v>167.75</c:v>
                </c:pt>
                <c:pt idx="4">
                  <c:v>175.89</c:v>
                </c:pt>
              </c:numCache>
            </c:numRef>
          </c:val>
          <c:extLst>
            <c:ext xmlns:c16="http://schemas.microsoft.com/office/drawing/2014/chart" uri="{C3380CC4-5D6E-409C-BE32-E72D297353CC}">
              <c16:uniqueId val="{00000000-5B65-4858-AB03-603E053291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B65-4858-AB03-603E053291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山口県　山陽小野田市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A4</v>
      </c>
      <c r="X8" s="72"/>
      <c r="Y8" s="72"/>
      <c r="Z8" s="72"/>
      <c r="AA8" s="72"/>
      <c r="AB8" s="72"/>
      <c r="AC8" s="72"/>
      <c r="AD8" s="72" t="str">
        <f>データ!$M$6</f>
        <v>自治体職員</v>
      </c>
      <c r="AE8" s="72"/>
      <c r="AF8" s="72"/>
      <c r="AG8" s="72"/>
      <c r="AH8" s="72"/>
      <c r="AI8" s="72"/>
      <c r="AJ8" s="72"/>
      <c r="AK8" s="2"/>
      <c r="AL8" s="55">
        <f>データ!$R$6</f>
        <v>59459</v>
      </c>
      <c r="AM8" s="55"/>
      <c r="AN8" s="55"/>
      <c r="AO8" s="55"/>
      <c r="AP8" s="55"/>
      <c r="AQ8" s="55"/>
      <c r="AR8" s="55"/>
      <c r="AS8" s="55"/>
      <c r="AT8" s="52">
        <f>データ!$S$6</f>
        <v>133.09</v>
      </c>
      <c r="AU8" s="53"/>
      <c r="AV8" s="53"/>
      <c r="AW8" s="53"/>
      <c r="AX8" s="53"/>
      <c r="AY8" s="53"/>
      <c r="AZ8" s="53"/>
      <c r="BA8" s="53"/>
      <c r="BB8" s="42">
        <f>データ!$T$6</f>
        <v>446.76</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56.37</v>
      </c>
      <c r="J10" s="53"/>
      <c r="K10" s="53"/>
      <c r="L10" s="53"/>
      <c r="M10" s="53"/>
      <c r="N10" s="53"/>
      <c r="O10" s="54"/>
      <c r="P10" s="42">
        <f>データ!$P$6</f>
        <v>99.37</v>
      </c>
      <c r="Q10" s="42"/>
      <c r="R10" s="42"/>
      <c r="S10" s="42"/>
      <c r="T10" s="42"/>
      <c r="U10" s="42"/>
      <c r="V10" s="42"/>
      <c r="W10" s="55">
        <f>データ!$Q$6</f>
        <v>2904</v>
      </c>
      <c r="X10" s="55"/>
      <c r="Y10" s="55"/>
      <c r="Z10" s="55"/>
      <c r="AA10" s="55"/>
      <c r="AB10" s="55"/>
      <c r="AC10" s="55"/>
      <c r="AD10" s="2"/>
      <c r="AE10" s="2"/>
      <c r="AF10" s="2"/>
      <c r="AG10" s="2"/>
      <c r="AH10" s="2"/>
      <c r="AI10" s="2"/>
      <c r="AJ10" s="2"/>
      <c r="AK10" s="2"/>
      <c r="AL10" s="55">
        <f>データ!$U$6</f>
        <v>58752</v>
      </c>
      <c r="AM10" s="55"/>
      <c r="AN10" s="55"/>
      <c r="AO10" s="55"/>
      <c r="AP10" s="55"/>
      <c r="AQ10" s="55"/>
      <c r="AR10" s="55"/>
      <c r="AS10" s="55"/>
      <c r="AT10" s="52">
        <f>データ!$V$6</f>
        <v>68.39</v>
      </c>
      <c r="AU10" s="53"/>
      <c r="AV10" s="53"/>
      <c r="AW10" s="53"/>
      <c r="AX10" s="53"/>
      <c r="AY10" s="53"/>
      <c r="AZ10" s="53"/>
      <c r="BA10" s="53"/>
      <c r="BB10" s="42">
        <f>データ!$W$6</f>
        <v>859.07</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EE7fHLl4V+LDpmJ1l51JIObBcZYtz3PGRimKFMCojWZS+RDFjcHwzRIOP4lZz7lWhGuwjBtzagJ+Yh62m6cLw==" saltValue="iYZ/6jkKANTPf6mL0m3f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352161</v>
      </c>
      <c r="D6" s="20">
        <f t="shared" si="3"/>
        <v>46</v>
      </c>
      <c r="E6" s="20">
        <f t="shared" si="3"/>
        <v>1</v>
      </c>
      <c r="F6" s="20">
        <f t="shared" si="3"/>
        <v>0</v>
      </c>
      <c r="G6" s="20">
        <f t="shared" si="3"/>
        <v>1</v>
      </c>
      <c r="H6" s="20" t="str">
        <f t="shared" si="3"/>
        <v>山口県　山陽小野田市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56.37</v>
      </c>
      <c r="P6" s="21">
        <f t="shared" si="3"/>
        <v>99.37</v>
      </c>
      <c r="Q6" s="21">
        <f t="shared" si="3"/>
        <v>2904</v>
      </c>
      <c r="R6" s="21">
        <f t="shared" si="3"/>
        <v>59459</v>
      </c>
      <c r="S6" s="21">
        <f t="shared" si="3"/>
        <v>133.09</v>
      </c>
      <c r="T6" s="21">
        <f t="shared" si="3"/>
        <v>446.76</v>
      </c>
      <c r="U6" s="21">
        <f t="shared" si="3"/>
        <v>58752</v>
      </c>
      <c r="V6" s="21">
        <f t="shared" si="3"/>
        <v>68.39</v>
      </c>
      <c r="W6" s="21">
        <f t="shared" si="3"/>
        <v>859.07</v>
      </c>
      <c r="X6" s="22">
        <f>IF(X7="",NA(),X7)</f>
        <v>113.21</v>
      </c>
      <c r="Y6" s="22">
        <f t="shared" ref="Y6:AG6" si="4">IF(Y7="",NA(),Y7)</f>
        <v>112.82</v>
      </c>
      <c r="Z6" s="22">
        <f t="shared" si="4"/>
        <v>114.04</v>
      </c>
      <c r="AA6" s="22">
        <f t="shared" si="4"/>
        <v>109.86</v>
      </c>
      <c r="AB6" s="22">
        <f t="shared" si="4"/>
        <v>106.24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301.68</v>
      </c>
      <c r="AU6" s="22">
        <f t="shared" ref="AU6:BC6" si="6">IF(AU7="",NA(),AU7)</f>
        <v>275.37</v>
      </c>
      <c r="AV6" s="22">
        <f t="shared" si="6"/>
        <v>281.93</v>
      </c>
      <c r="AW6" s="22">
        <f t="shared" si="6"/>
        <v>262.16000000000003</v>
      </c>
      <c r="AX6" s="22">
        <f t="shared" si="6"/>
        <v>295.98</v>
      </c>
      <c r="AY6" s="22">
        <f t="shared" si="6"/>
        <v>360.86</v>
      </c>
      <c r="AZ6" s="22">
        <f t="shared" si="6"/>
        <v>350.79</v>
      </c>
      <c r="BA6" s="22">
        <f t="shared" si="6"/>
        <v>354.57</v>
      </c>
      <c r="BB6" s="22">
        <f t="shared" si="6"/>
        <v>357.74</v>
      </c>
      <c r="BC6" s="22">
        <f t="shared" si="6"/>
        <v>344.88</v>
      </c>
      <c r="BD6" s="21" t="str">
        <f>IF(BD7="","",IF(BD7="-","【-】","【"&amp;SUBSTITUTE(TEXT(BD7,"#,##0.00"),"-","△")&amp;"】"))</f>
        <v>【243.36】</v>
      </c>
      <c r="BE6" s="22">
        <f>IF(BE7="",NA(),BE7)</f>
        <v>372.13</v>
      </c>
      <c r="BF6" s="22">
        <f t="shared" ref="BF6:BN6" si="7">IF(BF7="",NA(),BF7)</f>
        <v>372.61</v>
      </c>
      <c r="BG6" s="22">
        <f t="shared" si="7"/>
        <v>366.26</v>
      </c>
      <c r="BH6" s="22">
        <f t="shared" si="7"/>
        <v>365.85</v>
      </c>
      <c r="BI6" s="22">
        <f t="shared" si="7"/>
        <v>366.65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109.37</v>
      </c>
      <c r="BQ6" s="22">
        <f t="shared" ref="BQ6:BY6" si="8">IF(BQ7="",NA(),BQ7)</f>
        <v>109.53</v>
      </c>
      <c r="BR6" s="22">
        <f t="shared" si="8"/>
        <v>111.4</v>
      </c>
      <c r="BS6" s="22">
        <f t="shared" si="8"/>
        <v>106.94</v>
      </c>
      <c r="BT6" s="22">
        <f t="shared" si="8"/>
        <v>102.8</v>
      </c>
      <c r="BU6" s="22">
        <f t="shared" si="8"/>
        <v>103.32</v>
      </c>
      <c r="BV6" s="22">
        <f t="shared" si="8"/>
        <v>100.85</v>
      </c>
      <c r="BW6" s="22">
        <f t="shared" si="8"/>
        <v>103.79</v>
      </c>
      <c r="BX6" s="22">
        <f t="shared" si="8"/>
        <v>98.3</v>
      </c>
      <c r="BY6" s="22">
        <f t="shared" si="8"/>
        <v>98.89</v>
      </c>
      <c r="BZ6" s="21" t="str">
        <f>IF(BZ7="","",IF(BZ7="-","【-】","【"&amp;SUBSTITUTE(TEXT(BZ7,"#,##0.00"),"-","△")&amp;"】"))</f>
        <v>【97.82】</v>
      </c>
      <c r="CA6" s="22">
        <f>IF(CA7="",NA(),CA7)</f>
        <v>163.04</v>
      </c>
      <c r="CB6" s="22">
        <f t="shared" ref="CB6:CJ6" si="9">IF(CB7="",NA(),CB7)</f>
        <v>161.38999999999999</v>
      </c>
      <c r="CC6" s="22">
        <f t="shared" si="9"/>
        <v>160.18</v>
      </c>
      <c r="CD6" s="22">
        <f t="shared" si="9"/>
        <v>167.75</v>
      </c>
      <c r="CE6" s="22">
        <f t="shared" si="9"/>
        <v>175.89</v>
      </c>
      <c r="CF6" s="22">
        <f t="shared" si="9"/>
        <v>168.56</v>
      </c>
      <c r="CG6" s="22">
        <f t="shared" si="9"/>
        <v>167.1</v>
      </c>
      <c r="CH6" s="22">
        <f t="shared" si="9"/>
        <v>167.86</v>
      </c>
      <c r="CI6" s="22">
        <f t="shared" si="9"/>
        <v>173.68</v>
      </c>
      <c r="CJ6" s="22">
        <f t="shared" si="9"/>
        <v>174.52</v>
      </c>
      <c r="CK6" s="21" t="str">
        <f>IF(CK7="","",IF(CK7="-","【-】","【"&amp;SUBSTITUTE(TEXT(CK7,"#,##0.00"),"-","△")&amp;"】"))</f>
        <v>【177.56】</v>
      </c>
      <c r="CL6" s="22">
        <f>IF(CL7="",NA(),CL7)</f>
        <v>48.34</v>
      </c>
      <c r="CM6" s="22">
        <f t="shared" ref="CM6:CU6" si="10">IF(CM7="",NA(),CM7)</f>
        <v>48.1</v>
      </c>
      <c r="CN6" s="22">
        <f t="shared" si="10"/>
        <v>48.19</v>
      </c>
      <c r="CO6" s="22">
        <f t="shared" si="10"/>
        <v>47.57</v>
      </c>
      <c r="CP6" s="22">
        <f t="shared" si="10"/>
        <v>46.61</v>
      </c>
      <c r="CQ6" s="22">
        <f t="shared" si="10"/>
        <v>59.51</v>
      </c>
      <c r="CR6" s="22">
        <f t="shared" si="10"/>
        <v>59.91</v>
      </c>
      <c r="CS6" s="22">
        <f t="shared" si="10"/>
        <v>59.4</v>
      </c>
      <c r="CT6" s="22">
        <f t="shared" si="10"/>
        <v>59.24</v>
      </c>
      <c r="CU6" s="22">
        <f t="shared" si="10"/>
        <v>58.77</v>
      </c>
      <c r="CV6" s="21" t="str">
        <f>IF(CV7="","",IF(CV7="-","【-】","【"&amp;SUBSTITUTE(TEXT(CV7,"#,##0.00"),"-","△")&amp;"】"))</f>
        <v>【59.81】</v>
      </c>
      <c r="CW6" s="22">
        <f>IF(CW7="",NA(),CW7)</f>
        <v>85.47</v>
      </c>
      <c r="CX6" s="22">
        <f t="shared" ref="CX6:DF6" si="11">IF(CX7="",NA(),CX7)</f>
        <v>86.28</v>
      </c>
      <c r="CY6" s="22">
        <f t="shared" si="11"/>
        <v>85.36</v>
      </c>
      <c r="CZ6" s="22">
        <f t="shared" si="11"/>
        <v>84.95</v>
      </c>
      <c r="DA6" s="22">
        <f t="shared" si="11"/>
        <v>84.63</v>
      </c>
      <c r="DB6" s="22">
        <f t="shared" si="11"/>
        <v>87.08</v>
      </c>
      <c r="DC6" s="22">
        <f t="shared" si="11"/>
        <v>87.26</v>
      </c>
      <c r="DD6" s="22">
        <f t="shared" si="11"/>
        <v>87.57</v>
      </c>
      <c r="DE6" s="22">
        <f t="shared" si="11"/>
        <v>87.26</v>
      </c>
      <c r="DF6" s="22">
        <f t="shared" si="11"/>
        <v>86.95</v>
      </c>
      <c r="DG6" s="21" t="str">
        <f>IF(DG7="","",IF(DG7="-","【-】","【"&amp;SUBSTITUTE(TEXT(DG7,"#,##0.00"),"-","△")&amp;"】"))</f>
        <v>【89.42】</v>
      </c>
      <c r="DH6" s="22">
        <f>IF(DH7="",NA(),DH7)</f>
        <v>52.65</v>
      </c>
      <c r="DI6" s="22">
        <f t="shared" ref="DI6:DQ6" si="12">IF(DI7="",NA(),DI7)</f>
        <v>53.2</v>
      </c>
      <c r="DJ6" s="22">
        <f t="shared" si="12"/>
        <v>54.18</v>
      </c>
      <c r="DK6" s="22">
        <f t="shared" si="12"/>
        <v>54.81</v>
      </c>
      <c r="DL6" s="22">
        <f t="shared" si="12"/>
        <v>55.63</v>
      </c>
      <c r="DM6" s="22">
        <f t="shared" si="12"/>
        <v>48.55</v>
      </c>
      <c r="DN6" s="22">
        <f t="shared" si="12"/>
        <v>49.2</v>
      </c>
      <c r="DO6" s="22">
        <f t="shared" si="12"/>
        <v>50.01</v>
      </c>
      <c r="DP6" s="22">
        <f t="shared" si="12"/>
        <v>50.99</v>
      </c>
      <c r="DQ6" s="22">
        <f t="shared" si="12"/>
        <v>51.79</v>
      </c>
      <c r="DR6" s="21" t="str">
        <f>IF(DR7="","",IF(DR7="-","【-】","【"&amp;SUBSTITUTE(TEXT(DR7,"#,##0.00"),"-","△")&amp;"】"))</f>
        <v>【52.02】</v>
      </c>
      <c r="DS6" s="22">
        <f>IF(DS7="",NA(),DS7)</f>
        <v>37.64</v>
      </c>
      <c r="DT6" s="22">
        <f t="shared" ref="DT6:EB6" si="13">IF(DT7="",NA(),DT7)</f>
        <v>40.020000000000003</v>
      </c>
      <c r="DU6" s="22">
        <f t="shared" si="13"/>
        <v>42</v>
      </c>
      <c r="DV6" s="22">
        <f t="shared" si="13"/>
        <v>42.8</v>
      </c>
      <c r="DW6" s="22">
        <f t="shared" si="13"/>
        <v>47.14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0.71</v>
      </c>
      <c r="EE6" s="22">
        <f t="shared" ref="EE6:EM6" si="14">IF(EE7="",NA(),EE7)</f>
        <v>0.75</v>
      </c>
      <c r="EF6" s="22">
        <f t="shared" si="14"/>
        <v>0.57999999999999996</v>
      </c>
      <c r="EG6" s="22">
        <f t="shared" si="14"/>
        <v>0.69</v>
      </c>
      <c r="EH6" s="22">
        <f t="shared" si="14"/>
        <v>0.56999999999999995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352161</v>
      </c>
      <c r="D7" s="24">
        <v>46</v>
      </c>
      <c r="E7" s="24">
        <v>1</v>
      </c>
      <c r="F7" s="24">
        <v>0</v>
      </c>
      <c r="G7" s="24">
        <v>1</v>
      </c>
      <c r="H7" s="24" t="s">
        <v>93</v>
      </c>
      <c r="I7" s="24" t="s">
        <v>94</v>
      </c>
      <c r="J7" s="24" t="s">
        <v>95</v>
      </c>
      <c r="K7" s="24" t="s">
        <v>96</v>
      </c>
      <c r="L7" s="24" t="s">
        <v>97</v>
      </c>
      <c r="M7" s="24" t="s">
        <v>98</v>
      </c>
      <c r="N7" s="25" t="s">
        <v>99</v>
      </c>
      <c r="O7" s="25">
        <v>56.37</v>
      </c>
      <c r="P7" s="25">
        <v>99.37</v>
      </c>
      <c r="Q7" s="25">
        <v>2904</v>
      </c>
      <c r="R7" s="25">
        <v>59459</v>
      </c>
      <c r="S7" s="25">
        <v>133.09</v>
      </c>
      <c r="T7" s="25">
        <v>446.76</v>
      </c>
      <c r="U7" s="25">
        <v>58752</v>
      </c>
      <c r="V7" s="25">
        <v>68.39</v>
      </c>
      <c r="W7" s="25">
        <v>859.07</v>
      </c>
      <c r="X7" s="25">
        <v>113.21</v>
      </c>
      <c r="Y7" s="25">
        <v>112.82</v>
      </c>
      <c r="Z7" s="25">
        <v>114.04</v>
      </c>
      <c r="AA7" s="25">
        <v>109.86</v>
      </c>
      <c r="AB7" s="25">
        <v>106.24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301.68</v>
      </c>
      <c r="AU7" s="25">
        <v>275.37</v>
      </c>
      <c r="AV7" s="25">
        <v>281.93</v>
      </c>
      <c r="AW7" s="25">
        <v>262.16000000000003</v>
      </c>
      <c r="AX7" s="25">
        <v>295.98</v>
      </c>
      <c r="AY7" s="25">
        <v>360.86</v>
      </c>
      <c r="AZ7" s="25">
        <v>350.79</v>
      </c>
      <c r="BA7" s="25">
        <v>354.57</v>
      </c>
      <c r="BB7" s="25">
        <v>357.74</v>
      </c>
      <c r="BC7" s="25">
        <v>344.88</v>
      </c>
      <c r="BD7" s="25">
        <v>243.36</v>
      </c>
      <c r="BE7" s="25">
        <v>372.13</v>
      </c>
      <c r="BF7" s="25">
        <v>372.61</v>
      </c>
      <c r="BG7" s="25">
        <v>366.26</v>
      </c>
      <c r="BH7" s="25">
        <v>365.85</v>
      </c>
      <c r="BI7" s="25">
        <v>366.65</v>
      </c>
      <c r="BJ7" s="25">
        <v>309.27999999999997</v>
      </c>
      <c r="BK7" s="25">
        <v>322.92</v>
      </c>
      <c r="BL7" s="25">
        <v>303.45999999999998</v>
      </c>
      <c r="BM7" s="25">
        <v>307.27999999999997</v>
      </c>
      <c r="BN7" s="25">
        <v>304.02</v>
      </c>
      <c r="BO7" s="25">
        <v>265.93</v>
      </c>
      <c r="BP7" s="25">
        <v>109.37</v>
      </c>
      <c r="BQ7" s="25">
        <v>109.53</v>
      </c>
      <c r="BR7" s="25">
        <v>111.4</v>
      </c>
      <c r="BS7" s="25">
        <v>106.94</v>
      </c>
      <c r="BT7" s="25">
        <v>102.8</v>
      </c>
      <c r="BU7" s="25">
        <v>103.32</v>
      </c>
      <c r="BV7" s="25">
        <v>100.85</v>
      </c>
      <c r="BW7" s="25">
        <v>103.79</v>
      </c>
      <c r="BX7" s="25">
        <v>98.3</v>
      </c>
      <c r="BY7" s="25">
        <v>98.89</v>
      </c>
      <c r="BZ7" s="25">
        <v>97.82</v>
      </c>
      <c r="CA7" s="25">
        <v>163.04</v>
      </c>
      <c r="CB7" s="25">
        <v>161.38999999999999</v>
      </c>
      <c r="CC7" s="25">
        <v>160.18</v>
      </c>
      <c r="CD7" s="25">
        <v>167.75</v>
      </c>
      <c r="CE7" s="25">
        <v>175.89</v>
      </c>
      <c r="CF7" s="25">
        <v>168.56</v>
      </c>
      <c r="CG7" s="25">
        <v>167.1</v>
      </c>
      <c r="CH7" s="25">
        <v>167.86</v>
      </c>
      <c r="CI7" s="25">
        <v>173.68</v>
      </c>
      <c r="CJ7" s="25">
        <v>174.52</v>
      </c>
      <c r="CK7" s="25">
        <v>177.56</v>
      </c>
      <c r="CL7" s="25">
        <v>48.34</v>
      </c>
      <c r="CM7" s="25">
        <v>48.1</v>
      </c>
      <c r="CN7" s="25">
        <v>48.19</v>
      </c>
      <c r="CO7" s="25">
        <v>47.57</v>
      </c>
      <c r="CP7" s="25">
        <v>46.61</v>
      </c>
      <c r="CQ7" s="25">
        <v>59.51</v>
      </c>
      <c r="CR7" s="25">
        <v>59.91</v>
      </c>
      <c r="CS7" s="25">
        <v>59.4</v>
      </c>
      <c r="CT7" s="25">
        <v>59.24</v>
      </c>
      <c r="CU7" s="25">
        <v>58.77</v>
      </c>
      <c r="CV7" s="25">
        <v>59.81</v>
      </c>
      <c r="CW7" s="25">
        <v>85.47</v>
      </c>
      <c r="CX7" s="25">
        <v>86.28</v>
      </c>
      <c r="CY7" s="25">
        <v>85.36</v>
      </c>
      <c r="CZ7" s="25">
        <v>84.95</v>
      </c>
      <c r="DA7" s="25">
        <v>84.63</v>
      </c>
      <c r="DB7" s="25">
        <v>87.08</v>
      </c>
      <c r="DC7" s="25">
        <v>87.26</v>
      </c>
      <c r="DD7" s="25">
        <v>87.57</v>
      </c>
      <c r="DE7" s="25">
        <v>87.26</v>
      </c>
      <c r="DF7" s="25">
        <v>86.95</v>
      </c>
      <c r="DG7" s="25">
        <v>89.42</v>
      </c>
      <c r="DH7" s="25">
        <v>52.65</v>
      </c>
      <c r="DI7" s="25">
        <v>53.2</v>
      </c>
      <c r="DJ7" s="25">
        <v>54.18</v>
      </c>
      <c r="DK7" s="25">
        <v>54.81</v>
      </c>
      <c r="DL7" s="25">
        <v>55.63</v>
      </c>
      <c r="DM7" s="25">
        <v>48.55</v>
      </c>
      <c r="DN7" s="25">
        <v>49.2</v>
      </c>
      <c r="DO7" s="25">
        <v>50.01</v>
      </c>
      <c r="DP7" s="25">
        <v>50.99</v>
      </c>
      <c r="DQ7" s="25">
        <v>51.79</v>
      </c>
      <c r="DR7" s="25">
        <v>52.02</v>
      </c>
      <c r="DS7" s="25">
        <v>37.64</v>
      </c>
      <c r="DT7" s="25">
        <v>40.020000000000003</v>
      </c>
      <c r="DU7" s="25">
        <v>42</v>
      </c>
      <c r="DV7" s="25">
        <v>42.8</v>
      </c>
      <c r="DW7" s="25">
        <v>47.14</v>
      </c>
      <c r="DX7" s="25">
        <v>17.11</v>
      </c>
      <c r="DY7" s="25">
        <v>18.329999999999998</v>
      </c>
      <c r="DZ7" s="25">
        <v>20.27</v>
      </c>
      <c r="EA7" s="25">
        <v>21.69</v>
      </c>
      <c r="EB7" s="25">
        <v>23.19</v>
      </c>
      <c r="EC7" s="25">
        <v>25.37</v>
      </c>
      <c r="ED7" s="25">
        <v>0.71</v>
      </c>
      <c r="EE7" s="25">
        <v>0.75</v>
      </c>
      <c r="EF7" s="25">
        <v>0.57999999999999996</v>
      </c>
      <c r="EG7" s="25">
        <v>0.69</v>
      </c>
      <c r="EH7" s="25">
        <v>0.56999999999999995</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2025-01-24T06:53:49Z</dcterms:created>
  <dcterms:modified xsi:type="dcterms:W3CDTF">2025-02-10T03:59:24Z</dcterms:modified>
  <cp:category/>
</cp:coreProperties>
</file>