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09 財政課\財政係\▽経営比較分析表\R06\県への提出物\"/>
    </mc:Choice>
  </mc:AlternateContent>
  <xr:revisionPtr revIDLastSave="0" documentId="13_ncr:1_{87C71A0D-AA20-43D8-8C02-C8C7CCDAD257}" xr6:coauthVersionLast="47" xr6:coauthVersionMax="47" xr10:uidLastSave="{00000000-0000-0000-0000-000000000000}"/>
  <workbookProtection workbookAlgorithmName="SHA-512" workbookHashValue="ndlQWX0+Rz3C1wrlumQuoaO2SneXkV+fZkRUDyDv4nIqVi6GXfSarlX8rbn8lwMX8b5gO2Kuz1XjL4WKgk0LrA==" workbookSaltValue="GG1bR5utE1eJaI2oExF9R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BB10" i="4"/>
  <c r="AT10" i="4"/>
  <c r="AL10" i="4"/>
  <c r="W10" i="4"/>
  <c r="P10" i="4"/>
  <c r="BB8" i="4"/>
  <c r="AT8" i="4"/>
  <c r="AL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<sst xmlns="http://schemas.openxmlformats.org/spreadsheetml/2006/main" count="228" uniqueCount="111">
  <si>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</si>
  <si>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</si>
  <si>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</si>
  <si>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</si>
  <si>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</si>
  <si>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</si>
  <si>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</si>
  <si>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</si>
  <si>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</si>
  <si>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</si>
  <si>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</si>
  <si>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</si>
  <si>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</si>
  <si>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</si>
  <si>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</si>
  <si>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</si>
  <si>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</si>
  <si>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</si>
  <si>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</si>
  <si>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</si>
  <si>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</si>
  <si>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</si>
  <si>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</si>
  <si>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</si>
  <si>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</si>
  <si>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</si>
  <si>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</si>
  <si>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</si>
  <si>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</si>
  <si>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</si>
  <si>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</si>
  <si>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</si>
  <si>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</si>
  <si>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</si>
  <si>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</si>
  <si>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</si>
  <si>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</si>
  <si>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</si>
  <si>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</si>
  <si>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</si>
  <si>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</si>
  <si>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</si>
  <si>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</si>
  <si>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</si>
  <si>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</si>
  <si>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</si>
  <si>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</si>
  <si>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</si>
  <si>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</si>
  <si>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</si>
  <si>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</si>
  <si>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</si>
  <si>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</si>
  <si>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</si>
  <si>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</si>
  <si>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</si>
  <si>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</si>
  <si>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</si>
  <si>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</si>
  <si>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</si>
  <si>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</si>
  <si>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</si>
  <si>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</si>
  <si>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</si>
  <si>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</si>
  <si>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</si>
  <si>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</si>
  <si>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</si>
  <si>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</si>
  <si>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</si>
  <si>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</si>
  <si>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</si>
  <si>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</si>
  <si>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</si>
  <si>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</si>
  <si>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</si>
  <si>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</si>
  <si>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</si>
  <si>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</si>
  <si>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</si>
  <si>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</si>
  <si>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</si>
  <si>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</si>
  <si>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</si>
  <si>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</si>
  <si>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</si>
  <si>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</si>
  <si>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</si>
  <si>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</si>
  <si>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</si>
  <si>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</si>
  <si>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</si>
  <si>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</si>
  <si>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</si>
  <si>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</si>
  <si>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</si>
  <si>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</si>
  <si>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</si>
  <si>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</si>
  <si>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</si>
  <si>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</si>
  <si>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</si>
  <si>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</si>
  <si>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</si>
  <si>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</si>
  <si>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</si>
  <si>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</si>
  <si>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</si>
  <si>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類似団体平均値と比較すると高い。当市水道事業は、創設が早く、施設が古いため、有形固定資産減価償却率が高い傾向にある。
②管路経年化率
　類似団体平均値と比較すると高い。当市水道事業は、創設が早く、老朽管が多いため、管路経年化率が高い傾向にある。
③管路更新率
　類似団体平均値と比較すると若干下回っている。当市水道事業は、管路経年化率が高いため、計画的に老朽管更新工事を進めている。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98" eb="100">
      <t>トウシ</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rPh sb="187" eb="190">
      <t>ケイカクテキ</t>
    </rPh>
    <phoneticPr fontId="4"/>
  </si>
  <si>
    <t>　現状においては、毎年度純利益を確保しており、経営状況は概ね良好である。
　しかしながら、当市の総人口は昭和60年をピークに減少が続き、また、節水型機器の普及や節水意識の浸透などにより水需要が減少し、それによる給水収益の減少が予想される。一方で、高度成長期に建設した水道施設が次々と更新時期を迎えることによる更新需要の急激な増加への対応が急務となる。今後も、水道事業ビジョンに基づき、施設や管路の効率的・計画的な更新を進めていく。
　また、企業債残高については、平成22年度末残高133億円から平成27年度末残高106億円と着実に企業債の削減を進めてきたが、熊毛地区水道事業及び鹿野簡易水道事業を水道事業に統合したことに伴い、平成29年度末残高は151億円と大幅に増加した。令和5年度末残高は105億円で着実に減ってきているが、今後も内部留保資金等を考慮しながら借入額を調整し、引き続き残高の削減に努める。</t>
    <rPh sb="1" eb="3">
      <t>ゲンジョウ</t>
    </rPh>
    <rPh sb="9" eb="12">
      <t>マイネンド</t>
    </rPh>
    <rPh sb="12" eb="15">
      <t>ジュンリエキ</t>
    </rPh>
    <rPh sb="16" eb="18">
      <t>カクホ</t>
    </rPh>
    <rPh sb="23" eb="25">
      <t>ケイエイ</t>
    </rPh>
    <rPh sb="25" eb="27">
      <t>ジョウキョウ</t>
    </rPh>
    <rPh sb="28" eb="29">
      <t>オオム</t>
    </rPh>
    <rPh sb="30" eb="32">
      <t>リョウコウ</t>
    </rPh>
    <rPh sb="50" eb="53">
      <t>ソウジンコウ</t>
    </rPh>
    <rPh sb="54" eb="56">
      <t>ショウワ</t>
    </rPh>
    <rPh sb="58" eb="59">
      <t>ネン</t>
    </rPh>
    <rPh sb="67" eb="68">
      <t>ツヅ</t>
    </rPh>
    <rPh sb="75" eb="76">
      <t>ガタ</t>
    </rPh>
    <rPh sb="107" eb="109">
      <t>キュウスイ</t>
    </rPh>
    <rPh sb="109" eb="111">
      <t>シュウエキ</t>
    </rPh>
    <rPh sb="112" eb="114">
      <t>ゲンショウ</t>
    </rPh>
    <rPh sb="115" eb="117">
      <t>ヨソウ</t>
    </rPh>
    <rPh sb="121" eb="123">
      <t>イッポウ</t>
    </rPh>
    <rPh sb="125" eb="130">
      <t>コウドセイチョウキ</t>
    </rPh>
    <rPh sb="131" eb="133">
      <t>ケンセツ</t>
    </rPh>
    <rPh sb="135" eb="137">
      <t>スイドウ</t>
    </rPh>
    <rPh sb="137" eb="139">
      <t>シセツ</t>
    </rPh>
    <rPh sb="140" eb="142">
      <t>ツギツギ</t>
    </rPh>
    <rPh sb="143" eb="145">
      <t>コウシン</t>
    </rPh>
    <rPh sb="145" eb="147">
      <t>ジキ</t>
    </rPh>
    <rPh sb="148" eb="149">
      <t>ムカ</t>
    </rPh>
    <rPh sb="156" eb="158">
      <t>コウシン</t>
    </rPh>
    <rPh sb="158" eb="160">
      <t>ジュヨウ</t>
    </rPh>
    <rPh sb="161" eb="163">
      <t>キュウゲキ</t>
    </rPh>
    <rPh sb="164" eb="166">
      <t>ゾウカ</t>
    </rPh>
    <rPh sb="168" eb="170">
      <t>タイオウ</t>
    </rPh>
    <rPh sb="171" eb="173">
      <t>キュウム</t>
    </rPh>
    <rPh sb="177" eb="179">
      <t>コンゴ</t>
    </rPh>
    <rPh sb="181" eb="183">
      <t>スイドウ</t>
    </rPh>
    <rPh sb="183" eb="185">
      <t>ジギョウ</t>
    </rPh>
    <rPh sb="190" eb="191">
      <t>モト</t>
    </rPh>
    <rPh sb="194" eb="196">
      <t>シセツ</t>
    </rPh>
    <rPh sb="197" eb="199">
      <t>カンロ</t>
    </rPh>
    <rPh sb="200" eb="203">
      <t>コウリツテキ</t>
    </rPh>
    <rPh sb="204" eb="207">
      <t>ケイカクテキ</t>
    </rPh>
    <rPh sb="208" eb="210">
      <t>コウシン</t>
    </rPh>
    <rPh sb="211" eb="212">
      <t>スス</t>
    </rPh>
    <rPh sb="222" eb="224">
      <t>キギョウ</t>
    </rPh>
    <rPh sb="224" eb="225">
      <t>サイ</t>
    </rPh>
    <rPh sb="225" eb="227">
      <t>ザンダカ</t>
    </rPh>
    <rPh sb="289" eb="290">
      <t>オヨ</t>
    </rPh>
    <rPh sb="312" eb="313">
      <t>トモナ</t>
    </rPh>
    <rPh sb="375" eb="376">
      <t>トウ</t>
    </rPh>
    <phoneticPr fontId="4"/>
  </si>
  <si>
    <t>①経常収支比率
　類似団体平均値を下回っているが、100％を上回っており経営状況は健全な水準にある。
③流動比率
　100％を上回っており健全な経営状態である。類似団体平均値と比較すると下回っているが、200％を上回っており、支払能力に問題はない。
④企業債残高対給水収益比率
　類似団体平均値と比較すると大幅に高い。平成28年度末に熊毛地区水道事業、鹿野簡易水道事業を水道事業に統合したため、企業債残高が大幅に増加した。内部留保資金を活用して借入額を調整し、残高の減少に取り組んでいる。
⑤料金回収率
　物価高騰に伴い維持管理費等の費用が増加したことにより、給水原価が高くなる一方で、料金収入の減少により供給単価がそれ以上に上がらないため、類似団体平均値かつ100％を下回っている。
⑥給水原価
　類似団体平均値と比較すると高い。市町村合併及び簡易水道事業の統合等により複数の浄水場と水源を有し、維持管理費用等がかかるため給水原価が高くなっている。令和5年度は物価高騰による維持管理費用の増加などが影響している。
⑦施設利用率
　類似団体平均値と比較すると低い。配水量が平成4年度をピークに大幅に減少し続け、施設利用率は低くなっていたが、平成29年度に一の井手浄水場の浄水処理を中止し、菊川浄水場の給水ブロックに統合することで施設の有効利用が図られた。
⑧有収率
　類似団体平均値と比較して若干高い。漏水調査や漏水回数の多い管路の布設替等の対策により有収率が上昇した。</t>
    <rPh sb="106" eb="108">
      <t>ウワマワ</t>
    </rPh>
    <rPh sb="253" eb="257">
      <t>ブッカコウトウ</t>
    </rPh>
    <rPh sb="258" eb="259">
      <t>トモナ</t>
    </rPh>
    <rPh sb="260" eb="266">
      <t>イジカンリヒトウ</t>
    </rPh>
    <rPh sb="267" eb="269">
      <t>ヒヨウ</t>
    </rPh>
    <rPh sb="270" eb="272">
      <t>ゾウカ</t>
    </rPh>
    <rPh sb="366" eb="369">
      <t>シチョウソン</t>
    </rPh>
    <rPh sb="371" eb="372">
      <t>オヨ</t>
    </rPh>
    <rPh sb="373" eb="377">
      <t>カンイスイドウ</t>
    </rPh>
    <rPh sb="377" eb="379">
      <t>ジギョウ</t>
    </rPh>
    <rPh sb="425" eb="427">
      <t>レイワ</t>
    </rPh>
    <rPh sb="428" eb="430">
      <t>ネンド</t>
    </rPh>
    <rPh sb="431" eb="435">
      <t>ブッカコウトウ</t>
    </rPh>
    <rPh sb="438" eb="444">
      <t>イジカンリヒヨウ</t>
    </rPh>
    <rPh sb="445" eb="447">
      <t>ゾウカ</t>
    </rPh>
    <rPh sb="450" eb="452">
      <t>エイキョウ</t>
    </rPh>
    <rPh sb="511" eb="512">
      <t>ヒク</t>
    </rPh>
    <rPh sb="520" eb="522">
      <t>ヘイセイ</t>
    </rPh>
    <rPh sb="524" eb="52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</si>
</sst>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0.73</c:v>
                </c:pt>
                <c:pt idx="2">
                  <c:v>0.59</c:v>
                </c:pt>
                <c:pt idx="3">
                  <c:v>0.56999999999999995</c:v>
                </c:pt>
                <c:pt idx="4">
                  <c:v>0.51</c:v>
                </c:pt>
              </c:numCache>
            </c:numRef>
          </c:val>
          <c:extLst>
            <c:ext xmlns:c16="http://schemas.microsoft.com/office/drawing/2014/chart" uri="{C3380CC4-5D6E-409C-BE32-E72D297353CC}">
              <c16:uniqueId val="{00000000-7FB9-47DA-B496-44336719AD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7FB9-47DA-B496-44336719AD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52.94</c:v>
                </c:pt>
                <c:pt idx="1">
                  <c:v>52.5</c:v>
                </c:pt>
                <c:pt idx="2">
                  <c:v>53.8</c:v>
                </c:pt>
                <c:pt idx="3">
                  <c:v>51.32</c:v>
                </c:pt>
                <c:pt idx="4">
                  <c:v>49.84</c:v>
                </c:pt>
              </c:numCache>
            </c:numRef>
          </c:val>
          <c:extLst>
            <c:ext xmlns:c16="http://schemas.microsoft.com/office/drawing/2014/chart" uri="{C3380CC4-5D6E-409C-BE32-E72D297353CC}">
              <c16:uniqueId val="{00000000-BEBB-4B9F-ADC2-04A073F968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BEBB-4B9F-ADC2-04A073F968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87.84</c:v>
                </c:pt>
                <c:pt idx="1">
                  <c:v>90.89</c:v>
                </c:pt>
                <c:pt idx="2">
                  <c:v>87.81</c:v>
                </c:pt>
                <c:pt idx="3">
                  <c:v>90.22</c:v>
                </c:pt>
                <c:pt idx="4">
                  <c:v>89.75</c:v>
                </c:pt>
              </c:numCache>
            </c:numRef>
          </c:val>
          <c:extLst>
            <c:ext xmlns:c16="http://schemas.microsoft.com/office/drawing/2014/chart" uri="{C3380CC4-5D6E-409C-BE32-E72D297353CC}">
              <c16:uniqueId val="{00000000-9E9A-4153-B9F6-4947725CB8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9E9A-4153-B9F6-4947725CB8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108.11</c:v>
                </c:pt>
                <c:pt idx="1">
                  <c:v>116.26</c:v>
                </c:pt>
                <c:pt idx="2">
                  <c:v>115.05</c:v>
                </c:pt>
                <c:pt idx="3">
                  <c:v>113.38</c:v>
                </c:pt>
                <c:pt idx="4">
                  <c:v>106.49</c:v>
                </c:pt>
              </c:numCache>
            </c:numRef>
          </c:val>
          <c:extLst>
            <c:ext xmlns:c16="http://schemas.microsoft.com/office/drawing/2014/chart" uri="{C3380CC4-5D6E-409C-BE32-E72D297353CC}">
              <c16:uniqueId val="{00000000-4CCE-4CCC-A839-E218038413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4CCE-4CCC-A839-E218038413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51.62</c:v>
                </c:pt>
                <c:pt idx="1">
                  <c:v>52.7</c:v>
                </c:pt>
                <c:pt idx="2">
                  <c:v>54.15</c:v>
                </c:pt>
                <c:pt idx="3">
                  <c:v>55.16</c:v>
                </c:pt>
                <c:pt idx="4">
                  <c:v>56.27</c:v>
                </c:pt>
              </c:numCache>
            </c:numRef>
          </c:val>
          <c:extLst>
            <c:ext xmlns:c16="http://schemas.microsoft.com/office/drawing/2014/chart" uri="{C3380CC4-5D6E-409C-BE32-E72D297353CC}">
              <c16:uniqueId val="{00000000-6803-45D7-820F-D9F915466C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6803-45D7-820F-D9F915466C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26.38</c:v>
                </c:pt>
                <c:pt idx="1">
                  <c:v>28.77</c:v>
                </c:pt>
                <c:pt idx="2">
                  <c:v>30.31</c:v>
                </c:pt>
                <c:pt idx="3">
                  <c:v>31.16</c:v>
                </c:pt>
                <c:pt idx="4">
                  <c:v>32.49</c:v>
                </c:pt>
              </c:numCache>
            </c:numRef>
          </c:val>
          <c:extLst>
            <c:ext xmlns:c16="http://schemas.microsoft.com/office/drawing/2014/chart" uri="{C3380CC4-5D6E-409C-BE32-E72D297353CC}">
              <c16:uniqueId val="{00000000-9D50-415C-9C9B-D0AF8CB74A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9D50-415C-9C9B-D0AF8CB74A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FA-4952-8879-AF34DFAC82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46FA-4952-8879-AF34DFAC82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188.91</c:v>
                </c:pt>
                <c:pt idx="1">
                  <c:v>191.45</c:v>
                </c:pt>
                <c:pt idx="2">
                  <c:v>213.64</c:v>
                </c:pt>
                <c:pt idx="3">
                  <c:v>232.46</c:v>
                </c:pt>
                <c:pt idx="4">
                  <c:v>221.83</c:v>
                </c:pt>
              </c:numCache>
            </c:numRef>
          </c:val>
          <c:extLst>
            <c:ext xmlns:c16="http://schemas.microsoft.com/office/drawing/2014/chart" uri="{C3380CC4-5D6E-409C-BE32-E72D297353CC}">
              <c16:uniqueId val="{00000000-2054-4AD2-B15C-112FFBEB7C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2054-4AD2-B15C-112FFBEB7C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529.92999999999995</c:v>
                </c:pt>
                <c:pt idx="1">
                  <c:v>490.55</c:v>
                </c:pt>
                <c:pt idx="2">
                  <c:v>462.26</c:v>
                </c:pt>
                <c:pt idx="3">
                  <c:v>438.84</c:v>
                </c:pt>
                <c:pt idx="4">
                  <c:v>422.94</c:v>
                </c:pt>
              </c:numCache>
            </c:numRef>
          </c:val>
          <c:extLst>
            <c:ext xmlns:c16="http://schemas.microsoft.com/office/drawing/2014/chart" uri="{C3380CC4-5D6E-409C-BE32-E72D297353CC}">
              <c16:uniqueId val="{00000000-A2FE-4B09-9AA5-E41D2E3E5D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A2FE-4B09-9AA5-E41D2E3E5D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95.96</c:v>
                </c:pt>
                <c:pt idx="1">
                  <c:v>101.99</c:v>
                </c:pt>
                <c:pt idx="2">
                  <c:v>101.72</c:v>
                </c:pt>
                <c:pt idx="3">
                  <c:v>100.24</c:v>
                </c:pt>
                <c:pt idx="4">
                  <c:v>93.75</c:v>
                </c:pt>
              </c:numCache>
            </c:numRef>
          </c:val>
          <c:extLst>
            <c:ext xmlns:c16="http://schemas.microsoft.com/office/drawing/2014/chart" uri="{C3380CC4-5D6E-409C-BE32-E72D297353CC}">
              <c16:uniqueId val="{00000000-7D31-4FC5-8B9D-46891456E3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D31-4FC5-8B9D-46891456E3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177.24</c:v>
                </c:pt>
                <c:pt idx="1">
                  <c:v>166.76</c:v>
                </c:pt>
                <c:pt idx="2">
                  <c:v>166.61</c:v>
                </c:pt>
                <c:pt idx="3">
                  <c:v>169.26</c:v>
                </c:pt>
                <c:pt idx="4">
                  <c:v>180.1</c:v>
                </c:pt>
              </c:numCache>
            </c:numRef>
          </c:val>
          <c:extLst>
            <c:ext xmlns:c16="http://schemas.microsoft.com/office/drawing/2014/chart" uri="{C3380CC4-5D6E-409C-BE32-E72D297353CC}">
              <c16:uniqueId val="{00000000-8220-41FB-89FA-336734942B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8220-41FB-89FA-336734942B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周南市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136179</v>
      </c>
      <c r="AM8" s="44"/>
      <c r="AN8" s="44"/>
      <c r="AO8" s="44"/>
      <c r="AP8" s="44"/>
      <c r="AQ8" s="44"/>
      <c r="AR8" s="44"/>
      <c r="AS8" s="44"/>
      <c r="AT8" s="45">
        <f>データ!$S$6</f>
        <v>656.29</v>
      </c>
      <c r="AU8" s="46"/>
      <c r="AV8" s="46"/>
      <c r="AW8" s="46"/>
      <c r="AX8" s="46"/>
      <c r="AY8" s="46"/>
      <c r="AZ8" s="46"/>
      <c r="BA8" s="46"/>
      <c r="BB8" s="47">
        <f>データ!$T$6</f>
        <v>207.5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65.25</v>
      </c>
      <c r="J10" s="46"/>
      <c r="K10" s="46"/>
      <c r="L10" s="46"/>
      <c r="M10" s="46"/>
      <c r="N10" s="46"/>
      <c r="O10" s="80"/>
      <c r="P10" s="47">
        <f>データ!$P$6</f>
        <v>92.42</v>
      </c>
      <c r="Q10" s="47"/>
      <c r="R10" s="47"/>
      <c r="S10" s="47"/>
      <c r="T10" s="47"/>
      <c r="U10" s="47"/>
      <c r="V10" s="47"/>
      <c r="W10" s="44">
        <f>データ!$Q$6</f>
        <v>2893</v>
      </c>
      <c r="X10" s="44"/>
      <c r="Y10" s="44"/>
      <c r="Z10" s="44"/>
      <c r="AA10" s="44"/>
      <c r="AB10" s="44"/>
      <c r="AC10" s="44"/>
      <c r="AD10" s="2"/>
      <c r="AE10" s="2"/>
      <c r="AF10" s="2"/>
      <c r="AG10" s="2"/>
      <c r="AH10" s="2"/>
      <c r="AI10" s="2"/>
      <c r="AJ10" s="2"/>
      <c r="AK10" s="2"/>
      <c r="AL10" s="44">
        <f>データ!$U$6</f>
        <v>125060</v>
      </c>
      <c r="AM10" s="44"/>
      <c r="AN10" s="44"/>
      <c r="AO10" s="44"/>
      <c r="AP10" s="44"/>
      <c r="AQ10" s="44"/>
      <c r="AR10" s="44"/>
      <c r="AS10" s="44"/>
      <c r="AT10" s="45">
        <f>データ!$V$6</f>
        <v>98.7</v>
      </c>
      <c r="AU10" s="46"/>
      <c r="AV10" s="46"/>
      <c r="AW10" s="46"/>
      <c r="AX10" s="46"/>
      <c r="AY10" s="46"/>
      <c r="AZ10" s="46"/>
      <c r="BA10" s="46"/>
      <c r="BB10" s="47">
        <f>データ!$W$6</f>
        <v>1267.07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108</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U0lRclgGxKTyaANYHPqVYGWaYN/7PrMWIvTHWIR4GiHznazDGonttO5VKRLkSXgmaE6no/FcWZT0HoHYzlsGQ==" saltValue="LKqT6cYD2qfEkqqWXmJ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352152</v>
      </c>
      <c r="D6" s="20">
        <f t="shared" si="3"/>
        <v>46</v>
      </c>
      <c r="E6" s="20">
        <f t="shared" si="3"/>
        <v>1</v>
      </c>
      <c r="F6" s="20">
        <f t="shared" si="3"/>
        <v>0</v>
      </c>
      <c r="G6" s="20">
        <f t="shared" si="3"/>
        <v>1</v>
      </c>
      <c r="H6" s="20" t="str">
        <f t="shared" si="3"/>
        <v>山口県　周南市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65.25</v>
      </c>
      <c r="P6" s="21">
        <f t="shared" si="3"/>
        <v>92.42</v>
      </c>
      <c r="Q6" s="21">
        <f t="shared" si="3"/>
        <v>2893</v>
      </c>
      <c r="R6" s="21">
        <f t="shared" si="3"/>
        <v>136179</v>
      </c>
      <c r="S6" s="21">
        <f t="shared" si="3"/>
        <v>656.29</v>
      </c>
      <c r="T6" s="21">
        <f t="shared" si="3"/>
        <v>207.5</v>
      </c>
      <c r="U6" s="21">
        <f t="shared" si="3"/>
        <v>125060</v>
      </c>
      <c r="V6" s="21">
        <f t="shared" si="3"/>
        <v>98.7</v>
      </c>
      <c r="W6" s="21">
        <f t="shared" si="3"/>
        <v>1267.07</v>
      </c>
      <c r="X6" s="22">
        <f>IF(X7="",NA(),X7)</f>
        <v>108.11</v>
      </c>
      <c r="Y6" s="22">
        <f t="shared" ref="Y6:AG6" si="4">IF(Y7="",NA(),Y7)</f>
        <v>116.26</v>
      </c>
      <c r="Z6" s="22">
        <f t="shared" si="4"/>
        <v>115.05</v>
      </c>
      <c r="AA6" s="22">
        <f t="shared" si="4"/>
        <v>113.38</v>
      </c>
      <c r="AB6" s="22">
        <f t="shared" si="4"/>
        <v>106.49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188.91</v>
      </c>
      <c r="AU6" s="22">
        <f t="shared" ref="AU6:BC6" si="6">IF(AU7="",NA(),AU7)</f>
        <v>191.45</v>
      </c>
      <c r="AV6" s="22">
        <f t="shared" si="6"/>
        <v>213.64</v>
      </c>
      <c r="AW6" s="22">
        <f t="shared" si="6"/>
        <v>232.46</v>
      </c>
      <c r="AX6" s="22">
        <f t="shared" si="6"/>
        <v>221.83</v>
      </c>
      <c r="AY6" s="22">
        <f t="shared" si="6"/>
        <v>358.91</v>
      </c>
      <c r="AZ6" s="22">
        <f t="shared" si="6"/>
        <v>360.96</v>
      </c>
      <c r="BA6" s="22">
        <f t="shared" si="6"/>
        <v>351.29</v>
      </c>
      <c r="BB6" s="22">
        <f t="shared" si="6"/>
        <v>364.24</v>
      </c>
      <c r="BC6" s="22">
        <f t="shared" si="6"/>
        <v>369.82</v>
      </c>
      <c r="BD6" s="21" t="str">
        <f>IF(BD7="","",IF(BD7="-","【-】","【"&amp;SUBSTITUTE(TEXT(BD7,"#,##0.00"),"-","△")&amp;"】"))</f>
        <v>【243.36】</v>
      </c>
      <c r="BE6" s="22">
        <f>IF(BE7="",NA(),BE7)</f>
        <v>529.92999999999995</v>
      </c>
      <c r="BF6" s="22">
        <f t="shared" ref="BF6:BN6" si="7">IF(BF7="",NA(),BF7)</f>
        <v>490.55</v>
      </c>
      <c r="BG6" s="22">
        <f t="shared" si="7"/>
        <v>462.26</v>
      </c>
      <c r="BH6" s="22">
        <f t="shared" si="7"/>
        <v>438.84</v>
      </c>
      <c r="BI6" s="22">
        <f t="shared" si="7"/>
        <v>422.94</v>
      </c>
      <c r="BJ6" s="22">
        <f t="shared" si="7"/>
        <v>247.27</v>
      </c>
      <c r="BK6" s="22">
        <f t="shared" si="7"/>
        <v>239.18</v>
      </c>
      <c r="BL6" s="22">
        <f t="shared" si="7"/>
        <v>236.29</v>
      </c>
      <c r="BM6" s="22">
        <f t="shared" si="7"/>
        <v>238.77</v>
      </c>
      <c r="BN6" s="22">
        <f t="shared" si="7"/>
        <v>218.57</v>
      </c>
      <c r="BO6" s="21" t="str">
        <f>IF(BO7="","",IF(BO7="-","【-】","【"&amp;SUBSTITUTE(TEXT(BO7,"#,##0.00"),"-","△")&amp;"】"))</f>
        <v>【265.93】</v>
      </c>
      <c r="BP6" s="22">
        <f>IF(BP7="",NA(),BP7)</f>
        <v>95.96</v>
      </c>
      <c r="BQ6" s="22">
        <f t="shared" ref="BQ6:BY6" si="8">IF(BQ7="",NA(),BQ7)</f>
        <v>101.99</v>
      </c>
      <c r="BR6" s="22">
        <f t="shared" si="8"/>
        <v>101.72</v>
      </c>
      <c r="BS6" s="22">
        <f t="shared" si="8"/>
        <v>100.24</v>
      </c>
      <c r="BT6" s="22">
        <f t="shared" si="8"/>
        <v>93.75</v>
      </c>
      <c r="BU6" s="22">
        <f t="shared" si="8"/>
        <v>105.34</v>
      </c>
      <c r="BV6" s="22">
        <f t="shared" si="8"/>
        <v>101.89</v>
      </c>
      <c r="BW6" s="22">
        <f t="shared" si="8"/>
        <v>104.33</v>
      </c>
      <c r="BX6" s="22">
        <f t="shared" si="8"/>
        <v>98.85</v>
      </c>
      <c r="BY6" s="22">
        <f t="shared" si="8"/>
        <v>101.78</v>
      </c>
      <c r="BZ6" s="21" t="str">
        <f>IF(BZ7="","",IF(BZ7="-","【-】","【"&amp;SUBSTITUTE(TEXT(BZ7,"#,##0.00"),"-","△")&amp;"】"))</f>
        <v>【97.82】</v>
      </c>
      <c r="CA6" s="22">
        <f>IF(CA7="",NA(),CA7)</f>
        <v>177.24</v>
      </c>
      <c r="CB6" s="22">
        <f t="shared" ref="CB6:CJ6" si="9">IF(CB7="",NA(),CB7)</f>
        <v>166.76</v>
      </c>
      <c r="CC6" s="22">
        <f t="shared" si="9"/>
        <v>166.61</v>
      </c>
      <c r="CD6" s="22">
        <f t="shared" si="9"/>
        <v>169.26</v>
      </c>
      <c r="CE6" s="22">
        <f t="shared" si="9"/>
        <v>180.1</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52.94</v>
      </c>
      <c r="CM6" s="22">
        <f t="shared" ref="CM6:CU6" si="10">IF(CM7="",NA(),CM7)</f>
        <v>52.5</v>
      </c>
      <c r="CN6" s="22">
        <f t="shared" si="10"/>
        <v>53.8</v>
      </c>
      <c r="CO6" s="22">
        <f t="shared" si="10"/>
        <v>51.32</v>
      </c>
      <c r="CP6" s="22">
        <f t="shared" si="10"/>
        <v>49.84</v>
      </c>
      <c r="CQ6" s="22">
        <f t="shared" si="10"/>
        <v>62.05</v>
      </c>
      <c r="CR6" s="22">
        <f t="shared" si="10"/>
        <v>63.23</v>
      </c>
      <c r="CS6" s="22">
        <f t="shared" si="10"/>
        <v>62.59</v>
      </c>
      <c r="CT6" s="22">
        <f t="shared" si="10"/>
        <v>61.81</v>
      </c>
      <c r="CU6" s="22">
        <f t="shared" si="10"/>
        <v>62.35</v>
      </c>
      <c r="CV6" s="21" t="str">
        <f>IF(CV7="","",IF(CV7="-","【-】","【"&amp;SUBSTITUTE(TEXT(CV7,"#,##0.00"),"-","△")&amp;"】"))</f>
        <v>【59.81】</v>
      </c>
      <c r="CW6" s="22">
        <f>IF(CW7="",NA(),CW7)</f>
        <v>87.84</v>
      </c>
      <c r="CX6" s="22">
        <f t="shared" ref="CX6:DF6" si="11">IF(CX7="",NA(),CX7)</f>
        <v>90.89</v>
      </c>
      <c r="CY6" s="22">
        <f t="shared" si="11"/>
        <v>87.81</v>
      </c>
      <c r="CZ6" s="22">
        <f t="shared" si="11"/>
        <v>90.22</v>
      </c>
      <c r="DA6" s="22">
        <f t="shared" si="11"/>
        <v>89.75</v>
      </c>
      <c r="DB6" s="22">
        <f t="shared" si="11"/>
        <v>89.11</v>
      </c>
      <c r="DC6" s="22">
        <f t="shared" si="11"/>
        <v>89.35</v>
      </c>
      <c r="DD6" s="22">
        <f t="shared" si="11"/>
        <v>89.7</v>
      </c>
      <c r="DE6" s="22">
        <f t="shared" si="11"/>
        <v>89.24</v>
      </c>
      <c r="DF6" s="22">
        <f t="shared" si="11"/>
        <v>88.71</v>
      </c>
      <c r="DG6" s="21" t="str">
        <f>IF(DG7="","",IF(DG7="-","【-】","【"&amp;SUBSTITUTE(TEXT(DG7,"#,##0.00"),"-","△")&amp;"】"))</f>
        <v>【89.42】</v>
      </c>
      <c r="DH6" s="22">
        <f>IF(DH7="",NA(),DH7)</f>
        <v>51.62</v>
      </c>
      <c r="DI6" s="22">
        <f t="shared" ref="DI6:DQ6" si="12">IF(DI7="",NA(),DI7)</f>
        <v>52.7</v>
      </c>
      <c r="DJ6" s="22">
        <f t="shared" si="12"/>
        <v>54.15</v>
      </c>
      <c r="DK6" s="22">
        <f t="shared" si="12"/>
        <v>55.16</v>
      </c>
      <c r="DL6" s="22">
        <f t="shared" si="12"/>
        <v>56.27</v>
      </c>
      <c r="DM6" s="22">
        <f t="shared" si="12"/>
        <v>48.69</v>
      </c>
      <c r="DN6" s="22">
        <f t="shared" si="12"/>
        <v>49.62</v>
      </c>
      <c r="DO6" s="22">
        <f t="shared" si="12"/>
        <v>50.5</v>
      </c>
      <c r="DP6" s="22">
        <f t="shared" si="12"/>
        <v>51.28</v>
      </c>
      <c r="DQ6" s="22">
        <f t="shared" si="12"/>
        <v>51.95</v>
      </c>
      <c r="DR6" s="21" t="str">
        <f>IF(DR7="","",IF(DR7="-","【-】","【"&amp;SUBSTITUTE(TEXT(DR7,"#,##0.00"),"-","△")&amp;"】"))</f>
        <v>【52.02】</v>
      </c>
      <c r="DS6" s="22">
        <f>IF(DS7="",NA(),DS7)</f>
        <v>26.38</v>
      </c>
      <c r="DT6" s="22">
        <f t="shared" ref="DT6:EB6" si="13">IF(DT7="",NA(),DT7)</f>
        <v>28.77</v>
      </c>
      <c r="DU6" s="22">
        <f t="shared" si="13"/>
        <v>30.31</v>
      </c>
      <c r="DV6" s="22">
        <f t="shared" si="13"/>
        <v>31.16</v>
      </c>
      <c r="DW6" s="22">
        <f t="shared" si="13"/>
        <v>32.49</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0.75</v>
      </c>
      <c r="EE6" s="22">
        <f t="shared" ref="EE6:EM6" si="14">IF(EE7="",NA(),EE7)</f>
        <v>0.73</v>
      </c>
      <c r="EF6" s="22">
        <f t="shared" si="14"/>
        <v>0.59</v>
      </c>
      <c r="EG6" s="22">
        <f t="shared" si="14"/>
        <v>0.56999999999999995</v>
      </c>
      <c r="EH6" s="22">
        <f t="shared" si="14"/>
        <v>0.51</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352152</v>
      </c>
      <c r="D7" s="24">
        <v>46</v>
      </c>
      <c r="E7" s="24">
        <v>1</v>
      </c>
      <c r="F7" s="24">
        <v>0</v>
      </c>
      <c r="G7" s="24">
        <v>1</v>
      </c>
      <c r="H7" s="24" t="s">
        <v>92</v>
      </c>
      <c r="I7" s="24" t="s">
        <v>93</v>
      </c>
      <c r="J7" s="24" t="s">
        <v>94</v>
      </c>
      <c r="K7" s="24" t="s">
        <v>95</v>
      </c>
      <c r="L7" s="24" t="s">
        <v>96</v>
      </c>
      <c r="M7" s="24" t="s">
        <v>97</v>
      </c>
      <c r="N7" s="25" t="s">
        <v>98</v>
      </c>
      <c r="O7" s="25">
        <v>65.25</v>
      </c>
      <c r="P7" s="25">
        <v>92.42</v>
      </c>
      <c r="Q7" s="25">
        <v>2893</v>
      </c>
      <c r="R7" s="25">
        <v>136179</v>
      </c>
      <c r="S7" s="25">
        <v>656.29</v>
      </c>
      <c r="T7" s="25">
        <v>207.5</v>
      </c>
      <c r="U7" s="25">
        <v>125060</v>
      </c>
      <c r="V7" s="25">
        <v>98.7</v>
      </c>
      <c r="W7" s="25">
        <v>1267.07</v>
      </c>
      <c r="X7" s="25">
        <v>108.11</v>
      </c>
      <c r="Y7" s="25">
        <v>116.26</v>
      </c>
      <c r="Z7" s="25">
        <v>115.05</v>
      </c>
      <c r="AA7" s="25">
        <v>113.38</v>
      </c>
      <c r="AB7" s="25">
        <v>106.49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188.91</v>
      </c>
      <c r="AU7" s="25">
        <v>191.45</v>
      </c>
      <c r="AV7" s="25">
        <v>213.64</v>
      </c>
      <c r="AW7" s="25">
        <v>232.46</v>
      </c>
      <c r="AX7" s="25">
        <v>221.83</v>
      </c>
      <c r="AY7" s="25">
        <v>358.91</v>
      </c>
      <c r="AZ7" s="25">
        <v>360.96</v>
      </c>
      <c r="BA7" s="25">
        <v>351.29</v>
      </c>
      <c r="BB7" s="25">
        <v>364.24</v>
      </c>
      <c r="BC7" s="25">
        <v>369.82</v>
      </c>
      <c r="BD7" s="25">
        <v>243.36</v>
      </c>
      <c r="BE7" s="25">
        <v>529.92999999999995</v>
      </c>
      <c r="BF7" s="25">
        <v>490.55</v>
      </c>
      <c r="BG7" s="25">
        <v>462.26</v>
      </c>
      <c r="BH7" s="25">
        <v>438.84</v>
      </c>
      <c r="BI7" s="25">
        <v>422.94</v>
      </c>
      <c r="BJ7" s="25">
        <v>247.27</v>
      </c>
      <c r="BK7" s="25">
        <v>239.18</v>
      </c>
      <c r="BL7" s="25">
        <v>236.29</v>
      </c>
      <c r="BM7" s="25">
        <v>238.77</v>
      </c>
      <c r="BN7" s="25">
        <v>218.57</v>
      </c>
      <c r="BO7" s="25">
        <v>265.93</v>
      </c>
      <c r="BP7" s="25">
        <v>95.96</v>
      </c>
      <c r="BQ7" s="25">
        <v>101.99</v>
      </c>
      <c r="BR7" s="25">
        <v>101.72</v>
      </c>
      <c r="BS7" s="25">
        <v>100.24</v>
      </c>
      <c r="BT7" s="25">
        <v>93.75</v>
      </c>
      <c r="BU7" s="25">
        <v>105.34</v>
      </c>
      <c r="BV7" s="25">
        <v>101.89</v>
      </c>
      <c r="BW7" s="25">
        <v>104.33</v>
      </c>
      <c r="BX7" s="25">
        <v>98.85</v>
      </c>
      <c r="BY7" s="25">
        <v>101.78</v>
      </c>
      <c r="BZ7" s="25">
        <v>97.82</v>
      </c>
      <c r="CA7" s="25">
        <v>177.24</v>
      </c>
      <c r="CB7" s="25">
        <v>166.76</v>
      </c>
      <c r="CC7" s="25">
        <v>166.61</v>
      </c>
      <c r="CD7" s="25">
        <v>169.26</v>
      </c>
      <c r="CE7" s="25">
        <v>180.1</v>
      </c>
      <c r="CF7" s="25">
        <v>159.6</v>
      </c>
      <c r="CG7" s="25">
        <v>156.32</v>
      </c>
      <c r="CH7" s="25">
        <v>157.4</v>
      </c>
      <c r="CI7" s="25">
        <v>162.61000000000001</v>
      </c>
      <c r="CJ7" s="25">
        <v>163.94</v>
      </c>
      <c r="CK7" s="25">
        <v>177.56</v>
      </c>
      <c r="CL7" s="25">
        <v>52.94</v>
      </c>
      <c r="CM7" s="25">
        <v>52.5</v>
      </c>
      <c r="CN7" s="25">
        <v>53.8</v>
      </c>
      <c r="CO7" s="25">
        <v>51.32</v>
      </c>
      <c r="CP7" s="25">
        <v>49.84</v>
      </c>
      <c r="CQ7" s="25">
        <v>62.05</v>
      </c>
      <c r="CR7" s="25">
        <v>63.23</v>
      </c>
      <c r="CS7" s="25">
        <v>62.59</v>
      </c>
      <c r="CT7" s="25">
        <v>61.81</v>
      </c>
      <c r="CU7" s="25">
        <v>62.35</v>
      </c>
      <c r="CV7" s="25">
        <v>59.81</v>
      </c>
      <c r="CW7" s="25">
        <v>87.84</v>
      </c>
      <c r="CX7" s="25">
        <v>90.89</v>
      </c>
      <c r="CY7" s="25">
        <v>87.81</v>
      </c>
      <c r="CZ7" s="25">
        <v>90.22</v>
      </c>
      <c r="DA7" s="25">
        <v>89.75</v>
      </c>
      <c r="DB7" s="25">
        <v>89.11</v>
      </c>
      <c r="DC7" s="25">
        <v>89.35</v>
      </c>
      <c r="DD7" s="25">
        <v>89.7</v>
      </c>
      <c r="DE7" s="25">
        <v>89.24</v>
      </c>
      <c r="DF7" s="25">
        <v>88.71</v>
      </c>
      <c r="DG7" s="25">
        <v>89.42</v>
      </c>
      <c r="DH7" s="25">
        <v>51.62</v>
      </c>
      <c r="DI7" s="25">
        <v>52.7</v>
      </c>
      <c r="DJ7" s="25">
        <v>54.15</v>
      </c>
      <c r="DK7" s="25">
        <v>55.16</v>
      </c>
      <c r="DL7" s="25">
        <v>56.27</v>
      </c>
      <c r="DM7" s="25">
        <v>48.69</v>
      </c>
      <c r="DN7" s="25">
        <v>49.62</v>
      </c>
      <c r="DO7" s="25">
        <v>50.5</v>
      </c>
      <c r="DP7" s="25">
        <v>51.28</v>
      </c>
      <c r="DQ7" s="25">
        <v>51.95</v>
      </c>
      <c r="DR7" s="25">
        <v>52.02</v>
      </c>
      <c r="DS7" s="25">
        <v>26.38</v>
      </c>
      <c r="DT7" s="25">
        <v>28.77</v>
      </c>
      <c r="DU7" s="25">
        <v>30.31</v>
      </c>
      <c r="DV7" s="25">
        <v>31.16</v>
      </c>
      <c r="DW7" s="25">
        <v>32.49</v>
      </c>
      <c r="DX7" s="25">
        <v>18.260000000000002</v>
      </c>
      <c r="DY7" s="25">
        <v>19.510000000000002</v>
      </c>
      <c r="DZ7" s="25">
        <v>21.19</v>
      </c>
      <c r="EA7" s="25">
        <v>22.64</v>
      </c>
      <c r="EB7" s="25">
        <v>24.49</v>
      </c>
      <c r="EC7" s="25">
        <v>25.37</v>
      </c>
      <c r="ED7" s="25">
        <v>0.75</v>
      </c>
      <c r="EE7" s="25">
        <v>0.73</v>
      </c>
      <c r="EF7" s="25">
        <v>0.59</v>
      </c>
      <c r="EG7" s="25">
        <v>0.56999999999999995</v>
      </c>
      <c r="EH7" s="25">
        <v>0.51</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吉松　徹</cp:lastModifiedBy>
  <dcterms:created xsi:type="dcterms:W3CDTF">2025-01-24T06:53:48Z</dcterms:created>
  <dcterms:modified xsi:type="dcterms:W3CDTF">2025-01-28T07:09:34Z</dcterms:modified>
  <cp:category/>
</cp:coreProperties>
</file>