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7.41.28\share\04 地方債・公営企業班\12 経営比較分析表\R06経営比較分析\104 市町等→県\01 水道事業\11 美祢市 ○\"/>
    </mc:Choice>
  </mc:AlternateContent>
  <xr:revisionPtr revIDLastSave="0" documentId="13_ncr:1_{2C31F538-7C4C-4123-B97F-06CC5CB6F12C}" xr6:coauthVersionLast="47" xr6:coauthVersionMax="47" xr10:uidLastSave="{00000000-0000-0000-0000-000000000000}"/>
  <workbookProtection workbookAlgorithmName="SHA-512" workbookHashValue="mSigKkcnuA1IGvSMQB4k8M0rHnsy8n0o5A/EVziNyH9iIVTk4FVFRVOkTIf5FSGAy3PW/3vxwUzn2rU0sRnFLQ==" workbookSaltValue="w5c0knkFDD+LPI8CfDQO5w==" workbookSpinCount="100000" lockStructure="1"/>
  <bookViews>
    <workbookView xWindow="-28920" yWindow="-1545"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BB10" i="4"/>
  <c r="W10" i="4"/>
  <c r="I10" i="4"/>
  <c r="B10" i="4"/>
  <c r="BB8" i="4"/>
  <c r="AL8" i="4"/>
  <c r="W8" i="4"/>
  <c r="P8" i="4"/>
  <c r="I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<sst xmlns="http://schemas.openxmlformats.org/spreadsheetml/2006/main" count="228" uniqueCount="114">
  <si>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</si>
  <si>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</si>
  <si>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</si>
  <si>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</si>
  <si>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</si>
  <si>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</si>
  <si>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</si>
  <si>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</si>
  <si>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</si>
  <si>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</si>
  <si>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</si>
  <si>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</si>
  <si>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</si>
  <si>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</si>
  <si>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</si>
  <si>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</si>
  <si>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</si>
  <si>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</si>
  <si>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</si>
  <si>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</si>
  <si>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</si>
  <si>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</si>
  <si>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</si>
  <si>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</si>
  <si>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</si>
  <si>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</si>
  <si>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</si>
  <si>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</si>
  <si>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</si>
  <si>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</si>
  <si>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</si>
  <si>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</si>
  <si>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</si>
  <si>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</si>
  <si>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</si>
  <si>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</si>
  <si>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</si>
  <si>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</si>
  <si>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</si>
  <si>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</si>
  <si>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</si>
  <si>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</si>
  <si>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</si>
  <si>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</si>
  <si>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</si>
  <si>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</si>
  <si>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</si>
  <si>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</si>
  <si>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</si>
  <si>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</si>
  <si>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</si>
  <si>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</si>
  <si>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</si>
  <si>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</si>
  <si>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</si>
  <si>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</si>
  <si>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</si>
  <si>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</si>
  <si>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</si>
  <si>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</si>
  <si>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</si>
  <si>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</si>
  <si>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</si>
  <si>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</si>
  <si>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</si>
  <si>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</si>
  <si>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</si>
  <si>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</si>
  <si>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</si>
  <si>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</si>
  <si>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</si>
  <si>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</si>
  <si>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</si>
  <si>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</si>
  <si>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</si>
  <si>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</si>
  <si>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</si>
  <si>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</si>
  <si>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</si>
  <si>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</si>
  <si>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</si>
  <si>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</si>
  <si>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</si>
  <si>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</si>
  <si>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</si>
  <si>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</si>
  <si>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</si>
  <si>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</si>
  <si>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</si>
  <si>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</si>
  <si>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</si>
  <si>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</si>
  <si>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</si>
  <si>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</si>
  <si>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</si>
  <si>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</si>
  <si>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</si>
  <si>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</si>
  <si>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</si>
  <si>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</si>
  <si>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</si>
  <si>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</si>
  <si>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</si>
  <si>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</si>
  <si>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</si>
  <si>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</si>
  <si>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</si>
  <si>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</si>
  <si>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</si>
  <si>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</si>
  <si>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</si>
  <si>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有形固定資産減価償却率は、今後も増加する見込みである。
　管路経年化率については、昭和50年代に布設した管路が更新時期を迎えたため、平均値に比べ大きく上回っている。今後も法定耐用年数経過資産が増加する見込みである。
　管路更新率は、令和5年度は平均値と比べ低いが、これは大規模な水道施設統合事業の実施中で、一部老朽管の布設替を控えているためである。
　施設管路ともに、重要度、優先度、及び必要となる財源を総合的に勘案しながら更新する計画を策定する予定である。なお、更新に併せて耐震化も実施することとしている。</t>
    <rPh sb="67" eb="70">
      <t>ヘイキンチ</t>
    </rPh>
    <rPh sb="71" eb="72">
      <t>クラ</t>
    </rPh>
    <rPh sb="73" eb="74">
      <t>オオ</t>
    </rPh>
    <rPh sb="76" eb="78">
      <t>ウワマワ</t>
    </rPh>
    <rPh sb="88" eb="90">
      <t>タイヨウ</t>
    </rPh>
    <rPh sb="117" eb="119">
      <t>レイワ</t>
    </rPh>
    <rPh sb="120" eb="122">
      <t>ネンド</t>
    </rPh>
    <rPh sb="129" eb="130">
      <t>ヒク</t>
    </rPh>
    <rPh sb="136" eb="139">
      <t>ダイキボ</t>
    </rPh>
    <rPh sb="140" eb="142">
      <t>スイドウ</t>
    </rPh>
    <rPh sb="142" eb="144">
      <t>シセツ</t>
    </rPh>
    <rPh sb="144" eb="146">
      <t>トウゴウ</t>
    </rPh>
    <rPh sb="146" eb="148">
      <t>ジギョウ</t>
    </rPh>
    <rPh sb="151" eb="152">
      <t>チュウ</t>
    </rPh>
    <rPh sb="154" eb="155">
      <t>イチ</t>
    </rPh>
    <rPh sb="156" eb="158">
      <t>ロウキュウ</t>
    </rPh>
    <rPh sb="158" eb="159">
      <t>カン</t>
    </rPh>
    <rPh sb="160" eb="163">
      <t>フセツガ</t>
    </rPh>
    <rPh sb="164" eb="165">
      <t>ヒカ</t>
    </rPh>
    <rPh sb="217" eb="219">
      <t>ケイカク</t>
    </rPh>
    <rPh sb="220" eb="222">
      <t>サクテイ</t>
    </rPh>
    <rPh sb="224" eb="226">
      <t>ヨテイ</t>
    </rPh>
    <phoneticPr fontId="4"/>
  </si>
  <si>
    <t>　令和4年度に料金改定を行ったことで料金収入は増加したが、一方で、エネルギー価格等の高騰により動力費をはじめとした諸経費が増大した。令和4年度は純利益となったが、経営環境は依然として厳しい状況である。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料金改定について定期的な検討を行う必要がある。
　なお、水道ビジョンを経営戦略を含めたものとして、令和元年12月に改訂を行った。また、令和4年度からの料金改定を見込む収支計画を含む改定を令和3年10月に行った。今後はこの計画に基づき経営の健全化及び経営基盤の強化を図っていく。</t>
    <rPh sb="1" eb="3">
      <t>レイワ</t>
    </rPh>
    <rPh sb="4" eb="5">
      <t>ネン</t>
    </rPh>
    <rPh sb="5" eb="6">
      <t>ド</t>
    </rPh>
    <rPh sb="7" eb="11">
      <t>リョウキンカイテイ</t>
    </rPh>
    <rPh sb="18" eb="20">
      <t>リョウキン</t>
    </rPh>
    <rPh sb="20" eb="22">
      <t>シュウニュウ</t>
    </rPh>
    <rPh sb="23" eb="25">
      <t>ゾウカ</t>
    </rPh>
    <rPh sb="29" eb="31">
      <t>イッポウ</t>
    </rPh>
    <rPh sb="38" eb="40">
      <t>カカク</t>
    </rPh>
    <rPh sb="40" eb="41">
      <t>トウ</t>
    </rPh>
    <rPh sb="42" eb="44">
      <t>コウトウ</t>
    </rPh>
    <rPh sb="47" eb="50">
      <t>ドウリョクヒ</t>
    </rPh>
    <rPh sb="57" eb="60">
      <t>ショケイヒ</t>
    </rPh>
    <rPh sb="61" eb="63">
      <t>ゾウダイ</t>
    </rPh>
    <rPh sb="66" eb="68">
      <t>レイワ</t>
    </rPh>
    <rPh sb="69" eb="71">
      <t>ネンド</t>
    </rPh>
    <rPh sb="72" eb="75">
      <t>ジュンリエキ</t>
    </rPh>
    <rPh sb="81" eb="83">
      <t>ケイエイ</t>
    </rPh>
    <rPh sb="83" eb="85">
      <t>カンキョウ</t>
    </rPh>
    <rPh sb="86" eb="88">
      <t>イゼン</t>
    </rPh>
    <rPh sb="91" eb="92">
      <t>キビ</t>
    </rPh>
    <rPh sb="94" eb="96">
      <t>ジョウキョウ</t>
    </rPh>
    <rPh sb="236" eb="239">
      <t>テイキテキ</t>
    </rPh>
    <rPh sb="240" eb="242">
      <t>ケントウ</t>
    </rPh>
    <rPh sb="256" eb="258">
      <t>スイドウ</t>
    </rPh>
    <rPh sb="263" eb="265">
      <t>ケイエイ</t>
    </rPh>
    <rPh sb="265" eb="267">
      <t>センリャク</t>
    </rPh>
    <rPh sb="268" eb="269">
      <t>フク</t>
    </rPh>
    <rPh sb="285" eb="287">
      <t>カイテイ</t>
    </rPh>
    <rPh sb="288" eb="289">
      <t>オコナ</t>
    </rPh>
    <rPh sb="295" eb="297">
      <t>レイワ</t>
    </rPh>
    <rPh sb="298" eb="300">
      <t>ネンド</t>
    </rPh>
    <rPh sb="303" eb="305">
      <t>リョウキン</t>
    </rPh>
    <rPh sb="305" eb="307">
      <t>カイテイ</t>
    </rPh>
    <rPh sb="308" eb="310">
      <t>ミコ</t>
    </rPh>
    <rPh sb="311" eb="313">
      <t>シュウシ</t>
    </rPh>
    <rPh sb="313" eb="315">
      <t>ケイカク</t>
    </rPh>
    <rPh sb="316" eb="317">
      <t>フク</t>
    </rPh>
    <rPh sb="318" eb="320">
      <t>カイテイ</t>
    </rPh>
    <rPh sb="321" eb="323">
      <t>レイワ</t>
    </rPh>
    <rPh sb="324" eb="325">
      <t>ネン</t>
    </rPh>
    <rPh sb="327" eb="328">
      <t>ガツ</t>
    </rPh>
    <rPh sb="329" eb="330">
      <t>オコナ</t>
    </rPh>
    <rPh sb="333" eb="335">
      <t>コンゴ</t>
    </rPh>
    <rPh sb="338" eb="340">
      <t>ケイカク</t>
    </rPh>
    <rPh sb="341" eb="342">
      <t>モト</t>
    </rPh>
    <rPh sb="344" eb="346">
      <t>ケイエイ</t>
    </rPh>
    <rPh sb="347" eb="350">
      <t>ケンゼンカ</t>
    </rPh>
    <rPh sb="350" eb="351">
      <t>オヨ</t>
    </rPh>
    <rPh sb="352" eb="354">
      <t>ケイエイ</t>
    </rPh>
    <rPh sb="354" eb="356">
      <t>キバン</t>
    </rPh>
    <rPh sb="357" eb="359">
      <t>キョウカ</t>
    </rPh>
    <rPh sb="360" eb="361">
      <t>ハカ</t>
    </rPh>
    <phoneticPr fontId="4"/>
  </si>
  <si>
    <r>
      <t>　給水人口減少等により給水収益が減少する一方で、機器や管路の修繕費の増加から、経常収支比率は低下していたが、令和4年度の料金改定により営業収益は増加し、経常収支比率は改善した。
　しかし、令和5年度は給水人口の減少等により営業収益が減少し、人件費の上昇やエネルギー価格等の高騰に伴う諸物価上昇により営業費用は増加した。そのため再び経常収支比率は悪化している。
　料金回収率は料金収入の減少や営業費用の増加により悪化し、給水原価は上昇している。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有収率については、夏の豪雨災害の復旧や新設施設の供用開始に伴う試験運用の関係で前年度比で減少しているものの、引き続き老朽管路の更新を実施し、改善に努めたい。
　本市は中山間地域で平地が少ないため、配水池やポンプ場等の施設が多く、また、給水区域に集落が点在して</t>
    </r>
    <r>
      <rPr>
        <sz val="11"/>
        <rFont val="ＭＳ ゴシック"/>
        <family val="3"/>
        <charset val="128"/>
      </rPr>
      <t>い</t>
    </r>
    <r>
      <rPr>
        <sz val="11"/>
        <color theme="1"/>
        <rFont val="ＭＳ ゴシック"/>
        <family val="3"/>
        <charset val="128"/>
      </rPr>
      <t>ることから、給水人口に対して管路延長が長いなど、事業効率の悪い立地条件となっている。</t>
    </r>
    <rPh sb="6" eb="7">
      <t>ショウ</t>
    </rPh>
    <rPh sb="76" eb="82">
      <t>ケイジョウシュウシヒリツ</t>
    </rPh>
    <rPh sb="83" eb="85">
      <t>カイゼン</t>
    </rPh>
    <rPh sb="94" eb="96">
      <t>レイワ</t>
    </rPh>
    <rPh sb="97" eb="99">
      <t>ネンド</t>
    </rPh>
    <rPh sb="100" eb="104">
      <t>キュウスイジンコウ</t>
    </rPh>
    <rPh sb="105" eb="107">
      <t>ゲンショウ</t>
    </rPh>
    <rPh sb="107" eb="108">
      <t>トウ</t>
    </rPh>
    <rPh sb="111" eb="113">
      <t>エイギョウ</t>
    </rPh>
    <rPh sb="113" eb="115">
      <t>シュウエキ</t>
    </rPh>
    <rPh sb="116" eb="118">
      <t>ゲンショウ</t>
    </rPh>
    <rPh sb="120" eb="123">
      <t>ジンケンヒ</t>
    </rPh>
    <rPh sb="124" eb="126">
      <t>ジョウショウ</t>
    </rPh>
    <rPh sb="132" eb="134">
      <t>カカク</t>
    </rPh>
    <rPh sb="134" eb="135">
      <t>トウ</t>
    </rPh>
    <rPh sb="136" eb="138">
      <t>コウトウ</t>
    </rPh>
    <rPh sb="139" eb="140">
      <t>トモナ</t>
    </rPh>
    <rPh sb="141" eb="144">
      <t>ショブッカ</t>
    </rPh>
    <rPh sb="144" eb="146">
      <t>ジョウショウ</t>
    </rPh>
    <rPh sb="149" eb="151">
      <t>エイギョウ</t>
    </rPh>
    <rPh sb="151" eb="153">
      <t>ヒヨウ</t>
    </rPh>
    <rPh sb="154" eb="156">
      <t>ゾウカ</t>
    </rPh>
    <rPh sb="187" eb="189">
      <t>リョウキン</t>
    </rPh>
    <rPh sb="189" eb="191">
      <t>シュウニュウ</t>
    </rPh>
    <rPh sb="192" eb="194">
      <t>ゲンショウ</t>
    </rPh>
    <rPh sb="195" eb="197">
      <t>エイギョウ</t>
    </rPh>
    <rPh sb="197" eb="199">
      <t>ヒヨウ</t>
    </rPh>
    <rPh sb="200" eb="202">
      <t>ゾウカ</t>
    </rPh>
    <rPh sb="205" eb="207">
      <t>アッカ</t>
    </rPh>
    <rPh sb="344" eb="345">
      <t>ナツ</t>
    </rPh>
    <rPh sb="346" eb="350">
      <t>ゴウウサイガイ</t>
    </rPh>
    <rPh sb="351" eb="353">
      <t>フッキュウ</t>
    </rPh>
    <rPh sb="354" eb="356">
      <t>シンセツ</t>
    </rPh>
    <rPh sb="356" eb="358">
      <t>シセツ</t>
    </rPh>
    <rPh sb="359" eb="361">
      <t>キョウヨウ</t>
    </rPh>
    <rPh sb="361" eb="363">
      <t>カイシ</t>
    </rPh>
    <rPh sb="364" eb="365">
      <t>トモナ</t>
    </rPh>
    <rPh sb="366" eb="368">
      <t>シケン</t>
    </rPh>
    <rPh sb="368" eb="370">
      <t>ウンヨウ</t>
    </rPh>
    <rPh sb="371" eb="373">
      <t>カンケイ</t>
    </rPh>
    <rPh sb="377" eb="378">
      <t>ヒ</t>
    </rPh>
    <rPh sb="379" eb="381">
      <t>ゲンショウ</t>
    </rPh>
    <rPh sb="389" eb="390">
      <t>ヒ</t>
    </rPh>
    <rPh sb="391" eb="392">
      <t>ツヅ</t>
    </rPh>
    <rPh sb="393" eb="395">
      <t>ロウキュウ</t>
    </rPh>
    <rPh sb="401" eb="403">
      <t>ジッシ</t>
    </rPh>
    <rPh sb="408" eb="4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</si>
</sst>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0.87</c:v>
                </c:pt>
                <c:pt idx="1">
                  <c:v>0.98</c:v>
                </c:pt>
                <c:pt idx="2">
                  <c:v>0.17</c:v>
                </c:pt>
                <c:pt idx="3">
                  <c:v>1.22</c:v>
                </c:pt>
                <c:pt idx="4">
                  <c:v>0.1</c:v>
                </c:pt>
              </c:numCache>
            </c:numRef>
          </c:val>
          <c:extLst>
            <c:ext xmlns:c16="http://schemas.microsoft.com/office/drawing/2014/chart" uri="{C3380CC4-5D6E-409C-BE32-E72D297353CC}">
              <c16:uniqueId val="{00000000-5A2A-4D9B-84F0-322C6C23F4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A2A-4D9B-84F0-322C6C23F4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36.909999999999997</c:v>
                </c:pt>
                <c:pt idx="1">
                  <c:v>36.79</c:v>
                </c:pt>
                <c:pt idx="2">
                  <c:v>36.35</c:v>
                </c:pt>
                <c:pt idx="3">
                  <c:v>35.630000000000003</c:v>
                </c:pt>
                <c:pt idx="4">
                  <c:v>35.11</c:v>
                </c:pt>
              </c:numCache>
            </c:numRef>
          </c:val>
          <c:extLst>
            <c:ext xmlns:c16="http://schemas.microsoft.com/office/drawing/2014/chart" uri="{C3380CC4-5D6E-409C-BE32-E72D297353CC}">
              <c16:uniqueId val="{00000000-2963-415C-9C8F-BA583CDA63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963-415C-9C8F-BA583CDA63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80.02</c:v>
                </c:pt>
                <c:pt idx="1">
                  <c:v>80.39</c:v>
                </c:pt>
                <c:pt idx="2">
                  <c:v>80.459999999999994</c:v>
                </c:pt>
                <c:pt idx="3">
                  <c:v>80.400000000000006</c:v>
                </c:pt>
                <c:pt idx="4">
                  <c:v>77.78</c:v>
                </c:pt>
              </c:numCache>
            </c:numRef>
          </c:val>
          <c:extLst>
            <c:ext xmlns:c16="http://schemas.microsoft.com/office/drawing/2014/chart" uri="{C3380CC4-5D6E-409C-BE32-E72D297353CC}">
              <c16:uniqueId val="{00000000-DD67-4529-9811-9582602D0D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D67-4529-9811-9582602D0D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94.03</c:v>
                </c:pt>
                <c:pt idx="1">
                  <c:v>92.36</c:v>
                </c:pt>
                <c:pt idx="2">
                  <c:v>101.12</c:v>
                </c:pt>
                <c:pt idx="3">
                  <c:v>104.61</c:v>
                </c:pt>
                <c:pt idx="4">
                  <c:v>99.56</c:v>
                </c:pt>
              </c:numCache>
            </c:numRef>
          </c:val>
          <c:extLst>
            <c:ext xmlns:c16="http://schemas.microsoft.com/office/drawing/2014/chart" uri="{C3380CC4-5D6E-409C-BE32-E72D297353CC}">
              <c16:uniqueId val="{00000000-B8EC-4D07-BD83-F8A4E84290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8EC-4D07-BD83-F8A4E84290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39.590000000000003</c:v>
                </c:pt>
                <c:pt idx="1">
                  <c:v>40.28</c:v>
                </c:pt>
                <c:pt idx="2">
                  <c:v>42.48</c:v>
                </c:pt>
                <c:pt idx="3">
                  <c:v>44.55</c:v>
                </c:pt>
                <c:pt idx="4">
                  <c:v>39.26</c:v>
                </c:pt>
              </c:numCache>
            </c:numRef>
          </c:val>
          <c:extLst>
            <c:ext xmlns:c16="http://schemas.microsoft.com/office/drawing/2014/chart" uri="{C3380CC4-5D6E-409C-BE32-E72D297353CC}">
              <c16:uniqueId val="{00000000-A199-4E9D-A4B3-42836ED120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A199-4E9D-A4B3-42836ED120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47.05</c:v>
                </c:pt>
                <c:pt idx="1">
                  <c:v>49.19</c:v>
                </c:pt>
                <c:pt idx="2">
                  <c:v>49.35</c:v>
                </c:pt>
                <c:pt idx="3">
                  <c:v>48.29</c:v>
                </c:pt>
                <c:pt idx="4">
                  <c:v>47.93</c:v>
                </c:pt>
              </c:numCache>
            </c:numRef>
          </c:val>
          <c:extLst>
            <c:ext xmlns:c16="http://schemas.microsoft.com/office/drawing/2014/chart" uri="{C3380CC4-5D6E-409C-BE32-E72D297353CC}">
              <c16:uniqueId val="{00000000-0D10-421E-9908-D7EA5535A9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D10-421E-9908-D7EA5535A9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2.76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86-4AC7-81A9-A8C27C69F2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486-4AC7-81A9-A8C27C69F2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121.96</c:v>
                </c:pt>
                <c:pt idx="1">
                  <c:v>102.15</c:v>
                </c:pt>
                <c:pt idx="2">
                  <c:v>115.27</c:v>
                </c:pt>
                <c:pt idx="3">
                  <c:v>134.49</c:v>
                </c:pt>
                <c:pt idx="4">
                  <c:v>182.65</c:v>
                </c:pt>
              </c:numCache>
            </c:numRef>
          </c:val>
          <c:extLst>
            <c:ext xmlns:c16="http://schemas.microsoft.com/office/drawing/2014/chart" uri="{C3380CC4-5D6E-409C-BE32-E72D297353CC}">
              <c16:uniqueId val="{00000000-29B5-4D15-9F93-E9E9805B6C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9B5-4D15-9F93-E9E9805B6C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1055.71</c:v>
                </c:pt>
                <c:pt idx="1">
                  <c:v>1130.1400000000001</c:v>
                </c:pt>
                <c:pt idx="2">
                  <c:v>1236.67</c:v>
                </c:pt>
                <c:pt idx="3">
                  <c:v>1281.6300000000001</c:v>
                </c:pt>
                <c:pt idx="4">
                  <c:v>1431.94</c:v>
                </c:pt>
              </c:numCache>
            </c:numRef>
          </c:val>
          <c:extLst>
            <c:ext xmlns:c16="http://schemas.microsoft.com/office/drawing/2014/chart" uri="{C3380CC4-5D6E-409C-BE32-E72D297353CC}">
              <c16:uniqueId val="{00000000-7960-482B-BB05-97D10FBB48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960-482B-BB05-97D10FBB48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61.96</c:v>
                </c:pt>
                <c:pt idx="1">
                  <c:v>61.88</c:v>
                </c:pt>
                <c:pt idx="2">
                  <c:v>65.2</c:v>
                </c:pt>
                <c:pt idx="3">
                  <c:v>69.23</c:v>
                </c:pt>
                <c:pt idx="4">
                  <c:v>64.209999999999994</c:v>
                </c:pt>
              </c:numCache>
            </c:numRef>
          </c:val>
          <c:extLst>
            <c:ext xmlns:c16="http://schemas.microsoft.com/office/drawing/2014/chart" uri="{C3380CC4-5D6E-409C-BE32-E72D297353CC}">
              <c16:uniqueId val="{00000000-CDAC-4130-801F-EAD7833C64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DAC-4130-801F-EAD7833C64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235.31</c:v>
                </c:pt>
                <c:pt idx="1">
                  <c:v>234.01</c:v>
                </c:pt>
                <c:pt idx="2">
                  <c:v>224.32</c:v>
                </c:pt>
                <c:pt idx="3">
                  <c:v>231.78</c:v>
                </c:pt>
                <c:pt idx="4">
                  <c:v>255.89</c:v>
                </c:pt>
              </c:numCache>
            </c:numRef>
          </c:val>
          <c:extLst>
            <c:ext xmlns:c16="http://schemas.microsoft.com/office/drawing/2014/chart" uri="{C3380CC4-5D6E-409C-BE32-E72D297353CC}">
              <c16:uniqueId val="{00000000-2DDA-4CD5-AEA5-00634B559B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DDA-4CD5-AEA5-00634B559B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美祢市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21476</v>
      </c>
      <c r="AM8" s="44"/>
      <c r="AN8" s="44"/>
      <c r="AO8" s="44"/>
      <c r="AP8" s="44"/>
      <c r="AQ8" s="44"/>
      <c r="AR8" s="44"/>
      <c r="AS8" s="44"/>
      <c r="AT8" s="45">
        <f>データ!$S$6</f>
        <v>472.64</v>
      </c>
      <c r="AU8" s="46"/>
      <c r="AV8" s="46"/>
      <c r="AW8" s="46"/>
      <c r="AX8" s="46"/>
      <c r="AY8" s="46"/>
      <c r="AZ8" s="46"/>
      <c r="BA8" s="46"/>
      <c r="BB8" s="47">
        <f>データ!$T$6</f>
        <v>45.44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46.9</v>
      </c>
      <c r="J10" s="46"/>
      <c r="K10" s="46"/>
      <c r="L10" s="46"/>
      <c r="M10" s="46"/>
      <c r="N10" s="46"/>
      <c r="O10" s="80"/>
      <c r="P10" s="47">
        <f>データ!$P$6</f>
        <v>91.84</v>
      </c>
      <c r="Q10" s="47"/>
      <c r="R10" s="47"/>
      <c r="S10" s="47"/>
      <c r="T10" s="47"/>
      <c r="U10" s="47"/>
      <c r="V10" s="47"/>
      <c r="W10" s="44">
        <f>データ!$Q$6</f>
        <v>2805</v>
      </c>
      <c r="X10" s="44"/>
      <c r="Y10" s="44"/>
      <c r="Z10" s="44"/>
      <c r="AA10" s="44"/>
      <c r="AB10" s="44"/>
      <c r="AC10" s="44"/>
      <c r="AD10" s="2"/>
      <c r="AE10" s="2"/>
      <c r="AF10" s="2"/>
      <c r="AG10" s="2"/>
      <c r="AH10" s="2"/>
      <c r="AI10" s="2"/>
      <c r="AJ10" s="2"/>
      <c r="AK10" s="2"/>
      <c r="AL10" s="44">
        <f>データ!$U$6</f>
        <v>19536</v>
      </c>
      <c r="AM10" s="44"/>
      <c r="AN10" s="44"/>
      <c r="AO10" s="44"/>
      <c r="AP10" s="44"/>
      <c r="AQ10" s="44"/>
      <c r="AR10" s="44"/>
      <c r="AS10" s="44"/>
      <c r="AT10" s="45">
        <f>データ!$V$6</f>
        <v>150.66999999999999</v>
      </c>
      <c r="AU10" s="46"/>
      <c r="AV10" s="46"/>
      <c r="AW10" s="46"/>
      <c r="AX10" s="46"/>
      <c r="AY10" s="46"/>
      <c r="AZ10" s="46"/>
      <c r="BA10" s="46"/>
      <c r="BB10" s="47">
        <f>データ!$W$6</f>
        <v>129.66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L7bJ6mtXdjQOfq6gLCZopHqDzfez4tjDQKidWewL0/8Cmb566qF84m2xSUx6t8O8GBvyWNYeQgixzrHitHwjg==" saltValue="C15JlAYP/t9EpeSidtcM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352136</v>
      </c>
      <c r="D6" s="20">
        <f t="shared" si="3"/>
        <v>46</v>
      </c>
      <c r="E6" s="20">
        <f t="shared" si="3"/>
        <v>1</v>
      </c>
      <c r="F6" s="20">
        <f t="shared" si="3"/>
        <v>0</v>
      </c>
      <c r="G6" s="20">
        <f t="shared" si="3"/>
        <v>1</v>
      </c>
      <c r="H6" s="20" t="str">
        <f t="shared" si="3"/>
        <v>山口県　美祢市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46.9</v>
      </c>
      <c r="P6" s="21">
        <f t="shared" si="3"/>
        <v>91.84</v>
      </c>
      <c r="Q6" s="21">
        <f t="shared" si="3"/>
        <v>2805</v>
      </c>
      <c r="R6" s="21">
        <f t="shared" si="3"/>
        <v>21476</v>
      </c>
      <c r="S6" s="21">
        <f t="shared" si="3"/>
        <v>472.64</v>
      </c>
      <c r="T6" s="21">
        <f t="shared" si="3"/>
        <v>45.44</v>
      </c>
      <c r="U6" s="21">
        <f t="shared" si="3"/>
        <v>19536</v>
      </c>
      <c r="V6" s="21">
        <f t="shared" si="3"/>
        <v>150.66999999999999</v>
      </c>
      <c r="W6" s="21">
        <f t="shared" si="3"/>
        <v>129.66</v>
      </c>
      <c r="X6" s="22">
        <f>IF(X7="",NA(),X7)</f>
        <v>94.03</v>
      </c>
      <c r="Y6" s="22">
        <f t="shared" ref="Y6:AG6" si="4">IF(Y7="",NA(),Y7)</f>
        <v>92.36</v>
      </c>
      <c r="Z6" s="22">
        <f t="shared" si="4"/>
        <v>101.12</v>
      </c>
      <c r="AA6" s="22">
        <f t="shared" si="4"/>
        <v>104.61</v>
      </c>
      <c r="AB6" s="22">
        <f t="shared" si="4"/>
        <v>99.56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2.76</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121.96</v>
      </c>
      <c r="AU6" s="22">
        <f t="shared" ref="AU6:BC6" si="6">IF(AU7="",NA(),AU7)</f>
        <v>102.15</v>
      </c>
      <c r="AV6" s="22">
        <f t="shared" si="6"/>
        <v>115.27</v>
      </c>
      <c r="AW6" s="22">
        <f t="shared" si="6"/>
        <v>134.49</v>
      </c>
      <c r="AX6" s="22">
        <f t="shared" si="6"/>
        <v>182.65</v>
      </c>
      <c r="AY6" s="22">
        <f t="shared" si="6"/>
        <v>379.08</v>
      </c>
      <c r="AZ6" s="22">
        <f t="shared" si="6"/>
        <v>367.55</v>
      </c>
      <c r="BA6" s="22">
        <f t="shared" si="6"/>
        <v>378.56</v>
      </c>
      <c r="BB6" s="22">
        <f t="shared" si="6"/>
        <v>364.46</v>
      </c>
      <c r="BC6" s="22">
        <f t="shared" si="6"/>
        <v>338.89</v>
      </c>
      <c r="BD6" s="21" t="str">
        <f>IF(BD7="","",IF(BD7="-","【-】","【"&amp;SUBSTITUTE(TEXT(BD7,"#,##0.00"),"-","△")&amp;"】"))</f>
        <v>【243.36】</v>
      </c>
      <c r="BE6" s="22">
        <f>IF(BE7="",NA(),BE7)</f>
        <v>1055.71</v>
      </c>
      <c r="BF6" s="22">
        <f t="shared" ref="BF6:BN6" si="7">IF(BF7="",NA(),BF7)</f>
        <v>1130.1400000000001</v>
      </c>
      <c r="BG6" s="22">
        <f t="shared" si="7"/>
        <v>1236.67</v>
      </c>
      <c r="BH6" s="22">
        <f t="shared" si="7"/>
        <v>1281.6300000000001</v>
      </c>
      <c r="BI6" s="22">
        <f t="shared" si="7"/>
        <v>1431.94</v>
      </c>
      <c r="BJ6" s="22">
        <f t="shared" si="7"/>
        <v>398.98</v>
      </c>
      <c r="BK6" s="22">
        <f t="shared" si="7"/>
        <v>418.68</v>
      </c>
      <c r="BL6" s="22">
        <f t="shared" si="7"/>
        <v>395.68</v>
      </c>
      <c r="BM6" s="22">
        <f t="shared" si="7"/>
        <v>403.72</v>
      </c>
      <c r="BN6" s="22">
        <f t="shared" si="7"/>
        <v>400.21</v>
      </c>
      <c r="BO6" s="21" t="str">
        <f>IF(BO7="","",IF(BO7="-","【-】","【"&amp;SUBSTITUTE(TEXT(BO7,"#,##0.00"),"-","△")&amp;"】"))</f>
        <v>【265.93】</v>
      </c>
      <c r="BP6" s="22">
        <f>IF(BP7="",NA(),BP7)</f>
        <v>61.96</v>
      </c>
      <c r="BQ6" s="22">
        <f t="shared" ref="BQ6:BY6" si="8">IF(BQ7="",NA(),BQ7)</f>
        <v>61.88</v>
      </c>
      <c r="BR6" s="22">
        <f t="shared" si="8"/>
        <v>65.2</v>
      </c>
      <c r="BS6" s="22">
        <f t="shared" si="8"/>
        <v>69.23</v>
      </c>
      <c r="BT6" s="22">
        <f t="shared" si="8"/>
        <v>64.209999999999994</v>
      </c>
      <c r="BU6" s="22">
        <f t="shared" si="8"/>
        <v>98.64</v>
      </c>
      <c r="BV6" s="22">
        <f t="shared" si="8"/>
        <v>94.78</v>
      </c>
      <c r="BW6" s="22">
        <f t="shared" si="8"/>
        <v>97.59</v>
      </c>
      <c r="BX6" s="22">
        <f t="shared" si="8"/>
        <v>92.17</v>
      </c>
      <c r="BY6" s="22">
        <f t="shared" si="8"/>
        <v>92.83</v>
      </c>
      <c r="BZ6" s="21" t="str">
        <f>IF(BZ7="","",IF(BZ7="-","【-】","【"&amp;SUBSTITUTE(TEXT(BZ7,"#,##0.00"),"-","△")&amp;"】"))</f>
        <v>【97.82】</v>
      </c>
      <c r="CA6" s="22">
        <f>IF(CA7="",NA(),CA7)</f>
        <v>235.31</v>
      </c>
      <c r="CB6" s="22">
        <f t="shared" ref="CB6:CJ6" si="9">IF(CB7="",NA(),CB7)</f>
        <v>234.01</v>
      </c>
      <c r="CC6" s="22">
        <f t="shared" si="9"/>
        <v>224.32</v>
      </c>
      <c r="CD6" s="22">
        <f t="shared" si="9"/>
        <v>231.78</v>
      </c>
      <c r="CE6" s="22">
        <f t="shared" si="9"/>
        <v>255.89</v>
      </c>
      <c r="CF6" s="22">
        <f t="shared" si="9"/>
        <v>178.92</v>
      </c>
      <c r="CG6" s="22">
        <f t="shared" si="9"/>
        <v>181.3</v>
      </c>
      <c r="CH6" s="22">
        <f t="shared" si="9"/>
        <v>181.71</v>
      </c>
      <c r="CI6" s="22">
        <f t="shared" si="9"/>
        <v>188.51</v>
      </c>
      <c r="CJ6" s="22">
        <f t="shared" si="9"/>
        <v>189.43</v>
      </c>
      <c r="CK6" s="21" t="str">
        <f>IF(CK7="","",IF(CK7="-","【-】","【"&amp;SUBSTITUTE(TEXT(CK7,"#,##0.00"),"-","△")&amp;"】"))</f>
        <v>【177.56】</v>
      </c>
      <c r="CL6" s="22">
        <f>IF(CL7="",NA(),CL7)</f>
        <v>36.909999999999997</v>
      </c>
      <c r="CM6" s="22">
        <f t="shared" ref="CM6:CU6" si="10">IF(CM7="",NA(),CM7)</f>
        <v>36.79</v>
      </c>
      <c r="CN6" s="22">
        <f t="shared" si="10"/>
        <v>36.35</v>
      </c>
      <c r="CO6" s="22">
        <f t="shared" si="10"/>
        <v>35.630000000000003</v>
      </c>
      <c r="CP6" s="22">
        <f t="shared" si="10"/>
        <v>35.11</v>
      </c>
      <c r="CQ6" s="22">
        <f t="shared" si="10"/>
        <v>55.14</v>
      </c>
      <c r="CR6" s="22">
        <f t="shared" si="10"/>
        <v>55.89</v>
      </c>
      <c r="CS6" s="22">
        <f t="shared" si="10"/>
        <v>55.72</v>
      </c>
      <c r="CT6" s="22">
        <f t="shared" si="10"/>
        <v>55.31</v>
      </c>
      <c r="CU6" s="22">
        <f t="shared" si="10"/>
        <v>55.14</v>
      </c>
      <c r="CV6" s="21" t="str">
        <f>IF(CV7="","",IF(CV7="-","【-】","【"&amp;SUBSTITUTE(TEXT(CV7,"#,##0.00"),"-","△")&amp;"】"))</f>
        <v>【59.81】</v>
      </c>
      <c r="CW6" s="22">
        <f>IF(CW7="",NA(),CW7)</f>
        <v>80.02</v>
      </c>
      <c r="CX6" s="22">
        <f t="shared" ref="CX6:DF6" si="11">IF(CX7="",NA(),CX7)</f>
        <v>80.39</v>
      </c>
      <c r="CY6" s="22">
        <f t="shared" si="11"/>
        <v>80.459999999999994</v>
      </c>
      <c r="CZ6" s="22">
        <f t="shared" si="11"/>
        <v>80.400000000000006</v>
      </c>
      <c r="DA6" s="22">
        <f t="shared" si="11"/>
        <v>77.78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39.590000000000003</v>
      </c>
      <c r="DI6" s="22">
        <f t="shared" ref="DI6:DQ6" si="12">IF(DI7="",NA(),DI7)</f>
        <v>40.28</v>
      </c>
      <c r="DJ6" s="22">
        <f t="shared" si="12"/>
        <v>42.48</v>
      </c>
      <c r="DK6" s="22">
        <f t="shared" si="12"/>
        <v>44.55</v>
      </c>
      <c r="DL6" s="22">
        <f t="shared" si="12"/>
        <v>39.26</v>
      </c>
      <c r="DM6" s="22">
        <f t="shared" si="12"/>
        <v>49.92</v>
      </c>
      <c r="DN6" s="22">
        <f t="shared" si="12"/>
        <v>50.63</v>
      </c>
      <c r="DO6" s="22">
        <f t="shared" si="12"/>
        <v>51.29</v>
      </c>
      <c r="DP6" s="22">
        <f t="shared" si="12"/>
        <v>52.2</v>
      </c>
      <c r="DQ6" s="22">
        <f t="shared" si="12"/>
        <v>52.7</v>
      </c>
      <c r="DR6" s="21" t="str">
        <f>IF(DR7="","",IF(DR7="-","【-】","【"&amp;SUBSTITUTE(TEXT(DR7,"#,##0.00"),"-","△")&amp;"】"))</f>
        <v>【52.02】</v>
      </c>
      <c r="DS6" s="22">
        <f>IF(DS7="",NA(),DS7)</f>
        <v>47.05</v>
      </c>
      <c r="DT6" s="22">
        <f t="shared" ref="DT6:EB6" si="13">IF(DT7="",NA(),DT7)</f>
        <v>49.19</v>
      </c>
      <c r="DU6" s="22">
        <f t="shared" si="13"/>
        <v>49.35</v>
      </c>
      <c r="DV6" s="22">
        <f t="shared" si="13"/>
        <v>48.29</v>
      </c>
      <c r="DW6" s="22">
        <f t="shared" si="13"/>
        <v>47.93</v>
      </c>
      <c r="DX6" s="22">
        <f t="shared" si="13"/>
        <v>16.88</v>
      </c>
      <c r="DY6" s="22">
        <f t="shared" si="13"/>
        <v>18.28</v>
      </c>
      <c r="DZ6" s="22">
        <f t="shared" si="13"/>
        <v>19.61</v>
      </c>
      <c r="EA6" s="22">
        <f t="shared" si="13"/>
        <v>20.73</v>
      </c>
      <c r="EB6" s="22">
        <f t="shared" si="13"/>
        <v>22.86</v>
      </c>
      <c r="EC6" s="21" t="str">
        <f>IF(EC7="","",IF(EC7="-","【-】","【"&amp;SUBSTITUTE(TEXT(EC7,"#,##0.00"),"-","△")&amp;"】"))</f>
        <v>【25.37】</v>
      </c>
      <c r="ED6" s="22">
        <f>IF(ED7="",NA(),ED7)</f>
        <v>0.87</v>
      </c>
      <c r="EE6" s="22">
        <f t="shared" ref="EE6:EM6" si="14">IF(EE7="",NA(),EE7)</f>
        <v>0.98</v>
      </c>
      <c r="EF6" s="22">
        <f t="shared" si="14"/>
        <v>0.17</v>
      </c>
      <c r="EG6" s="22">
        <f t="shared" si="14"/>
        <v>1.22</v>
      </c>
      <c r="EH6" s="22">
        <f t="shared" si="14"/>
        <v>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352136</v>
      </c>
      <c r="D7" s="24">
        <v>46</v>
      </c>
      <c r="E7" s="24">
        <v>1</v>
      </c>
      <c r="F7" s="24">
        <v>0</v>
      </c>
      <c r="G7" s="24">
        <v>1</v>
      </c>
      <c r="H7" s="24" t="s">
        <v>93</v>
      </c>
      <c r="I7" s="24" t="s">
        <v>94</v>
      </c>
      <c r="J7" s="24" t="s">
        <v>95</v>
      </c>
      <c r="K7" s="24" t="s">
        <v>96</v>
      </c>
      <c r="L7" s="24" t="s">
        <v>97</v>
      </c>
      <c r="M7" s="24" t="s">
        <v>98</v>
      </c>
      <c r="N7" s="25" t="s">
        <v>99</v>
      </c>
      <c r="O7" s="25">
        <v>46.9</v>
      </c>
      <c r="P7" s="25">
        <v>91.84</v>
      </c>
      <c r="Q7" s="25">
        <v>2805</v>
      </c>
      <c r="R7" s="25">
        <v>21476</v>
      </c>
      <c r="S7" s="25">
        <v>472.64</v>
      </c>
      <c r="T7" s="25">
        <v>45.44</v>
      </c>
      <c r="U7" s="25">
        <v>19536</v>
      </c>
      <c r="V7" s="25">
        <v>150.66999999999999</v>
      </c>
      <c r="W7" s="25">
        <v>129.66</v>
      </c>
      <c r="X7" s="25">
        <v>94.03</v>
      </c>
      <c r="Y7" s="25">
        <v>92.36</v>
      </c>
      <c r="Z7" s="25">
        <v>101.12</v>
      </c>
      <c r="AA7" s="25">
        <v>104.61</v>
      </c>
      <c r="AB7" s="25">
        <v>99.56</v>
      </c>
      <c r="AC7" s="25">
        <v>108.61</v>
      </c>
      <c r="AD7" s="25">
        <v>108.35</v>
      </c>
      <c r="AE7" s="25">
        <v>108.84</v>
      </c>
      <c r="AF7" s="25">
        <v>105.92</v>
      </c>
      <c r="AG7" s="25">
        <v>106.01</v>
      </c>
      <c r="AH7" s="25">
        <v>108.24</v>
      </c>
      <c r="AI7" s="25">
        <v>0</v>
      </c>
      <c r="AJ7" s="25">
        <v>2.76</v>
      </c>
      <c r="AK7" s="25">
        <v>0</v>
      </c>
      <c r="AL7" s="25">
        <v>0</v>
      </c>
      <c r="AM7" s="25">
        <v>0</v>
      </c>
      <c r="AN7" s="25">
        <v>3.59</v>
      </c>
      <c r="AO7" s="25">
        <v>3.98</v>
      </c>
      <c r="AP7" s="25">
        <v>6.02</v>
      </c>
      <c r="AQ7" s="25">
        <v>7.78</v>
      </c>
      <c r="AR7" s="25">
        <v>9.59</v>
      </c>
      <c r="AS7" s="25">
        <v>1.5</v>
      </c>
      <c r="AT7" s="25">
        <v>121.96</v>
      </c>
      <c r="AU7" s="25">
        <v>102.15</v>
      </c>
      <c r="AV7" s="25">
        <v>115.27</v>
      </c>
      <c r="AW7" s="25">
        <v>134.49</v>
      </c>
      <c r="AX7" s="25">
        <v>182.65</v>
      </c>
      <c r="AY7" s="25">
        <v>379.08</v>
      </c>
      <c r="AZ7" s="25">
        <v>367.55</v>
      </c>
      <c r="BA7" s="25">
        <v>378.56</v>
      </c>
      <c r="BB7" s="25">
        <v>364.46</v>
      </c>
      <c r="BC7" s="25">
        <v>338.89</v>
      </c>
      <c r="BD7" s="25">
        <v>243.36</v>
      </c>
      <c r="BE7" s="25">
        <v>1055.71</v>
      </c>
      <c r="BF7" s="25">
        <v>1130.1400000000001</v>
      </c>
      <c r="BG7" s="25">
        <v>1236.67</v>
      </c>
      <c r="BH7" s="25">
        <v>1281.6300000000001</v>
      </c>
      <c r="BI7" s="25">
        <v>1431.94</v>
      </c>
      <c r="BJ7" s="25">
        <v>398.98</v>
      </c>
      <c r="BK7" s="25">
        <v>418.68</v>
      </c>
      <c r="BL7" s="25">
        <v>395.68</v>
      </c>
      <c r="BM7" s="25">
        <v>403.72</v>
      </c>
      <c r="BN7" s="25">
        <v>400.21</v>
      </c>
      <c r="BO7" s="25">
        <v>265.93</v>
      </c>
      <c r="BP7" s="25">
        <v>61.96</v>
      </c>
      <c r="BQ7" s="25">
        <v>61.88</v>
      </c>
      <c r="BR7" s="25">
        <v>65.2</v>
      </c>
      <c r="BS7" s="25">
        <v>69.23</v>
      </c>
      <c r="BT7" s="25">
        <v>64.209999999999994</v>
      </c>
      <c r="BU7" s="25">
        <v>98.64</v>
      </c>
      <c r="BV7" s="25">
        <v>94.78</v>
      </c>
      <c r="BW7" s="25">
        <v>97.59</v>
      </c>
      <c r="BX7" s="25">
        <v>92.17</v>
      </c>
      <c r="BY7" s="25">
        <v>92.83</v>
      </c>
      <c r="BZ7" s="25">
        <v>97.82</v>
      </c>
      <c r="CA7" s="25">
        <v>235.31</v>
      </c>
      <c r="CB7" s="25">
        <v>234.01</v>
      </c>
      <c r="CC7" s="25">
        <v>224.32</v>
      </c>
      <c r="CD7" s="25">
        <v>231.78</v>
      </c>
      <c r="CE7" s="25">
        <v>255.89</v>
      </c>
      <c r="CF7" s="25">
        <v>178.92</v>
      </c>
      <c r="CG7" s="25">
        <v>181.3</v>
      </c>
      <c r="CH7" s="25">
        <v>181.71</v>
      </c>
      <c r="CI7" s="25">
        <v>188.51</v>
      </c>
      <c r="CJ7" s="25">
        <v>189.43</v>
      </c>
      <c r="CK7" s="25">
        <v>177.56</v>
      </c>
      <c r="CL7" s="25">
        <v>36.909999999999997</v>
      </c>
      <c r="CM7" s="25">
        <v>36.79</v>
      </c>
      <c r="CN7" s="25">
        <v>36.35</v>
      </c>
      <c r="CO7" s="25">
        <v>35.630000000000003</v>
      </c>
      <c r="CP7" s="25">
        <v>35.11</v>
      </c>
      <c r="CQ7" s="25">
        <v>55.14</v>
      </c>
      <c r="CR7" s="25">
        <v>55.89</v>
      </c>
      <c r="CS7" s="25">
        <v>55.72</v>
      </c>
      <c r="CT7" s="25">
        <v>55.31</v>
      </c>
      <c r="CU7" s="25">
        <v>55.14</v>
      </c>
      <c r="CV7" s="25">
        <v>59.81</v>
      </c>
      <c r="CW7" s="25">
        <v>80.02</v>
      </c>
      <c r="CX7" s="25">
        <v>80.39</v>
      </c>
      <c r="CY7" s="25">
        <v>80.459999999999994</v>
      </c>
      <c r="CZ7" s="25">
        <v>80.400000000000006</v>
      </c>
      <c r="DA7" s="25">
        <v>77.78</v>
      </c>
      <c r="DB7" s="25">
        <v>81.39</v>
      </c>
      <c r="DC7" s="25">
        <v>81.27</v>
      </c>
      <c r="DD7" s="25">
        <v>81.260000000000005</v>
      </c>
      <c r="DE7" s="25">
        <v>80.36</v>
      </c>
      <c r="DF7" s="25">
        <v>80.13</v>
      </c>
      <c r="DG7" s="25">
        <v>89.42</v>
      </c>
      <c r="DH7" s="25">
        <v>39.590000000000003</v>
      </c>
      <c r="DI7" s="25">
        <v>40.28</v>
      </c>
      <c r="DJ7" s="25">
        <v>42.48</v>
      </c>
      <c r="DK7" s="25">
        <v>44.55</v>
      </c>
      <c r="DL7" s="25">
        <v>39.26</v>
      </c>
      <c r="DM7" s="25">
        <v>49.92</v>
      </c>
      <c r="DN7" s="25">
        <v>50.63</v>
      </c>
      <c r="DO7" s="25">
        <v>51.29</v>
      </c>
      <c r="DP7" s="25">
        <v>52.2</v>
      </c>
      <c r="DQ7" s="25">
        <v>52.7</v>
      </c>
      <c r="DR7" s="25">
        <v>52.02</v>
      </c>
      <c r="DS7" s="25">
        <v>47.05</v>
      </c>
      <c r="DT7" s="25">
        <v>49.19</v>
      </c>
      <c r="DU7" s="25">
        <v>49.35</v>
      </c>
      <c r="DV7" s="25">
        <v>48.29</v>
      </c>
      <c r="DW7" s="25">
        <v>47.93</v>
      </c>
      <c r="DX7" s="25">
        <v>16.88</v>
      </c>
      <c r="DY7" s="25">
        <v>18.28</v>
      </c>
      <c r="DZ7" s="25">
        <v>19.61</v>
      </c>
      <c r="EA7" s="25">
        <v>20.73</v>
      </c>
      <c r="EB7" s="25">
        <v>22.86</v>
      </c>
      <c r="EC7" s="25">
        <v>25.37</v>
      </c>
      <c r="ED7" s="25">
        <v>0.87</v>
      </c>
      <c r="EE7" s="25">
        <v>0.98</v>
      </c>
      <c r="EF7" s="25">
        <v>0.17</v>
      </c>
      <c r="EG7" s="25">
        <v>1.22</v>
      </c>
      <c r="EH7" s="25">
        <v>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cp:lastPrinted>2025-02-20T01:56:27Z</cp:lastPrinted>
  <dcterms:created xsi:type="dcterms:W3CDTF">2025-01-24T06:53:47Z</dcterms:created>
  <dcterms:modified xsi:type="dcterms:W3CDTF">2025-02-21T00:30:16Z</dcterms:modified>
  <cp:category/>
</cp:coreProperties>
</file>