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92.168.15.225\上下水道局管理課\管理班\水道事業\経営比較分析表\R6年度\"/>
    </mc:Choice>
  </mc:AlternateContent>
  <xr:revisionPtr revIDLastSave="0" documentId="13_ncr:1_{A291BD5C-8708-43F7-AB6B-84E9B56CC067}" xr6:coauthVersionLast="36" xr6:coauthVersionMax="36" xr10:uidLastSave="{00000000-0000-0000-0000-000000000000}"/>
  <workbookProtection workbookAlgorithmName="SHA-512" workbookHashValue="amXPxHmkD91CfdM7q+zyRbs/5q63bBkwZaKs6XcxxBeNpbP908eszUtT8BDaiQhi4adJ0K8ij/lMJSkrG/rZ9w==" workbookSaltValue="ebxqHrAg3dy5QMT/x0UQng==" workbookSpinCount="100000" lockStructure="1"/>
  <bookViews>
    <workbookView xWindow="0" yWindow="0" windowWidth="19200" windowHeight="1129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I85" i="4"/>
  <c r="E85" i="4"/>
  <c r="BB10" i="4"/>
  <c r="W10" i="4"/>
  <c r="P10" i="4"/>
  <c r="B10" i="4"/>
  <c r="AT8" i="4"/>
  <c r="AL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<sst xmlns="http://schemas.openxmlformats.org/spreadsheetml/2006/main" count="228" uniqueCount="113">
  <si>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</si>
  <si>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</si>
  <si>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</si>
  <si>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</si>
  <si>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</si>
  <si>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</si>
  <si>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</si>
  <si>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</si>
  <si>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</si>
  <si>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</si>
  <si>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</si>
  <si>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</si>
  <si>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</si>
  <si>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</si>
  <si>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</si>
  <si>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</si>
  <si>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</si>
  <si>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</si>
  <si>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</si>
  <si>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</si>
  <si>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</si>
  <si>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</si>
  <si>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</si>
  <si>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</si>
  <si>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</si>
  <si>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</si>
  <si>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</si>
  <si>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</si>
  <si>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</si>
  <si>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</si>
  <si>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</si>
  <si>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</si>
  <si>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</si>
  <si>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</si>
  <si>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</si>
  <si>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</si>
  <si>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</si>
  <si>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</si>
  <si>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</si>
  <si>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</si>
  <si>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</si>
  <si>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</si>
  <si>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</si>
  <si>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</si>
  <si>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</si>
  <si>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</si>
  <si>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</si>
  <si>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</si>
  <si>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</si>
  <si>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</si>
  <si>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</si>
  <si>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</si>
  <si>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</si>
  <si>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</si>
  <si>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</si>
  <si>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</si>
  <si>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</si>
  <si>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</si>
  <si>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</si>
  <si>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</si>
  <si>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</si>
  <si>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</si>
  <si>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</si>
  <si>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</si>
  <si>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</si>
  <si>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</si>
  <si>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</si>
  <si>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</si>
  <si>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</si>
  <si>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</si>
  <si>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</si>
  <si>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</si>
  <si>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</si>
  <si>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</si>
  <si>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</si>
  <si>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</si>
  <si>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</si>
  <si>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</si>
  <si>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</si>
  <si>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</si>
  <si>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</si>
  <si>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</si>
  <si>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</si>
  <si>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</si>
  <si>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</si>
  <si>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</si>
  <si>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</si>
  <si>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</si>
  <si>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</si>
  <si>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</si>
  <si>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</si>
  <si>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</si>
  <si>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</si>
  <si>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</si>
  <si>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</si>
  <si>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</si>
  <si>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</si>
  <si>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</si>
  <si>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</si>
  <si>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</si>
  <si>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</si>
  <si>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</si>
  <si>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</si>
  <si>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</si>
  <si>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</si>
  <si>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</si>
  <si>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</si>
  <si>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</si>
  <si>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</si>
  <si>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</si>
  <si>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有形固定資産減価償却比率は、減価償却に対して施設の更新が追い付いていない状況から上昇傾向にある。
　管路経年化率は、法定耐用年数を経過した管路延長の増に対して、更新が追いついておらず比率が上昇している。
　管路更新率は、管路以外の施設更新の必要性に伴い、限られた予算の中での工事実施を検討した結果、管路更新工事を一部抑制したため、比率が下がっている。
　施設の老朽化が着実に進んでいることから、補修による長寿命化を図りつつ、使用状況や現状の老朽度を考慮しながら優先順位を付けて施設の更新を行っていく。</t>
    <rPh sb="1" eb="3">
      <t>ユウケイ</t>
    </rPh>
    <rPh sb="3" eb="5">
      <t>コテイ</t>
    </rPh>
    <rPh sb="5" eb="7">
      <t>シサン</t>
    </rPh>
    <rPh sb="7" eb="9">
      <t>ゲンカ</t>
    </rPh>
    <rPh sb="9" eb="11">
      <t>ショウキャク</t>
    </rPh>
    <rPh sb="11" eb="13">
      <t>ヒリツ</t>
    </rPh>
    <rPh sb="15" eb="17">
      <t>ゲンカ</t>
    </rPh>
    <rPh sb="17" eb="19">
      <t>ショウキャク</t>
    </rPh>
    <rPh sb="20" eb="21">
      <t>タイ</t>
    </rPh>
    <rPh sb="23" eb="25">
      <t>シセツ</t>
    </rPh>
    <rPh sb="26" eb="28">
      <t>コウシン</t>
    </rPh>
    <rPh sb="29" eb="30">
      <t>オ</t>
    </rPh>
    <rPh sb="31" eb="32">
      <t>ツ</t>
    </rPh>
    <rPh sb="37" eb="39">
      <t>ジョウキョウ</t>
    </rPh>
    <rPh sb="41" eb="43">
      <t>ジョウショウ</t>
    </rPh>
    <rPh sb="43" eb="45">
      <t>ケイコウ</t>
    </rPh>
    <rPh sb="51" eb="52">
      <t>カン</t>
    </rPh>
    <rPh sb="52" eb="53">
      <t>ロ</t>
    </rPh>
    <rPh sb="53" eb="55">
      <t>ケイネン</t>
    </rPh>
    <rPh sb="55" eb="56">
      <t>カ</t>
    </rPh>
    <rPh sb="56" eb="57">
      <t>リツ</t>
    </rPh>
    <rPh sb="59" eb="61">
      <t>ホウテイ</t>
    </rPh>
    <rPh sb="61" eb="63">
      <t>タイヨウ</t>
    </rPh>
    <rPh sb="63" eb="65">
      <t>ネンスウ</t>
    </rPh>
    <rPh sb="66" eb="68">
      <t>ケイカ</t>
    </rPh>
    <rPh sb="70" eb="72">
      <t>カンロ</t>
    </rPh>
    <rPh sb="77" eb="78">
      <t>タイ</t>
    </rPh>
    <rPh sb="81" eb="83">
      <t>コウシン</t>
    </rPh>
    <rPh sb="84" eb="85">
      <t>オ</t>
    </rPh>
    <rPh sb="92" eb="94">
      <t>ヒリツ</t>
    </rPh>
    <rPh sb="95" eb="97">
      <t>ジョウショウ</t>
    </rPh>
    <rPh sb="104" eb="106">
      <t>カンロ</t>
    </rPh>
    <rPh sb="106" eb="108">
      <t>コウシン</t>
    </rPh>
    <rPh sb="108" eb="109">
      <t>リツ</t>
    </rPh>
    <rPh sb="121" eb="124">
      <t>ヒツヨウセイ</t>
    </rPh>
    <rPh sb="125" eb="126">
      <t>トモナ</t>
    </rPh>
    <rPh sb="138" eb="140">
      <t>コウジ</t>
    </rPh>
    <rPh sb="140" eb="142">
      <t>ジッシ</t>
    </rPh>
    <rPh sb="143" eb="145">
      <t>ケントウ</t>
    </rPh>
    <rPh sb="147" eb="149">
      <t>ケッカ</t>
    </rPh>
    <rPh sb="150" eb="152">
      <t>カンロ</t>
    </rPh>
    <rPh sb="152" eb="154">
      <t>コウシン</t>
    </rPh>
    <rPh sb="154" eb="156">
      <t>コウジ</t>
    </rPh>
    <rPh sb="157" eb="159">
      <t>イチブ</t>
    </rPh>
    <rPh sb="159" eb="161">
      <t>ヨクセイ</t>
    </rPh>
    <rPh sb="166" eb="168">
      <t>ヒリツ</t>
    </rPh>
    <rPh sb="169" eb="170">
      <t>シタ</t>
    </rPh>
    <rPh sb="198" eb="200">
      <t>ホシュウ</t>
    </rPh>
    <rPh sb="208" eb="209">
      <t>ハカ</t>
    </rPh>
    <phoneticPr fontId="4"/>
  </si>
  <si>
    <r>
      <t>　経常収支比率は、料金改定による、給水収益の増により上昇している。100％を超えており、</t>
    </r>
    <r>
      <rPr>
        <sz val="11"/>
        <rFont val="ＭＳ ゴシック"/>
        <family val="3"/>
        <charset val="128"/>
      </rPr>
      <t>比率は類似団体と比較して高いが</t>
    </r>
    <r>
      <rPr>
        <sz val="11"/>
        <color theme="1"/>
        <rFont val="ＭＳ ゴシック"/>
        <family val="3"/>
        <charset val="128"/>
      </rPr>
      <t>、給水人口は減少しており、料金収入も減少していくことが見込まれるため、業務の効率化や漏水対策など固定費の削減を進めなければいけない。
　流動比率は、</t>
    </r>
    <r>
      <rPr>
        <sz val="11"/>
        <rFont val="ＭＳ ゴシック"/>
        <family val="3"/>
        <charset val="128"/>
      </rPr>
      <t>動力費の減や給水収益の増により、流動資産である現金預金が増加したことで上がっているが、</t>
    </r>
    <r>
      <rPr>
        <sz val="11"/>
        <color theme="1"/>
        <rFont val="ＭＳ ゴシック"/>
        <family val="3"/>
        <charset val="128"/>
      </rPr>
      <t>類似団体に比べて比率が低いことから、今後も経営改善に努めながら注視していく必要がある。
　企業債残高対給水収益比率は、</t>
    </r>
    <r>
      <rPr>
        <sz val="11"/>
        <rFont val="ＭＳ ゴシック"/>
        <family val="3"/>
        <charset val="128"/>
      </rPr>
      <t>企業債残高は増加しているが、給水収益も増加したことで下がっている。しかし、類似団体よりも比率が高いことか</t>
    </r>
    <r>
      <rPr>
        <sz val="11"/>
        <color theme="1"/>
        <rFont val="ＭＳ ゴシック"/>
        <family val="3"/>
        <charset val="128"/>
      </rPr>
      <t>ら、企業債の発行抑制に努めていく。
　給水原価は、</t>
    </r>
    <r>
      <rPr>
        <sz val="11"/>
        <rFont val="ＭＳ ゴシック"/>
        <family val="3"/>
        <charset val="128"/>
      </rPr>
      <t>動力費や資産減耗費といった費用の減のため下がっており、それに伴って料金回収率が上昇している。</t>
    </r>
    <r>
      <rPr>
        <sz val="11"/>
        <color theme="1"/>
        <rFont val="ＭＳ ゴシック"/>
        <family val="3"/>
        <charset val="128"/>
      </rPr>
      <t>しかしながら、100％を下回っており、この度料金改定を実施したところであるが、今後の給水収益の動向を注視する必要がある。
　施設利用率は、</t>
    </r>
    <r>
      <rPr>
        <sz val="11"/>
        <rFont val="ＭＳ ゴシック"/>
        <family val="3"/>
        <charset val="128"/>
      </rPr>
      <t>配水量の増加により微増している</t>
    </r>
    <r>
      <rPr>
        <sz val="11"/>
        <color theme="1"/>
        <rFont val="ＭＳ ゴシック"/>
        <family val="3"/>
        <charset val="128"/>
      </rPr>
      <t>。有収率は本管漏水や不明水の増加により低下しており、類似団体と比べても低いため、今後も引き続き漏水対策に取り組みながら、適正な施設利用率を維持していかなければいけない。
　人口減により給水収益は減少傾向にあることから、経費節減に向けた施設更新や管理の効率化を図り、更なる料金見直しの検討も視野に入れつつ、より一層の経営の健全化を進めていく。</t>
    </r>
    <rPh sb="1" eb="3">
      <t>ケイジョウ</t>
    </rPh>
    <rPh sb="3" eb="5">
      <t>シュウシ</t>
    </rPh>
    <rPh sb="5" eb="7">
      <t>ヒリツ</t>
    </rPh>
    <rPh sb="9" eb="11">
      <t>リョウキン</t>
    </rPh>
    <rPh sb="11" eb="13">
      <t>カイテイ</t>
    </rPh>
    <rPh sb="17" eb="19">
      <t>キュウスイ</t>
    </rPh>
    <rPh sb="19" eb="21">
      <t>シュウエキ</t>
    </rPh>
    <rPh sb="22" eb="23">
      <t>ゾウ</t>
    </rPh>
    <rPh sb="26" eb="28">
      <t>ジョウショウ</t>
    </rPh>
    <rPh sb="38" eb="39">
      <t>コ</t>
    </rPh>
    <rPh sb="44" eb="46">
      <t>ヒリツ</t>
    </rPh>
    <rPh sb="47" eb="49">
      <t>ルイジ</t>
    </rPh>
    <rPh sb="49" eb="51">
      <t>ダンタイ</t>
    </rPh>
    <rPh sb="52" eb="54">
      <t>ヒカク</t>
    </rPh>
    <rPh sb="56" eb="57">
      <t>タカ</t>
    </rPh>
    <rPh sb="65" eb="67">
      <t>ゲンショウ</t>
    </rPh>
    <rPh sb="86" eb="88">
      <t>ミコ</t>
    </rPh>
    <rPh sb="94" eb="96">
      <t>ギョウム</t>
    </rPh>
    <rPh sb="97" eb="100">
      <t>コウリツカ</t>
    </rPh>
    <rPh sb="101" eb="103">
      <t>ロウスイ</t>
    </rPh>
    <rPh sb="103" eb="105">
      <t>タイサク</t>
    </rPh>
    <rPh sb="107" eb="110">
      <t>コテイヒ</t>
    </rPh>
    <rPh sb="111" eb="113">
      <t>サクゲン</t>
    </rPh>
    <rPh sb="114" eb="115">
      <t>スス</t>
    </rPh>
    <rPh sb="127" eb="129">
      <t>リュウドウ</t>
    </rPh>
    <rPh sb="129" eb="131">
      <t>ヒリツ</t>
    </rPh>
    <rPh sb="133" eb="135">
      <t>ドウリョク</t>
    </rPh>
    <rPh sb="135" eb="136">
      <t>ヒ</t>
    </rPh>
    <rPh sb="137" eb="138">
      <t>ゲン</t>
    </rPh>
    <rPh sb="139" eb="141">
      <t>キュウスイ</t>
    </rPh>
    <rPh sb="141" eb="143">
      <t>シュウエキ</t>
    </rPh>
    <rPh sb="144" eb="145">
      <t>ゾウ</t>
    </rPh>
    <rPh sb="149" eb="151">
      <t>リュウドウ</t>
    </rPh>
    <rPh sb="151" eb="153">
      <t>シサン</t>
    </rPh>
    <rPh sb="156" eb="158">
      <t>ゲンキン</t>
    </rPh>
    <rPh sb="158" eb="160">
      <t>ヨキン</t>
    </rPh>
    <rPh sb="161" eb="163">
      <t>ゾウカ</t>
    </rPh>
    <rPh sb="168" eb="169">
      <t>ア</t>
    </rPh>
    <rPh sb="176" eb="178">
      <t>ルイジ</t>
    </rPh>
    <rPh sb="178" eb="180">
      <t>ダンタイ</t>
    </rPh>
    <rPh sb="181" eb="182">
      <t>クラ</t>
    </rPh>
    <rPh sb="184" eb="186">
      <t>ヒリツ</t>
    </rPh>
    <rPh sb="187" eb="188">
      <t>ヒク</t>
    </rPh>
    <rPh sb="194" eb="196">
      <t>コンゴ</t>
    </rPh>
    <rPh sb="197" eb="199">
      <t>ケイエイ</t>
    </rPh>
    <rPh sb="199" eb="201">
      <t>カイゼン</t>
    </rPh>
    <rPh sb="202" eb="203">
      <t>ツト</t>
    </rPh>
    <rPh sb="207" eb="209">
      <t>チュウシ</t>
    </rPh>
    <rPh sb="213" eb="215">
      <t>ヒツヨウ</t>
    </rPh>
    <rPh sb="221" eb="223">
      <t>キギョウ</t>
    </rPh>
    <rPh sb="223" eb="224">
      <t>サイ</t>
    </rPh>
    <rPh sb="224" eb="226">
      <t>ザンダカ</t>
    </rPh>
    <rPh sb="226" eb="227">
      <t>タイ</t>
    </rPh>
    <rPh sb="227" eb="229">
      <t>キュウスイ</t>
    </rPh>
    <rPh sb="229" eb="231">
      <t>シュウエキ</t>
    </rPh>
    <rPh sb="231" eb="233">
      <t>ヒリツ</t>
    </rPh>
    <rPh sb="235" eb="237">
      <t>キギョウ</t>
    </rPh>
    <rPh sb="237" eb="238">
      <t>サイ</t>
    </rPh>
    <rPh sb="238" eb="240">
      <t>ザンダカ</t>
    </rPh>
    <rPh sb="241" eb="242">
      <t>ゾウ</t>
    </rPh>
    <rPh sb="242" eb="243">
      <t>クワ</t>
    </rPh>
    <rPh sb="249" eb="251">
      <t>キュウスイ</t>
    </rPh>
    <rPh sb="251" eb="253">
      <t>シュウエキ</t>
    </rPh>
    <rPh sb="254" eb="255">
      <t>ゾウ</t>
    </rPh>
    <rPh sb="255" eb="256">
      <t>カ</t>
    </rPh>
    <rPh sb="261" eb="262">
      <t>サ</t>
    </rPh>
    <rPh sb="279" eb="281">
      <t>ヒリツ</t>
    </rPh>
    <rPh sb="282" eb="283">
      <t>タカ</t>
    </rPh>
    <rPh sb="289" eb="291">
      <t>キギョウ</t>
    </rPh>
    <rPh sb="291" eb="292">
      <t>サイ</t>
    </rPh>
    <rPh sb="293" eb="295">
      <t>ハッコウ</t>
    </rPh>
    <rPh sb="295" eb="297">
      <t>ヨクセイ</t>
    </rPh>
    <rPh sb="298" eb="299">
      <t>ツト</t>
    </rPh>
    <rPh sb="325" eb="327">
      <t>ヒヨウ</t>
    </rPh>
    <rPh sb="332" eb="333">
      <t>サ</t>
    </rPh>
    <rPh sb="342" eb="343">
      <t>トモナ</t>
    </rPh>
    <rPh sb="351" eb="353">
      <t>ジョウショウ</t>
    </rPh>
    <rPh sb="370" eb="372">
      <t>シタマワ</t>
    </rPh>
    <rPh sb="379" eb="380">
      <t>タビ</t>
    </rPh>
    <rPh sb="380" eb="382">
      <t>リョウキン</t>
    </rPh>
    <rPh sb="382" eb="384">
      <t>カイテイ</t>
    </rPh>
    <rPh sb="385" eb="387">
      <t>ジッシ</t>
    </rPh>
    <rPh sb="397" eb="399">
      <t>コンゴ</t>
    </rPh>
    <rPh sb="400" eb="402">
      <t>キュウスイ</t>
    </rPh>
    <rPh sb="402" eb="404">
      <t>シュウエキ</t>
    </rPh>
    <rPh sb="405" eb="407">
      <t>ドウコウ</t>
    </rPh>
    <rPh sb="412" eb="414">
      <t>ヒツヨウ</t>
    </rPh>
    <rPh sb="420" eb="422">
      <t>シセツ</t>
    </rPh>
    <rPh sb="422" eb="425">
      <t>リヨウリツ</t>
    </rPh>
    <rPh sb="427" eb="429">
      <t>ハイスイ</t>
    </rPh>
    <rPh sb="429" eb="430">
      <t>リョウ</t>
    </rPh>
    <rPh sb="431" eb="433">
      <t>ゾウカ</t>
    </rPh>
    <rPh sb="438" eb="440">
      <t>ビゲン</t>
    </rPh>
    <rPh sb="451" eb="453">
      <t>ロウスイ</t>
    </rPh>
    <rPh sb="454" eb="456">
      <t>フメイ</t>
    </rPh>
    <rPh sb="456" eb="457">
      <t>スイ</t>
    </rPh>
    <rPh sb="463" eb="465">
      <t>テイカ</t>
    </rPh>
    <rPh sb="470" eb="472">
      <t>ルイジ</t>
    </rPh>
    <rPh sb="472" eb="474">
      <t>ダンタイ</t>
    </rPh>
    <rPh sb="475" eb="476">
      <t>クラ</t>
    </rPh>
    <rPh sb="479" eb="480">
      <t>ヒク</t>
    </rPh>
    <rPh sb="484" eb="486">
      <t>コンゴ</t>
    </rPh>
    <rPh sb="487" eb="488">
      <t>ヒ</t>
    </rPh>
    <rPh sb="489" eb="490">
      <t>ツヅ</t>
    </rPh>
    <rPh sb="491" eb="493">
      <t>ロウスイ</t>
    </rPh>
    <rPh sb="493" eb="495">
      <t>タイサク</t>
    </rPh>
    <rPh sb="496" eb="497">
      <t>ト</t>
    </rPh>
    <rPh sb="498" eb="499">
      <t>ク</t>
    </rPh>
    <rPh sb="504" eb="506">
      <t>テキセイ</t>
    </rPh>
    <rPh sb="507" eb="509">
      <t>シセツ</t>
    </rPh>
    <rPh sb="509" eb="512">
      <t>リヨウリツ</t>
    </rPh>
    <rPh sb="513" eb="515">
      <t>イジ</t>
    </rPh>
    <rPh sb="530" eb="532">
      <t>ジンコウ</t>
    </rPh>
    <rPh sb="532" eb="533">
      <t>ゲン</t>
    </rPh>
    <rPh sb="536" eb="538">
      <t>キュウスイ</t>
    </rPh>
    <rPh sb="538" eb="540">
      <t>シュウエキ</t>
    </rPh>
    <rPh sb="541" eb="543">
      <t>ゲンショウ</t>
    </rPh>
    <rPh sb="543" eb="545">
      <t>ケイコウ</t>
    </rPh>
    <rPh sb="553" eb="555">
      <t>ケイヒ</t>
    </rPh>
    <rPh sb="555" eb="557">
      <t>セツゲン</t>
    </rPh>
    <rPh sb="558" eb="559">
      <t>ム</t>
    </rPh>
    <rPh sb="561" eb="563">
      <t>シセツ</t>
    </rPh>
    <rPh sb="563" eb="565">
      <t>コウシン</t>
    </rPh>
    <rPh sb="566" eb="568">
      <t>カンリ</t>
    </rPh>
    <rPh sb="569" eb="572">
      <t>コウリツカ</t>
    </rPh>
    <rPh sb="573" eb="574">
      <t>ハカ</t>
    </rPh>
    <rPh sb="574" eb="575">
      <t>サラ</t>
    </rPh>
    <rPh sb="579" eb="581">
      <t>リョウキン</t>
    </rPh>
    <rPh sb="596" eb="598">
      <t>イッソウ</t>
    </rPh>
    <rPh sb="601" eb="603">
      <t>ケイエイ</t>
    </rPh>
    <rPh sb="604" eb="607">
      <t>ケンゼンカ</t>
    </rPh>
    <rPh sb="608" eb="609">
      <t>スス</t>
    </rPh>
    <phoneticPr fontId="4"/>
  </si>
  <si>
    <t>　料金回収率が100％を下回っている中、人口減により給水収益は減少傾向が続く見通しであり、料金改定を実施したが、一層厳しい経営状況が予想される。
　一方で、耐用年数を経過した水道管は増加しており、加えて浄水場や配水池の老朽化から施設の更新需要は増加する見通しである。
　そのため、令和２年に策定した長門市水道事業経営戦略に基づき、戦略そのものの改定を見据えながら、企業債や補助事業の活用を図りながら計画的な施設更新を行っていく。
　また、２上水５簡水あった事業を平成29年度から１上水１簡水に事業統合したことから、旧事業間の垣根を越えた施設利用と経営の効率化を図っていかなければいけない。
　安全・安心なライフライン確保のため、受益者負担の原則に沿った更なる料金改定も視野に入れながら持続可能な事業運営を推進していく。
　</t>
    <rPh sb="45" eb="47">
      <t>リョウキン</t>
    </rPh>
    <rPh sb="47" eb="49">
      <t>カイテイ</t>
    </rPh>
    <rPh sb="50" eb="52">
      <t>ジッシ</t>
    </rPh>
    <rPh sb="126" eb="128">
      <t>ミトオ</t>
    </rPh>
    <rPh sb="140" eb="141">
      <t>レイ</t>
    </rPh>
    <rPh sb="141" eb="142">
      <t>ワ</t>
    </rPh>
    <rPh sb="143" eb="144">
      <t>ネン</t>
    </rPh>
    <rPh sb="149" eb="152">
      <t>ナガトシ</t>
    </rPh>
    <rPh sb="152" eb="154">
      <t>スイドウ</t>
    </rPh>
    <rPh sb="154" eb="156">
      <t>ジギョウ</t>
    </rPh>
    <rPh sb="156" eb="158">
      <t>ケイエイ</t>
    </rPh>
    <rPh sb="158" eb="160">
      <t>センリャク</t>
    </rPh>
    <rPh sb="165" eb="167">
      <t>センリャク</t>
    </rPh>
    <rPh sb="172" eb="174">
      <t>カイテイ</t>
    </rPh>
    <rPh sb="175" eb="177">
      <t>ミス</t>
    </rPh>
    <rPh sb="270" eb="272">
      <t>リヨウ</t>
    </rPh>
    <rPh sb="326" eb="327">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</si>
</sst>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0.68</c:v>
                </c:pt>
                <c:pt idx="1">
                  <c:v>0.62</c:v>
                </c:pt>
                <c:pt idx="2">
                  <c:v>0.72</c:v>
                </c:pt>
                <c:pt idx="3">
                  <c:v>0.59</c:v>
                </c:pt>
                <c:pt idx="4">
                  <c:v>0.3</c:v>
                </c:pt>
              </c:numCache>
            </c:numRef>
          </c:val>
          <c:extLst>
            <c:ext xmlns:c16="http://schemas.microsoft.com/office/drawing/2014/chart" uri="{C3380CC4-5D6E-409C-BE32-E72D297353CC}">
              <c16:uniqueId val="{00000000-58D5-4465-8C7F-9D73C5C8988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0.48</c:v>
                </c:pt>
                <c:pt idx="3">
                  <c:v>0.5</c:v>
                </c:pt>
                <c:pt idx="4">
                  <c:v>0.41</c:v>
                </c:pt>
              </c:numCache>
            </c:numRef>
          </c:val>
          <c:smooth val="0"/>
          <c:extLst>
            <c:ext xmlns:c16="http://schemas.microsoft.com/office/drawing/2014/chart" uri="{C3380CC4-5D6E-409C-BE32-E72D297353CC}">
              <c16:uniqueId val="{00000001-58D5-4465-8C7F-9D73C5C8988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71.36</c:v>
                </c:pt>
                <c:pt idx="1">
                  <c:v>70.62</c:v>
                </c:pt>
                <c:pt idx="2">
                  <c:v>72.05</c:v>
                </c:pt>
                <c:pt idx="3">
                  <c:v>70.98</c:v>
                </c:pt>
                <c:pt idx="4">
                  <c:v>71.290000000000006</c:v>
                </c:pt>
              </c:numCache>
            </c:numRef>
          </c:val>
          <c:extLst>
            <c:ext xmlns:c16="http://schemas.microsoft.com/office/drawing/2014/chart" uri="{C3380CC4-5D6E-409C-BE32-E72D297353CC}">
              <c16:uniqueId val="{00000000-D02B-4D92-AE23-03376125F31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55.72</c:v>
                </c:pt>
                <c:pt idx="3">
                  <c:v>55.31</c:v>
                </c:pt>
                <c:pt idx="4">
                  <c:v>55.14</c:v>
                </c:pt>
              </c:numCache>
            </c:numRef>
          </c:val>
          <c:smooth val="0"/>
          <c:extLst>
            <c:ext xmlns:c16="http://schemas.microsoft.com/office/drawing/2014/chart" uri="{C3380CC4-5D6E-409C-BE32-E72D297353CC}">
              <c16:uniqueId val="{00000001-D02B-4D92-AE23-03376125F31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77.099999999999994</c:v>
                </c:pt>
                <c:pt idx="1">
                  <c:v>77.52</c:v>
                </c:pt>
                <c:pt idx="2">
                  <c:v>74.8</c:v>
                </c:pt>
                <c:pt idx="3">
                  <c:v>74.38</c:v>
                </c:pt>
                <c:pt idx="4">
                  <c:v>72.349999999999994</c:v>
                </c:pt>
              </c:numCache>
            </c:numRef>
          </c:val>
          <c:extLst>
            <c:ext xmlns:c16="http://schemas.microsoft.com/office/drawing/2014/chart" uri="{C3380CC4-5D6E-409C-BE32-E72D297353CC}">
              <c16:uniqueId val="{00000000-1A97-4C63-9552-8C77CC7ACAD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81.260000000000005</c:v>
                </c:pt>
                <c:pt idx="3">
                  <c:v>80.36</c:v>
                </c:pt>
                <c:pt idx="4">
                  <c:v>80.13</c:v>
                </c:pt>
              </c:numCache>
            </c:numRef>
          </c:val>
          <c:smooth val="0"/>
          <c:extLst>
            <c:ext xmlns:c16="http://schemas.microsoft.com/office/drawing/2014/chart" uri="{C3380CC4-5D6E-409C-BE32-E72D297353CC}">
              <c16:uniqueId val="{00000001-1A97-4C63-9552-8C77CC7ACAD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106.84</c:v>
                </c:pt>
                <c:pt idx="1">
                  <c:v>101.16</c:v>
                </c:pt>
                <c:pt idx="2">
                  <c:v>101.21</c:v>
                </c:pt>
                <c:pt idx="3">
                  <c:v>105.98</c:v>
                </c:pt>
                <c:pt idx="4">
                  <c:v>114.27</c:v>
                </c:pt>
              </c:numCache>
            </c:numRef>
          </c:val>
          <c:extLst>
            <c:ext xmlns:c16="http://schemas.microsoft.com/office/drawing/2014/chart" uri="{C3380CC4-5D6E-409C-BE32-E72D297353CC}">
              <c16:uniqueId val="{00000000-C576-43CB-80C4-3B75594572F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108.84</c:v>
                </c:pt>
                <c:pt idx="3">
                  <c:v>105.92</c:v>
                </c:pt>
                <c:pt idx="4">
                  <c:v>106.01</c:v>
                </c:pt>
              </c:numCache>
            </c:numRef>
          </c:val>
          <c:smooth val="0"/>
          <c:extLst>
            <c:ext xmlns:c16="http://schemas.microsoft.com/office/drawing/2014/chart" uri="{C3380CC4-5D6E-409C-BE32-E72D297353CC}">
              <c16:uniqueId val="{00000001-C576-43CB-80C4-3B75594572F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46.07</c:v>
                </c:pt>
                <c:pt idx="1">
                  <c:v>47.04</c:v>
                </c:pt>
                <c:pt idx="2">
                  <c:v>48.21</c:v>
                </c:pt>
                <c:pt idx="3">
                  <c:v>48.98</c:v>
                </c:pt>
                <c:pt idx="4">
                  <c:v>50.46</c:v>
                </c:pt>
              </c:numCache>
            </c:numRef>
          </c:val>
          <c:extLst>
            <c:ext xmlns:c16="http://schemas.microsoft.com/office/drawing/2014/chart" uri="{C3380CC4-5D6E-409C-BE32-E72D297353CC}">
              <c16:uniqueId val="{00000000-3D26-42A5-B1BF-6EA0F79D077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51.29</c:v>
                </c:pt>
                <c:pt idx="3">
                  <c:v>52.2</c:v>
                </c:pt>
                <c:pt idx="4">
                  <c:v>52.7</c:v>
                </c:pt>
              </c:numCache>
            </c:numRef>
          </c:val>
          <c:smooth val="0"/>
          <c:extLst>
            <c:ext xmlns:c16="http://schemas.microsoft.com/office/drawing/2014/chart" uri="{C3380CC4-5D6E-409C-BE32-E72D297353CC}">
              <c16:uniqueId val="{00000001-3D26-42A5-B1BF-6EA0F79D077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31.76</c:v>
                </c:pt>
                <c:pt idx="1">
                  <c:v>33.01</c:v>
                </c:pt>
                <c:pt idx="2">
                  <c:v>33.56</c:v>
                </c:pt>
                <c:pt idx="3">
                  <c:v>33.89</c:v>
                </c:pt>
                <c:pt idx="4">
                  <c:v>34.72</c:v>
                </c:pt>
              </c:numCache>
            </c:numRef>
          </c:val>
          <c:extLst>
            <c:ext xmlns:c16="http://schemas.microsoft.com/office/drawing/2014/chart" uri="{C3380CC4-5D6E-409C-BE32-E72D297353CC}">
              <c16:uniqueId val="{00000000-6AD4-47F1-8AF6-209816CB6E3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19.61</c:v>
                </c:pt>
                <c:pt idx="3">
                  <c:v>20.73</c:v>
                </c:pt>
                <c:pt idx="4">
                  <c:v>22.86</c:v>
                </c:pt>
              </c:numCache>
            </c:numRef>
          </c:val>
          <c:smooth val="0"/>
          <c:extLst>
            <c:ext xmlns:c16="http://schemas.microsoft.com/office/drawing/2014/chart" uri="{C3380CC4-5D6E-409C-BE32-E72D297353CC}">
              <c16:uniqueId val="{00000001-6AD4-47F1-8AF6-209816CB6E3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EA-4F5F-A10C-84932AB82B5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6.02</c:v>
                </c:pt>
                <c:pt idx="3">
                  <c:v>7.78</c:v>
                </c:pt>
                <c:pt idx="4">
                  <c:v>9.59</c:v>
                </c:pt>
              </c:numCache>
            </c:numRef>
          </c:val>
          <c:smooth val="0"/>
          <c:extLst>
            <c:ext xmlns:c16="http://schemas.microsoft.com/office/drawing/2014/chart" uri="{C3380CC4-5D6E-409C-BE32-E72D297353CC}">
              <c16:uniqueId val="{00000001-58EA-4F5F-A10C-84932AB82B5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188.6</c:v>
                </c:pt>
                <c:pt idx="1">
                  <c:v>177.93</c:v>
                </c:pt>
                <c:pt idx="2">
                  <c:v>168.73</c:v>
                </c:pt>
                <c:pt idx="3">
                  <c:v>154.01</c:v>
                </c:pt>
                <c:pt idx="4">
                  <c:v>166.56</c:v>
                </c:pt>
              </c:numCache>
            </c:numRef>
          </c:val>
          <c:extLst>
            <c:ext xmlns:c16="http://schemas.microsoft.com/office/drawing/2014/chart" uri="{C3380CC4-5D6E-409C-BE32-E72D297353CC}">
              <c16:uniqueId val="{00000000-2980-40E5-8ACB-D7013DE29CB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378.56</c:v>
                </c:pt>
                <c:pt idx="3">
                  <c:v>364.46</c:v>
                </c:pt>
                <c:pt idx="4">
                  <c:v>338.89</c:v>
                </c:pt>
              </c:numCache>
            </c:numRef>
          </c:val>
          <c:smooth val="0"/>
          <c:extLst>
            <c:ext xmlns:c16="http://schemas.microsoft.com/office/drawing/2014/chart" uri="{C3380CC4-5D6E-409C-BE32-E72D297353CC}">
              <c16:uniqueId val="{00000001-2980-40E5-8ACB-D7013DE29CB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691.76</c:v>
                </c:pt>
                <c:pt idx="1">
                  <c:v>698.41</c:v>
                </c:pt>
                <c:pt idx="2">
                  <c:v>712.61</c:v>
                </c:pt>
                <c:pt idx="3">
                  <c:v>720.52</c:v>
                </c:pt>
                <c:pt idx="4">
                  <c:v>670.29</c:v>
                </c:pt>
              </c:numCache>
            </c:numRef>
          </c:val>
          <c:extLst>
            <c:ext xmlns:c16="http://schemas.microsoft.com/office/drawing/2014/chart" uri="{C3380CC4-5D6E-409C-BE32-E72D297353CC}">
              <c16:uniqueId val="{00000000-B487-4349-9D1A-A65C4FCA92E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395.68</c:v>
                </c:pt>
                <c:pt idx="3">
                  <c:v>403.72</c:v>
                </c:pt>
                <c:pt idx="4">
                  <c:v>400.21</c:v>
                </c:pt>
              </c:numCache>
            </c:numRef>
          </c:val>
          <c:smooth val="0"/>
          <c:extLst>
            <c:ext xmlns:c16="http://schemas.microsoft.com/office/drawing/2014/chart" uri="{C3380CC4-5D6E-409C-BE32-E72D297353CC}">
              <c16:uniqueId val="{00000001-B487-4349-9D1A-A65C4FCA92E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82.19</c:v>
                </c:pt>
                <c:pt idx="1">
                  <c:v>77.989999999999995</c:v>
                </c:pt>
                <c:pt idx="2">
                  <c:v>78.45</c:v>
                </c:pt>
                <c:pt idx="3">
                  <c:v>82.04</c:v>
                </c:pt>
                <c:pt idx="4">
                  <c:v>92.71</c:v>
                </c:pt>
              </c:numCache>
            </c:numRef>
          </c:val>
          <c:extLst>
            <c:ext xmlns:c16="http://schemas.microsoft.com/office/drawing/2014/chart" uri="{C3380CC4-5D6E-409C-BE32-E72D297353CC}">
              <c16:uniqueId val="{00000000-7BE6-4E7B-9843-796AB0E4934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97.59</c:v>
                </c:pt>
                <c:pt idx="3">
                  <c:v>92.17</c:v>
                </c:pt>
                <c:pt idx="4">
                  <c:v>92.83</c:v>
                </c:pt>
              </c:numCache>
            </c:numRef>
          </c:val>
          <c:smooth val="0"/>
          <c:extLst>
            <c:ext xmlns:c16="http://schemas.microsoft.com/office/drawing/2014/chart" uri="{C3380CC4-5D6E-409C-BE32-E72D297353CC}">
              <c16:uniqueId val="{00000001-7BE6-4E7B-9843-796AB0E4934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167.29</c:v>
                </c:pt>
                <c:pt idx="1">
                  <c:v>176.42</c:v>
                </c:pt>
                <c:pt idx="2">
                  <c:v>176.34</c:v>
                </c:pt>
                <c:pt idx="3">
                  <c:v>169.33</c:v>
                </c:pt>
                <c:pt idx="4">
                  <c:v>165.51</c:v>
                </c:pt>
              </c:numCache>
            </c:numRef>
          </c:val>
          <c:extLst>
            <c:ext xmlns:c16="http://schemas.microsoft.com/office/drawing/2014/chart" uri="{C3380CC4-5D6E-409C-BE32-E72D297353CC}">
              <c16:uniqueId val="{00000000-2BD9-49D6-839B-C4FBE251622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181.71</c:v>
                </c:pt>
                <c:pt idx="3">
                  <c:v>188.51</c:v>
                </c:pt>
                <c:pt idx="4">
                  <c:v>189.43</c:v>
                </c:pt>
              </c:numCache>
            </c:numRef>
          </c:val>
          <c:smooth val="0"/>
          <c:extLst>
            <c:ext xmlns:c16="http://schemas.microsoft.com/office/drawing/2014/chart" uri="{C3380CC4-5D6E-409C-BE32-E72D297353CC}">
              <c16:uniqueId val="{00000001-2BD9-49D6-839B-C4FBE251622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40"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山口県　長門市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66"/>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5" t="s">
        <v>7</v>
      </c>
      <c r="AU7" s="56"/>
      <c r="AV7" s="56"/>
      <c r="AW7" s="56"/>
      <c r="AX7" s="56"/>
      <c r="AY7" s="56"/>
      <c r="AZ7" s="56"/>
      <c r="BA7" s="56"/>
      <c r="BB7" s="57" t="s">
        <v>8</v>
      </c>
      <c r="BC7" s="57"/>
      <c r="BD7" s="57"/>
      <c r="BE7" s="57"/>
      <c r="BF7" s="57"/>
      <c r="BG7" s="57"/>
      <c r="BH7" s="57"/>
      <c r="BI7" s="57"/>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54">
        <f>データ!$R$6</f>
        <v>30920</v>
      </c>
      <c r="AM8" s="54"/>
      <c r="AN8" s="54"/>
      <c r="AO8" s="54"/>
      <c r="AP8" s="54"/>
      <c r="AQ8" s="54"/>
      <c r="AR8" s="54"/>
      <c r="AS8" s="54"/>
      <c r="AT8" s="50">
        <f>データ!$S$6</f>
        <v>357.31</v>
      </c>
      <c r="AU8" s="51"/>
      <c r="AV8" s="51"/>
      <c r="AW8" s="51"/>
      <c r="AX8" s="51"/>
      <c r="AY8" s="51"/>
      <c r="AZ8" s="51"/>
      <c r="BA8" s="51"/>
      <c r="BB8" s="53">
        <f>データ!$T$6</f>
        <v>86.54</v>
      </c>
      <c r="BC8" s="53"/>
      <c r="BD8" s="53"/>
      <c r="BE8" s="53"/>
      <c r="BF8" s="53"/>
      <c r="BG8" s="53"/>
      <c r="BH8" s="53"/>
      <c r="BI8" s="53"/>
      <c r="BJ8" s="3"/>
      <c r="BK8" s="3"/>
      <c r="BL8" s="67" t="s">
        <v>10</v>
      </c>
      <c r="BM8" s="68"/>
      <c r="BN8" s="69" t="s">
        <v>11</v>
      </c>
      <c r="BO8" s="69"/>
      <c r="BP8" s="69"/>
      <c r="BQ8" s="69"/>
      <c r="BR8" s="69"/>
      <c r="BS8" s="69"/>
      <c r="BT8" s="69"/>
      <c r="BU8" s="69"/>
      <c r="BV8" s="69"/>
      <c r="BW8" s="69"/>
      <c r="BX8" s="69"/>
      <c r="BY8" s="70"/>
    </row>
    <row r="9" spans="1:78" ht="18.75" customHeight="1" x14ac:dyDescent="0.15">
      <c r="A9" s="2"/>
      <c r="B9" s="55" t="s">
        <v>12</v>
      </c>
      <c r="C9" s="56"/>
      <c r="D9" s="56"/>
      <c r="E9" s="56"/>
      <c r="F9" s="56"/>
      <c r="G9" s="56"/>
      <c r="H9" s="56"/>
      <c r="I9" s="55" t="s">
        <v>13</v>
      </c>
      <c r="J9" s="56"/>
      <c r="K9" s="56"/>
      <c r="L9" s="56"/>
      <c r="M9" s="56"/>
      <c r="N9" s="56"/>
      <c r="O9" s="66"/>
      <c r="P9" s="57" t="s">
        <v>14</v>
      </c>
      <c r="Q9" s="57"/>
      <c r="R9" s="57"/>
      <c r="S9" s="57"/>
      <c r="T9" s="57"/>
      <c r="U9" s="57"/>
      <c r="V9" s="57"/>
      <c r="W9" s="57" t="s">
        <v>15</v>
      </c>
      <c r="X9" s="57"/>
      <c r="Y9" s="57"/>
      <c r="Z9" s="57"/>
      <c r="AA9" s="57"/>
      <c r="AB9" s="57"/>
      <c r="AC9" s="57"/>
      <c r="AD9" s="2"/>
      <c r="AE9" s="2"/>
      <c r="AF9" s="2"/>
      <c r="AG9" s="2"/>
      <c r="AH9" s="2"/>
      <c r="AI9" s="2"/>
      <c r="AJ9" s="2"/>
      <c r="AK9" s="2"/>
      <c r="AL9" s="57" t="s">
        <v>16</v>
      </c>
      <c r="AM9" s="57"/>
      <c r="AN9" s="57"/>
      <c r="AO9" s="57"/>
      <c r="AP9" s="57"/>
      <c r="AQ9" s="57"/>
      <c r="AR9" s="57"/>
      <c r="AS9" s="57"/>
      <c r="AT9" s="55" t="s">
        <v>17</v>
      </c>
      <c r="AU9" s="56"/>
      <c r="AV9" s="56"/>
      <c r="AW9" s="56"/>
      <c r="AX9" s="56"/>
      <c r="AY9" s="56"/>
      <c r="AZ9" s="56"/>
      <c r="BA9" s="56"/>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50" t="str">
        <f>データ!$N$6</f>
        <v>-</v>
      </c>
      <c r="C10" s="51"/>
      <c r="D10" s="51"/>
      <c r="E10" s="51"/>
      <c r="F10" s="51"/>
      <c r="G10" s="51"/>
      <c r="H10" s="51"/>
      <c r="I10" s="50">
        <f>データ!$O$6</f>
        <v>60.26</v>
      </c>
      <c r="J10" s="51"/>
      <c r="K10" s="51"/>
      <c r="L10" s="51"/>
      <c r="M10" s="51"/>
      <c r="N10" s="51"/>
      <c r="O10" s="52"/>
      <c r="P10" s="53">
        <f>データ!$P$6</f>
        <v>92.89</v>
      </c>
      <c r="Q10" s="53"/>
      <c r="R10" s="53"/>
      <c r="S10" s="53"/>
      <c r="T10" s="53"/>
      <c r="U10" s="53"/>
      <c r="V10" s="53"/>
      <c r="W10" s="54">
        <f>データ!$Q$6</f>
        <v>2750</v>
      </c>
      <c r="X10" s="54"/>
      <c r="Y10" s="54"/>
      <c r="Z10" s="54"/>
      <c r="AA10" s="54"/>
      <c r="AB10" s="54"/>
      <c r="AC10" s="54"/>
      <c r="AD10" s="2"/>
      <c r="AE10" s="2"/>
      <c r="AF10" s="2"/>
      <c r="AG10" s="2"/>
      <c r="AH10" s="2"/>
      <c r="AI10" s="2"/>
      <c r="AJ10" s="2"/>
      <c r="AK10" s="2"/>
      <c r="AL10" s="54">
        <f>データ!$U$6</f>
        <v>28540</v>
      </c>
      <c r="AM10" s="54"/>
      <c r="AN10" s="54"/>
      <c r="AO10" s="54"/>
      <c r="AP10" s="54"/>
      <c r="AQ10" s="54"/>
      <c r="AR10" s="54"/>
      <c r="AS10" s="54"/>
      <c r="AT10" s="50">
        <f>データ!$V$6</f>
        <v>85.5</v>
      </c>
      <c r="AU10" s="51"/>
      <c r="AV10" s="51"/>
      <c r="AW10" s="51"/>
      <c r="AX10" s="51"/>
      <c r="AY10" s="51"/>
      <c r="AZ10" s="51"/>
      <c r="BA10" s="51"/>
      <c r="BB10" s="53">
        <f>データ!$W$6</f>
        <v>333.8</v>
      </c>
      <c r="BC10" s="53"/>
      <c r="BD10" s="53"/>
      <c r="BE10" s="53"/>
      <c r="BF10" s="53"/>
      <c r="BG10" s="53"/>
      <c r="BH10" s="53"/>
      <c r="BI10" s="53"/>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23</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24</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111</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oYZJQsUxwe0Zpy5TuDPriUXqf2esK2C6tForS0avVBbM35NgaEODMLRF6f30jzlvKJA0ZNq4KxDwS7tC22v0Q==" saltValue="QyMR/6JodiEqYdzrr8JMx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7:BZ63"/>
    <mergeCell ref="BL66:BZ82"/>
    <mergeCell ref="BL45:BZ46"/>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352110</v>
      </c>
      <c r="D6" s="20">
        <f t="shared" si="3"/>
        <v>46</v>
      </c>
      <c r="E6" s="20">
        <f t="shared" si="3"/>
        <v>1</v>
      </c>
      <c r="F6" s="20">
        <f t="shared" si="3"/>
        <v>0</v>
      </c>
      <c r="G6" s="20">
        <f t="shared" si="3"/>
        <v>1</v>
      </c>
      <c r="H6" s="20" t="str">
        <f t="shared" si="3"/>
        <v>山口県　長門市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60.26</v>
      </c>
      <c r="P6" s="21">
        <f t="shared" si="3"/>
        <v>92.89</v>
      </c>
      <c r="Q6" s="21">
        <f t="shared" si="3"/>
        <v>2750</v>
      </c>
      <c r="R6" s="21">
        <f t="shared" si="3"/>
        <v>30920</v>
      </c>
      <c r="S6" s="21">
        <f t="shared" si="3"/>
        <v>357.31</v>
      </c>
      <c r="T6" s="21">
        <f t="shared" si="3"/>
        <v>86.54</v>
      </c>
      <c r="U6" s="21">
        <f t="shared" si="3"/>
        <v>28540</v>
      </c>
      <c r="V6" s="21">
        <f t="shared" si="3"/>
        <v>85.5</v>
      </c>
      <c r="W6" s="21">
        <f t="shared" si="3"/>
        <v>333.8</v>
      </c>
      <c r="X6" s="22">
        <f>IF(X7="",NA(),X7)</f>
        <v>106.84</v>
      </c>
      <c r="Y6" s="22">
        <f t="shared" ref="Y6:AG6" si="4">IF(Y7="",NA(),Y7)</f>
        <v>101.16</v>
      </c>
      <c r="Z6" s="22">
        <f t="shared" si="4"/>
        <v>101.21</v>
      </c>
      <c r="AA6" s="22">
        <f t="shared" si="4"/>
        <v>105.98</v>
      </c>
      <c r="AB6" s="22">
        <f t="shared" si="4"/>
        <v>114.27</v>
      </c>
      <c r="AC6" s="22">
        <f t="shared" si="4"/>
        <v>109.01</v>
      </c>
      <c r="AD6" s="22">
        <f t="shared" si="4"/>
        <v>108.83</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6.02</v>
      </c>
      <c r="AQ6" s="22">
        <f t="shared" si="5"/>
        <v>7.78</v>
      </c>
      <c r="AR6" s="22">
        <f t="shared" si="5"/>
        <v>9.59</v>
      </c>
      <c r="AS6" s="21" t="str">
        <f>IF(AS7="","",IF(AS7="-","【-】","【"&amp;SUBSTITUTE(TEXT(AS7,"#,##0.00"),"-","△")&amp;"】"))</f>
        <v>【1.50】</v>
      </c>
      <c r="AT6" s="22">
        <f>IF(AT7="",NA(),AT7)</f>
        <v>188.6</v>
      </c>
      <c r="AU6" s="22">
        <f t="shared" ref="AU6:BC6" si="6">IF(AU7="",NA(),AU7)</f>
        <v>177.93</v>
      </c>
      <c r="AV6" s="22">
        <f t="shared" si="6"/>
        <v>168.73</v>
      </c>
      <c r="AW6" s="22">
        <f t="shared" si="6"/>
        <v>154.01</v>
      </c>
      <c r="AX6" s="22">
        <f t="shared" si="6"/>
        <v>166.56</v>
      </c>
      <c r="AY6" s="22">
        <f t="shared" si="6"/>
        <v>365.18</v>
      </c>
      <c r="AZ6" s="22">
        <f t="shared" si="6"/>
        <v>327.77</v>
      </c>
      <c r="BA6" s="22">
        <f t="shared" si="6"/>
        <v>378.56</v>
      </c>
      <c r="BB6" s="22">
        <f t="shared" si="6"/>
        <v>364.46</v>
      </c>
      <c r="BC6" s="22">
        <f t="shared" si="6"/>
        <v>338.89</v>
      </c>
      <c r="BD6" s="21" t="str">
        <f>IF(BD7="","",IF(BD7="-","【-】","【"&amp;SUBSTITUTE(TEXT(BD7,"#,##0.00"),"-","△")&amp;"】"))</f>
        <v>【243.36】</v>
      </c>
      <c r="BE6" s="22">
        <f>IF(BE7="",NA(),BE7)</f>
        <v>691.76</v>
      </c>
      <c r="BF6" s="22">
        <f t="shared" ref="BF6:BN6" si="7">IF(BF7="",NA(),BF7)</f>
        <v>698.41</v>
      </c>
      <c r="BG6" s="22">
        <f t="shared" si="7"/>
        <v>712.61</v>
      </c>
      <c r="BH6" s="22">
        <f t="shared" si="7"/>
        <v>720.52</v>
      </c>
      <c r="BI6" s="22">
        <f t="shared" si="7"/>
        <v>670.29</v>
      </c>
      <c r="BJ6" s="22">
        <f t="shared" si="7"/>
        <v>371.65</v>
      </c>
      <c r="BK6" s="22">
        <f t="shared" si="7"/>
        <v>397.1</v>
      </c>
      <c r="BL6" s="22">
        <f t="shared" si="7"/>
        <v>395.68</v>
      </c>
      <c r="BM6" s="22">
        <f t="shared" si="7"/>
        <v>403.72</v>
      </c>
      <c r="BN6" s="22">
        <f t="shared" si="7"/>
        <v>400.21</v>
      </c>
      <c r="BO6" s="21" t="str">
        <f>IF(BO7="","",IF(BO7="-","【-】","【"&amp;SUBSTITUTE(TEXT(BO7,"#,##0.00"),"-","△")&amp;"】"))</f>
        <v>【265.93】</v>
      </c>
      <c r="BP6" s="22">
        <f>IF(BP7="",NA(),BP7)</f>
        <v>82.19</v>
      </c>
      <c r="BQ6" s="22">
        <f t="shared" ref="BQ6:BY6" si="8">IF(BQ7="",NA(),BQ7)</f>
        <v>77.989999999999995</v>
      </c>
      <c r="BR6" s="22">
        <f t="shared" si="8"/>
        <v>78.45</v>
      </c>
      <c r="BS6" s="22">
        <f t="shared" si="8"/>
        <v>82.04</v>
      </c>
      <c r="BT6" s="22">
        <f t="shared" si="8"/>
        <v>92.71</v>
      </c>
      <c r="BU6" s="22">
        <f t="shared" si="8"/>
        <v>98.77</v>
      </c>
      <c r="BV6" s="22">
        <f t="shared" si="8"/>
        <v>95.79</v>
      </c>
      <c r="BW6" s="22">
        <f t="shared" si="8"/>
        <v>97.59</v>
      </c>
      <c r="BX6" s="22">
        <f t="shared" si="8"/>
        <v>92.17</v>
      </c>
      <c r="BY6" s="22">
        <f t="shared" si="8"/>
        <v>92.83</v>
      </c>
      <c r="BZ6" s="21" t="str">
        <f>IF(BZ7="","",IF(BZ7="-","【-】","【"&amp;SUBSTITUTE(TEXT(BZ7,"#,##0.00"),"-","△")&amp;"】"))</f>
        <v>【97.82】</v>
      </c>
      <c r="CA6" s="22">
        <f>IF(CA7="",NA(),CA7)</f>
        <v>167.29</v>
      </c>
      <c r="CB6" s="22">
        <f t="shared" ref="CB6:CJ6" si="9">IF(CB7="",NA(),CB7)</f>
        <v>176.42</v>
      </c>
      <c r="CC6" s="22">
        <f t="shared" si="9"/>
        <v>176.34</v>
      </c>
      <c r="CD6" s="22">
        <f t="shared" si="9"/>
        <v>169.33</v>
      </c>
      <c r="CE6" s="22">
        <f t="shared" si="9"/>
        <v>165.51</v>
      </c>
      <c r="CF6" s="22">
        <f t="shared" si="9"/>
        <v>173.67</v>
      </c>
      <c r="CG6" s="22">
        <f t="shared" si="9"/>
        <v>171.13</v>
      </c>
      <c r="CH6" s="22">
        <f t="shared" si="9"/>
        <v>181.71</v>
      </c>
      <c r="CI6" s="22">
        <f t="shared" si="9"/>
        <v>188.51</v>
      </c>
      <c r="CJ6" s="22">
        <f t="shared" si="9"/>
        <v>189.43</v>
      </c>
      <c r="CK6" s="21" t="str">
        <f>IF(CK7="","",IF(CK7="-","【-】","【"&amp;SUBSTITUTE(TEXT(CK7,"#,##0.00"),"-","△")&amp;"】"))</f>
        <v>【177.56】</v>
      </c>
      <c r="CL6" s="22">
        <f>IF(CL7="",NA(),CL7)</f>
        <v>71.36</v>
      </c>
      <c r="CM6" s="22">
        <f t="shared" ref="CM6:CU6" si="10">IF(CM7="",NA(),CM7)</f>
        <v>70.62</v>
      </c>
      <c r="CN6" s="22">
        <f t="shared" si="10"/>
        <v>72.05</v>
      </c>
      <c r="CO6" s="22">
        <f t="shared" si="10"/>
        <v>70.98</v>
      </c>
      <c r="CP6" s="22">
        <f t="shared" si="10"/>
        <v>71.290000000000006</v>
      </c>
      <c r="CQ6" s="22">
        <f t="shared" si="10"/>
        <v>59.67</v>
      </c>
      <c r="CR6" s="22">
        <f t="shared" si="10"/>
        <v>60.12</v>
      </c>
      <c r="CS6" s="22">
        <f t="shared" si="10"/>
        <v>55.72</v>
      </c>
      <c r="CT6" s="22">
        <f t="shared" si="10"/>
        <v>55.31</v>
      </c>
      <c r="CU6" s="22">
        <f t="shared" si="10"/>
        <v>55.14</v>
      </c>
      <c r="CV6" s="21" t="str">
        <f>IF(CV7="","",IF(CV7="-","【-】","【"&amp;SUBSTITUTE(TEXT(CV7,"#,##0.00"),"-","△")&amp;"】"))</f>
        <v>【59.81】</v>
      </c>
      <c r="CW6" s="22">
        <f>IF(CW7="",NA(),CW7)</f>
        <v>77.099999999999994</v>
      </c>
      <c r="CX6" s="22">
        <f t="shared" ref="CX6:DF6" si="11">IF(CX7="",NA(),CX7)</f>
        <v>77.52</v>
      </c>
      <c r="CY6" s="22">
        <f t="shared" si="11"/>
        <v>74.8</v>
      </c>
      <c r="CZ6" s="22">
        <f t="shared" si="11"/>
        <v>74.38</v>
      </c>
      <c r="DA6" s="22">
        <f t="shared" si="11"/>
        <v>72.349999999999994</v>
      </c>
      <c r="DB6" s="22">
        <f t="shared" si="11"/>
        <v>84.6</v>
      </c>
      <c r="DC6" s="22">
        <f t="shared" si="11"/>
        <v>84.24</v>
      </c>
      <c r="DD6" s="22">
        <f t="shared" si="11"/>
        <v>81.260000000000005</v>
      </c>
      <c r="DE6" s="22">
        <f t="shared" si="11"/>
        <v>80.36</v>
      </c>
      <c r="DF6" s="22">
        <f t="shared" si="11"/>
        <v>80.13</v>
      </c>
      <c r="DG6" s="21" t="str">
        <f>IF(DG7="","",IF(DG7="-","【-】","【"&amp;SUBSTITUTE(TEXT(DG7,"#,##0.00"),"-","△")&amp;"】"))</f>
        <v>【89.42】</v>
      </c>
      <c r="DH6" s="22">
        <f>IF(DH7="",NA(),DH7)</f>
        <v>46.07</v>
      </c>
      <c r="DI6" s="22">
        <f t="shared" ref="DI6:DQ6" si="12">IF(DI7="",NA(),DI7)</f>
        <v>47.04</v>
      </c>
      <c r="DJ6" s="22">
        <f t="shared" si="12"/>
        <v>48.21</v>
      </c>
      <c r="DK6" s="22">
        <f t="shared" si="12"/>
        <v>48.98</v>
      </c>
      <c r="DL6" s="22">
        <f t="shared" si="12"/>
        <v>50.46</v>
      </c>
      <c r="DM6" s="22">
        <f t="shared" si="12"/>
        <v>48.17</v>
      </c>
      <c r="DN6" s="22">
        <f t="shared" si="12"/>
        <v>48.83</v>
      </c>
      <c r="DO6" s="22">
        <f t="shared" si="12"/>
        <v>51.29</v>
      </c>
      <c r="DP6" s="22">
        <f t="shared" si="12"/>
        <v>52.2</v>
      </c>
      <c r="DQ6" s="22">
        <f t="shared" si="12"/>
        <v>52.7</v>
      </c>
      <c r="DR6" s="21" t="str">
        <f>IF(DR7="","",IF(DR7="-","【-】","【"&amp;SUBSTITUTE(TEXT(DR7,"#,##0.00"),"-","△")&amp;"】"))</f>
        <v>【52.02】</v>
      </c>
      <c r="DS6" s="22">
        <f>IF(DS7="",NA(),DS7)</f>
        <v>31.76</v>
      </c>
      <c r="DT6" s="22">
        <f t="shared" ref="DT6:EB6" si="13">IF(DT7="",NA(),DT7)</f>
        <v>33.01</v>
      </c>
      <c r="DU6" s="22">
        <f t="shared" si="13"/>
        <v>33.56</v>
      </c>
      <c r="DV6" s="22">
        <f t="shared" si="13"/>
        <v>33.89</v>
      </c>
      <c r="DW6" s="22">
        <f t="shared" si="13"/>
        <v>34.72</v>
      </c>
      <c r="DX6" s="22">
        <f t="shared" si="13"/>
        <v>17.12</v>
      </c>
      <c r="DY6" s="22">
        <f t="shared" si="13"/>
        <v>18.18</v>
      </c>
      <c r="DZ6" s="22">
        <f t="shared" si="13"/>
        <v>19.61</v>
      </c>
      <c r="EA6" s="22">
        <f t="shared" si="13"/>
        <v>20.73</v>
      </c>
      <c r="EB6" s="22">
        <f t="shared" si="13"/>
        <v>22.86</v>
      </c>
      <c r="EC6" s="21" t="str">
        <f>IF(EC7="","",IF(EC7="-","【-】","【"&amp;SUBSTITUTE(TEXT(EC7,"#,##0.00"),"-","△")&amp;"】"))</f>
        <v>【25.37】</v>
      </c>
      <c r="ED6" s="22">
        <f>IF(ED7="",NA(),ED7)</f>
        <v>0.68</v>
      </c>
      <c r="EE6" s="22">
        <f t="shared" ref="EE6:EM6" si="14">IF(EE7="",NA(),EE7)</f>
        <v>0.62</v>
      </c>
      <c r="EF6" s="22">
        <f t="shared" si="14"/>
        <v>0.72</v>
      </c>
      <c r="EG6" s="22">
        <f t="shared" si="14"/>
        <v>0.59</v>
      </c>
      <c r="EH6" s="22">
        <f t="shared" si="14"/>
        <v>0.3</v>
      </c>
      <c r="EI6" s="22">
        <f t="shared" si="14"/>
        <v>0.54</v>
      </c>
      <c r="EJ6" s="22">
        <f t="shared" si="14"/>
        <v>0.56999999999999995</v>
      </c>
      <c r="EK6" s="22">
        <f t="shared" si="14"/>
        <v>0.48</v>
      </c>
      <c r="EL6" s="22">
        <f t="shared" si="14"/>
        <v>0.5</v>
      </c>
      <c r="EM6" s="22">
        <f t="shared" si="14"/>
        <v>0.41</v>
      </c>
      <c r="EN6" s="21" t="str">
        <f>IF(EN7="","",IF(EN7="-","【-】","【"&amp;SUBSTITUTE(TEXT(EN7,"#,##0.00"),"-","△")&amp;"】"))</f>
        <v>【0.62】</v>
      </c>
    </row>
    <row r="7" spans="1:144" s="23" customFormat="1" x14ac:dyDescent="0.15">
      <c r="A7" s="15"/>
      <c r="B7" s="24">
        <v>2023</v>
      </c>
      <c r="C7" s="24">
        <v>352110</v>
      </c>
      <c r="D7" s="24">
        <v>46</v>
      </c>
      <c r="E7" s="24">
        <v>1</v>
      </c>
      <c r="F7" s="24">
        <v>0</v>
      </c>
      <c r="G7" s="24">
        <v>1</v>
      </c>
      <c r="H7" s="24" t="s">
        <v>93</v>
      </c>
      <c r="I7" s="24" t="s">
        <v>94</v>
      </c>
      <c r="J7" s="24" t="s">
        <v>95</v>
      </c>
      <c r="K7" s="24" t="s">
        <v>96</v>
      </c>
      <c r="L7" s="24" t="s">
        <v>97</v>
      </c>
      <c r="M7" s="24" t="s">
        <v>98</v>
      </c>
      <c r="N7" s="25" t="s">
        <v>99</v>
      </c>
      <c r="O7" s="25">
        <v>60.26</v>
      </c>
      <c r="P7" s="25">
        <v>92.89</v>
      </c>
      <c r="Q7" s="25">
        <v>2750</v>
      </c>
      <c r="R7" s="25">
        <v>30920</v>
      </c>
      <c r="S7" s="25">
        <v>357.31</v>
      </c>
      <c r="T7" s="25">
        <v>86.54</v>
      </c>
      <c r="U7" s="25">
        <v>28540</v>
      </c>
      <c r="V7" s="25">
        <v>85.5</v>
      </c>
      <c r="W7" s="25">
        <v>333.8</v>
      </c>
      <c r="X7" s="25">
        <v>106.84</v>
      </c>
      <c r="Y7" s="25">
        <v>101.16</v>
      </c>
      <c r="Z7" s="25">
        <v>101.21</v>
      </c>
      <c r="AA7" s="25">
        <v>105.98</v>
      </c>
      <c r="AB7" s="25">
        <v>114.27</v>
      </c>
      <c r="AC7" s="25">
        <v>109.01</v>
      </c>
      <c r="AD7" s="25">
        <v>108.83</v>
      </c>
      <c r="AE7" s="25">
        <v>108.84</v>
      </c>
      <c r="AF7" s="25">
        <v>105.92</v>
      </c>
      <c r="AG7" s="25">
        <v>106.01</v>
      </c>
      <c r="AH7" s="25">
        <v>108.24</v>
      </c>
      <c r="AI7" s="25">
        <v>0</v>
      </c>
      <c r="AJ7" s="25">
        <v>0</v>
      </c>
      <c r="AK7" s="25">
        <v>0</v>
      </c>
      <c r="AL7" s="25">
        <v>0</v>
      </c>
      <c r="AM7" s="25">
        <v>0</v>
      </c>
      <c r="AN7" s="25">
        <v>3.7</v>
      </c>
      <c r="AO7" s="25">
        <v>4.34</v>
      </c>
      <c r="AP7" s="25">
        <v>6.02</v>
      </c>
      <c r="AQ7" s="25">
        <v>7.78</v>
      </c>
      <c r="AR7" s="25">
        <v>9.59</v>
      </c>
      <c r="AS7" s="25">
        <v>1.5</v>
      </c>
      <c r="AT7" s="25">
        <v>188.6</v>
      </c>
      <c r="AU7" s="25">
        <v>177.93</v>
      </c>
      <c r="AV7" s="25">
        <v>168.73</v>
      </c>
      <c r="AW7" s="25">
        <v>154.01</v>
      </c>
      <c r="AX7" s="25">
        <v>166.56</v>
      </c>
      <c r="AY7" s="25">
        <v>365.18</v>
      </c>
      <c r="AZ7" s="25">
        <v>327.77</v>
      </c>
      <c r="BA7" s="25">
        <v>378.56</v>
      </c>
      <c r="BB7" s="25">
        <v>364.46</v>
      </c>
      <c r="BC7" s="25">
        <v>338.89</v>
      </c>
      <c r="BD7" s="25">
        <v>243.36</v>
      </c>
      <c r="BE7" s="25">
        <v>691.76</v>
      </c>
      <c r="BF7" s="25">
        <v>698.41</v>
      </c>
      <c r="BG7" s="25">
        <v>712.61</v>
      </c>
      <c r="BH7" s="25">
        <v>720.52</v>
      </c>
      <c r="BI7" s="25">
        <v>670.29</v>
      </c>
      <c r="BJ7" s="25">
        <v>371.65</v>
      </c>
      <c r="BK7" s="25">
        <v>397.1</v>
      </c>
      <c r="BL7" s="25">
        <v>395.68</v>
      </c>
      <c r="BM7" s="25">
        <v>403.72</v>
      </c>
      <c r="BN7" s="25">
        <v>400.21</v>
      </c>
      <c r="BO7" s="25">
        <v>265.93</v>
      </c>
      <c r="BP7" s="25">
        <v>82.19</v>
      </c>
      <c r="BQ7" s="25">
        <v>77.989999999999995</v>
      </c>
      <c r="BR7" s="25">
        <v>78.45</v>
      </c>
      <c r="BS7" s="25">
        <v>82.04</v>
      </c>
      <c r="BT7" s="25">
        <v>92.71</v>
      </c>
      <c r="BU7" s="25">
        <v>98.77</v>
      </c>
      <c r="BV7" s="25">
        <v>95.79</v>
      </c>
      <c r="BW7" s="25">
        <v>97.59</v>
      </c>
      <c r="BX7" s="25">
        <v>92.17</v>
      </c>
      <c r="BY7" s="25">
        <v>92.83</v>
      </c>
      <c r="BZ7" s="25">
        <v>97.82</v>
      </c>
      <c r="CA7" s="25">
        <v>167.29</v>
      </c>
      <c r="CB7" s="25">
        <v>176.42</v>
      </c>
      <c r="CC7" s="25">
        <v>176.34</v>
      </c>
      <c r="CD7" s="25">
        <v>169.33</v>
      </c>
      <c r="CE7" s="25">
        <v>165.51</v>
      </c>
      <c r="CF7" s="25">
        <v>173.67</v>
      </c>
      <c r="CG7" s="25">
        <v>171.13</v>
      </c>
      <c r="CH7" s="25">
        <v>181.71</v>
      </c>
      <c r="CI7" s="25">
        <v>188.51</v>
      </c>
      <c r="CJ7" s="25">
        <v>189.43</v>
      </c>
      <c r="CK7" s="25">
        <v>177.56</v>
      </c>
      <c r="CL7" s="25">
        <v>71.36</v>
      </c>
      <c r="CM7" s="25">
        <v>70.62</v>
      </c>
      <c r="CN7" s="25">
        <v>72.05</v>
      </c>
      <c r="CO7" s="25">
        <v>70.98</v>
      </c>
      <c r="CP7" s="25">
        <v>71.290000000000006</v>
      </c>
      <c r="CQ7" s="25">
        <v>59.67</v>
      </c>
      <c r="CR7" s="25">
        <v>60.12</v>
      </c>
      <c r="CS7" s="25">
        <v>55.72</v>
      </c>
      <c r="CT7" s="25">
        <v>55.31</v>
      </c>
      <c r="CU7" s="25">
        <v>55.14</v>
      </c>
      <c r="CV7" s="25">
        <v>59.81</v>
      </c>
      <c r="CW7" s="25">
        <v>77.099999999999994</v>
      </c>
      <c r="CX7" s="25">
        <v>77.52</v>
      </c>
      <c r="CY7" s="25">
        <v>74.8</v>
      </c>
      <c r="CZ7" s="25">
        <v>74.38</v>
      </c>
      <c r="DA7" s="25">
        <v>72.349999999999994</v>
      </c>
      <c r="DB7" s="25">
        <v>84.6</v>
      </c>
      <c r="DC7" s="25">
        <v>84.24</v>
      </c>
      <c r="DD7" s="25">
        <v>81.260000000000005</v>
      </c>
      <c r="DE7" s="25">
        <v>80.36</v>
      </c>
      <c r="DF7" s="25">
        <v>80.13</v>
      </c>
      <c r="DG7" s="25">
        <v>89.42</v>
      </c>
      <c r="DH7" s="25">
        <v>46.07</v>
      </c>
      <c r="DI7" s="25">
        <v>47.04</v>
      </c>
      <c r="DJ7" s="25">
        <v>48.21</v>
      </c>
      <c r="DK7" s="25">
        <v>48.98</v>
      </c>
      <c r="DL7" s="25">
        <v>50.46</v>
      </c>
      <c r="DM7" s="25">
        <v>48.17</v>
      </c>
      <c r="DN7" s="25">
        <v>48.83</v>
      </c>
      <c r="DO7" s="25">
        <v>51.29</v>
      </c>
      <c r="DP7" s="25">
        <v>52.2</v>
      </c>
      <c r="DQ7" s="25">
        <v>52.7</v>
      </c>
      <c r="DR7" s="25">
        <v>52.02</v>
      </c>
      <c r="DS7" s="25">
        <v>31.76</v>
      </c>
      <c r="DT7" s="25">
        <v>33.01</v>
      </c>
      <c r="DU7" s="25">
        <v>33.56</v>
      </c>
      <c r="DV7" s="25">
        <v>33.89</v>
      </c>
      <c r="DW7" s="25">
        <v>34.72</v>
      </c>
      <c r="DX7" s="25">
        <v>17.12</v>
      </c>
      <c r="DY7" s="25">
        <v>18.18</v>
      </c>
      <c r="DZ7" s="25">
        <v>19.61</v>
      </c>
      <c r="EA7" s="25">
        <v>20.73</v>
      </c>
      <c r="EB7" s="25">
        <v>22.86</v>
      </c>
      <c r="EC7" s="25">
        <v>25.37</v>
      </c>
      <c r="ED7" s="25">
        <v>0.68</v>
      </c>
      <c r="EE7" s="25">
        <v>0.62</v>
      </c>
      <c r="EF7" s="25">
        <v>0.72</v>
      </c>
      <c r="EG7" s="25">
        <v>0.59</v>
      </c>
      <c r="EH7" s="25">
        <v>0.3</v>
      </c>
      <c r="EI7" s="25">
        <v>0.54</v>
      </c>
      <c r="EJ7" s="25">
        <v>0.56999999999999995</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永松　冴華</cp:lastModifiedBy>
  <cp:lastPrinted>2025-02-07T00:22:57Z</cp:lastPrinted>
  <dcterms:created xsi:type="dcterms:W3CDTF">2025-01-24T06:53:46Z</dcterms:created>
  <dcterms:modified xsi:type="dcterms:W3CDTF">2025-02-07T07:38:35Z</dcterms:modified>
  <cp:category/>
</cp:coreProperties>
</file>