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suidou-001\Desktop\R7.2.12経営比較分析表\"/>
    </mc:Choice>
  </mc:AlternateContent>
  <xr:revisionPtr revIDLastSave="0" documentId="13_ncr:1_{49255C10-311C-424A-B8C7-005EBA5A3CEB}" xr6:coauthVersionLast="44" xr6:coauthVersionMax="44" xr10:uidLastSave="{00000000-0000-0000-0000-000000000000}"/>
  <workbookProtection workbookAlgorithmName="SHA-512" workbookHashValue="8uazukqwiCCGUulQDT4pJ0y7sBpKoWKl7Gjo+0YidYmg4QHAVMxHXwyetMjkEGkcb4wb6hoVYXNr3HGifVW4JA==" workbookSaltValue="OwhArUDogCJhZrGbDYfbtQ=="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I85" i="4"/>
  <c r="H85" i="4"/>
  <c r="G85" i="4"/>
  <c r="F85" i="4"/>
  <c r="E85" i="4"/>
  <c r="BB10" i="4"/>
  <c r="AT10" i="4"/>
  <c r="AL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<sst xmlns="http://schemas.openxmlformats.org/spreadsheetml/2006/main" count="228" uniqueCount="114">
  <si>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</si>
  <si>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</si>
  <si>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</si>
  <si>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</si>
  <si>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</si>
  <si>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</si>
  <si>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</si>
  <si>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</si>
  <si>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</si>
  <si>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</si>
  <si>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</si>
  <si>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</si>
  <si>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</si>
  <si>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</si>
  <si>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</si>
  <si>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</si>
  <si>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</si>
  <si>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</si>
  <si>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</si>
  <si>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</si>
  <si>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</si>
  <si>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</si>
  <si>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</si>
  <si>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</si>
  <si>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</si>
  <si>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</si>
  <si>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</si>
  <si>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</si>
  <si>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</si>
  <si>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</si>
  <si>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</si>
  <si>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</si>
  <si>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</si>
  <si>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</si>
  <si>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</si>
  <si>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</si>
  <si>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</si>
  <si>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</si>
  <si>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</si>
  <si>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</si>
  <si>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</si>
  <si>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</si>
  <si>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</si>
  <si>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</si>
  <si>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</si>
  <si>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</si>
  <si>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</si>
  <si>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</si>
  <si>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</si>
  <si>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</si>
  <si>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</si>
  <si>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</si>
  <si>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</si>
  <si>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</si>
  <si>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</si>
  <si>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</si>
  <si>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</si>
  <si>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</si>
  <si>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</si>
  <si>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</si>
  <si>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</si>
  <si>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</si>
  <si>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</si>
  <si>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</si>
  <si>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</si>
  <si>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</si>
  <si>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</si>
  <si>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</si>
  <si>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</si>
  <si>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</si>
  <si>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</si>
  <si>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</si>
  <si>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</si>
  <si>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</si>
  <si>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</si>
  <si>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</si>
  <si>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</si>
  <si>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</si>
  <si>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</si>
  <si>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</si>
  <si>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</si>
  <si>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</si>
  <si>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</si>
  <si>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</si>
  <si>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</si>
  <si>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</si>
  <si>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</si>
  <si>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</si>
  <si>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</si>
  <si>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</si>
  <si>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</si>
  <si>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</si>
  <si>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</si>
  <si>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光市</t>
  </si>
  <si>
    <t>法適用</t>
  </si>
  <si>
    <t>水道事業</t>
  </si>
  <si>
    <t>末端給水事業</t>
  </si>
  <si>
    <t>A5</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</si>
  <si>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</si>
  <si>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</si>
  <si>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</si>
  <si>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</si>
  <si>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</si>
  <si>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</si>
  <si>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</si>
  <si>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</si>
  <si>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</si>
  <si>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</si>
  <si>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</si>
  <si>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</si>
  <si>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</si>
  <si>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xml:space="preserve"> 単年度の収支の状況を表す経常収支比率が100％以上であり、累積欠損金も発生していないことから現時点における経営状態は健全であり、流動比率についても100％を上回っていることから、短期的な債務に対する支払能力は十分に有している状況である。
　企業債残高対給水収益比率については、企業債残高は着実に減少しているものの、給水収益も減少傾向にあるため、数値の大幅な改善にはつながっていない。当該指標については、依然として、全国平均値、類似団体平均値ともに大きく上回っている状況であるため、引き続き、数値の改善に向けた継続した取り組みが必要である。
　給水原価は全国平均値、類似団体平均値を大きく下回っており、料金回収率が100％を上回っていることから、現時点においては、給水に係る費用を給水収益で賄うことができている状況であるが、人口減少による有収水量の減少、物価高騰に伴う維持管理コストの増加など、事業環境が大きく変化している状況を踏まえ、当該指標の推移を注視していく必要がある。
　施設利用率は、大口需要者である工場の使用水量に対応する施設規模を有しているものの、近年は工場の使用水量がピーク時から減少し低い数値で推移しており、令和5年度については、50％を下回る水準となった。有収率は、ほぼ横ばいで推移しているが、計画的な老朽施設の更新により数値の向上を図っていくことが必要である。</t>
    <rPh sb="158" eb="160">
      <t>キュウスイ</t>
    </rPh>
    <rPh sb="160" eb="162">
      <t>シュウエキ</t>
    </rPh>
    <rPh sb="163" eb="165">
      <t>ゲンショウ</t>
    </rPh>
    <rPh sb="165" eb="167">
      <t>ケイコウ</t>
    </rPh>
    <rPh sb="173" eb="175">
      <t>スウチ</t>
    </rPh>
    <rPh sb="176" eb="178">
      <t>オオハバ</t>
    </rPh>
    <rPh sb="179" eb="181">
      <t>カイゼン</t>
    </rPh>
    <rPh sb="192" eb="194">
      <t>トウガイ</t>
    </rPh>
    <rPh sb="194" eb="196">
      <t>シヒョウ</t>
    </rPh>
    <rPh sb="202" eb="204">
      <t>イゼン</t>
    </rPh>
    <rPh sb="241" eb="242">
      <t>ヒ</t>
    </rPh>
    <rPh sb="243" eb="244">
      <t>ツヅ</t>
    </rPh>
    <rPh sb="377" eb="379">
      <t>ブッカ</t>
    </rPh>
    <rPh sb="379" eb="381">
      <t>コウトウ</t>
    </rPh>
    <rPh sb="382" eb="383">
      <t>トモナ</t>
    </rPh>
    <rPh sb="384" eb="386">
      <t>イジ</t>
    </rPh>
    <rPh sb="386" eb="388">
      <t>カンリ</t>
    </rPh>
    <rPh sb="392" eb="394">
      <t>ゾウカ</t>
    </rPh>
    <rPh sb="397" eb="399">
      <t>ジギョウ</t>
    </rPh>
    <rPh sb="399" eb="401">
      <t>カンキョウ</t>
    </rPh>
    <rPh sb="402" eb="403">
      <t>オオ</t>
    </rPh>
    <rPh sb="405" eb="407">
      <t>ヘンカ</t>
    </rPh>
    <rPh sb="411" eb="413">
      <t>ジョウキョウ</t>
    </rPh>
    <rPh sb="513" eb="515">
      <t>レイワ</t>
    </rPh>
    <rPh sb="516" eb="518">
      <t>ネンド</t>
    </rPh>
    <rPh sb="528" eb="530">
      <t>シタマワ</t>
    </rPh>
    <rPh sb="531" eb="533">
      <t>スイジュン</t>
    </rPh>
    <phoneticPr fontId="4"/>
  </si>
  <si>
    <t>　管路経年化率、管路更新率については、ともに全国平均値、類似団体平均値よりも良好な数値で推移しているものの、有形固定資産減価償却率は年々、増加傾向にあり、資産全体の老朽化の度合いは進行している状況である。
　今後、水道施設全体の更新の必要性が高まるなか、アセットマネジメント計画に基づく、計画的な施設更新を実施していく必要がある。</t>
    <phoneticPr fontId="4"/>
  </si>
  <si>
    <t>　経常収支比率については、100％を上回って推移しており、短期的な視点においては経営状態は安定しているものの、有収水量の減少による収益の低下に歯止めが掛からず、物価上昇等による費用面への影響も顕著となるなど、長期的な視点においては、様々な経営課題が山積している状況である。
　これからの水道事業を取り巻く事業環境は厳しさを増す一方であるが、山積する経営課題を一つ一つ解決していくため、今後も経営基盤の強化に向けた健全な経営の維持・向上に取り組んでいく必要がある。</t>
    <rPh sb="68" eb="70">
      <t>テイカ</t>
    </rPh>
    <rPh sb="71" eb="73">
      <t>ハド</t>
    </rPh>
    <rPh sb="75" eb="76">
      <t>カ</t>
    </rPh>
    <rPh sb="104" eb="107">
      <t>チョウキテキ</t>
    </rPh>
    <rPh sb="108" eb="110">
      <t>シテン</t>
    </rPh>
    <rPh sb="116" eb="118">
      <t>サマザマ</t>
    </rPh>
    <rPh sb="119" eb="121">
      <t>ケイエイ</t>
    </rPh>
    <rPh sb="121" eb="123">
      <t>カダイ</t>
    </rPh>
    <rPh sb="124" eb="126">
      <t>サンセキ</t>
    </rPh>
    <rPh sb="130" eb="132">
      <t>ジョウキョウ</t>
    </rPh>
    <rPh sb="143" eb="145">
      <t>スイドウ</t>
    </rPh>
    <rPh sb="145" eb="147">
      <t>ジギョウ</t>
    </rPh>
    <rPh sb="148" eb="149">
      <t>ト</t>
    </rPh>
    <rPh sb="150" eb="151">
      <t>マ</t>
    </rPh>
    <rPh sb="152" eb="154">
      <t>ジギョウ</t>
    </rPh>
    <rPh sb="154" eb="156">
      <t>カンキョウ</t>
    </rPh>
    <rPh sb="170" eb="172">
      <t>サンセキ</t>
    </rPh>
    <rPh sb="174" eb="176">
      <t>ケイエイ</t>
    </rPh>
    <rPh sb="176" eb="178">
      <t>カダイ</t>
    </rPh>
    <rPh sb="179" eb="180">
      <t>ヒト</t>
    </rPh>
    <rPh sb="181" eb="182">
      <t>ヒト</t>
    </rPh>
    <rPh sb="183" eb="185">
      <t>カイケツ</t>
    </rPh>
    <rPh sb="203" eb="204">
      <t>ム</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</si>
</sst>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1.33</c:v>
                </c:pt>
                <c:pt idx="1">
                  <c:v>1.23</c:v>
                </c:pt>
                <c:pt idx="2">
                  <c:v>0.83</c:v>
                </c:pt>
                <c:pt idx="3">
                  <c:v>0.73</c:v>
                </c:pt>
                <c:pt idx="4">
                  <c:v>0.75</c:v>
                </c:pt>
              </c:numCache>
            </c:numRef>
          </c:val>
          <c:extLst>
            <c:ext xmlns:c16="http://schemas.microsoft.com/office/drawing/2014/chart" uri="{C3380CC4-5D6E-409C-BE32-E72D297353CC}">
              <c16:uniqueId val="{00000000-6BE0-44F3-9677-78523BE7541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0.56999999999999995</c:v>
                </c:pt>
                <c:pt idx="2">
                  <c:v>0.52</c:v>
                </c:pt>
                <c:pt idx="3">
                  <c:v>0.48</c:v>
                </c:pt>
                <c:pt idx="4">
                  <c:v>0.48</c:v>
                </c:pt>
              </c:numCache>
            </c:numRef>
          </c:val>
          <c:smooth val="0"/>
          <c:extLst>
            <c:ext xmlns:c16="http://schemas.microsoft.com/office/drawing/2014/chart" uri="{C3380CC4-5D6E-409C-BE32-E72D297353CC}">
              <c16:uniqueId val="{00000001-6BE0-44F3-9677-78523BE7541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53.3</c:v>
                </c:pt>
                <c:pt idx="1">
                  <c:v>51.31</c:v>
                </c:pt>
                <c:pt idx="2">
                  <c:v>53.36</c:v>
                </c:pt>
                <c:pt idx="3">
                  <c:v>52.62</c:v>
                </c:pt>
                <c:pt idx="4">
                  <c:v>49.85</c:v>
                </c:pt>
              </c:numCache>
            </c:numRef>
          </c:val>
          <c:extLst>
            <c:ext xmlns:c16="http://schemas.microsoft.com/office/drawing/2014/chart" uri="{C3380CC4-5D6E-409C-BE32-E72D297353CC}">
              <c16:uniqueId val="{00000000-7C9F-45DB-8BCF-AFC20299584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59.67</c:v>
                </c:pt>
                <c:pt idx="1">
                  <c:v>60.12</c:v>
                </c:pt>
                <c:pt idx="2">
                  <c:v>60.34</c:v>
                </c:pt>
                <c:pt idx="3">
                  <c:v>59.54</c:v>
                </c:pt>
                <c:pt idx="4">
                  <c:v>59.26</c:v>
                </c:pt>
              </c:numCache>
            </c:numRef>
          </c:val>
          <c:smooth val="0"/>
          <c:extLst>
            <c:ext xmlns:c16="http://schemas.microsoft.com/office/drawing/2014/chart" uri="{C3380CC4-5D6E-409C-BE32-E72D297353CC}">
              <c16:uniqueId val="{00000001-7C9F-45DB-8BCF-AFC20299584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88.3</c:v>
                </c:pt>
                <c:pt idx="1">
                  <c:v>88.97</c:v>
                </c:pt>
                <c:pt idx="2">
                  <c:v>87.05</c:v>
                </c:pt>
                <c:pt idx="3">
                  <c:v>87.06</c:v>
                </c:pt>
                <c:pt idx="4">
                  <c:v>88.37</c:v>
                </c:pt>
              </c:numCache>
            </c:numRef>
          </c:val>
          <c:extLst>
            <c:ext xmlns:c16="http://schemas.microsoft.com/office/drawing/2014/chart" uri="{C3380CC4-5D6E-409C-BE32-E72D297353CC}">
              <c16:uniqueId val="{00000000-B914-4EEA-9D6C-A450B8EB8D5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84.6</c:v>
                </c:pt>
                <c:pt idx="1">
                  <c:v>84.24</c:v>
                </c:pt>
                <c:pt idx="2">
                  <c:v>84.19</c:v>
                </c:pt>
                <c:pt idx="3">
                  <c:v>83.93</c:v>
                </c:pt>
                <c:pt idx="4">
                  <c:v>83.84</c:v>
                </c:pt>
              </c:numCache>
            </c:numRef>
          </c:val>
          <c:smooth val="0"/>
          <c:extLst>
            <c:ext xmlns:c16="http://schemas.microsoft.com/office/drawing/2014/chart" uri="{C3380CC4-5D6E-409C-BE32-E72D297353CC}">
              <c16:uniqueId val="{00000001-B914-4EEA-9D6C-A450B8EB8D5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118.03</c:v>
                </c:pt>
                <c:pt idx="1">
                  <c:v>120.04</c:v>
                </c:pt>
                <c:pt idx="2">
                  <c:v>120.69</c:v>
                </c:pt>
                <c:pt idx="3">
                  <c:v>116.23</c:v>
                </c:pt>
                <c:pt idx="4">
                  <c:v>122.31</c:v>
                </c:pt>
              </c:numCache>
            </c:numRef>
          </c:val>
          <c:extLst>
            <c:ext xmlns:c16="http://schemas.microsoft.com/office/drawing/2014/chart" uri="{C3380CC4-5D6E-409C-BE32-E72D297353CC}">
              <c16:uniqueId val="{00000000-D86A-4C6B-A348-7615D448581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109.01</c:v>
                </c:pt>
                <c:pt idx="1">
                  <c:v>108.83</c:v>
                </c:pt>
                <c:pt idx="2">
                  <c:v>109.23</c:v>
                </c:pt>
                <c:pt idx="3">
                  <c:v>108.04</c:v>
                </c:pt>
                <c:pt idx="4">
                  <c:v>107.49</c:v>
                </c:pt>
              </c:numCache>
            </c:numRef>
          </c:val>
          <c:smooth val="0"/>
          <c:extLst>
            <c:ext xmlns:c16="http://schemas.microsoft.com/office/drawing/2014/chart" uri="{C3380CC4-5D6E-409C-BE32-E72D297353CC}">
              <c16:uniqueId val="{00000001-D86A-4C6B-A348-7615D448581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44.5</c:v>
                </c:pt>
                <c:pt idx="1">
                  <c:v>46</c:v>
                </c:pt>
                <c:pt idx="2">
                  <c:v>47.44</c:v>
                </c:pt>
                <c:pt idx="3">
                  <c:v>49.03</c:v>
                </c:pt>
                <c:pt idx="4">
                  <c:v>50.29</c:v>
                </c:pt>
              </c:numCache>
            </c:numRef>
          </c:val>
          <c:extLst>
            <c:ext xmlns:c16="http://schemas.microsoft.com/office/drawing/2014/chart" uri="{C3380CC4-5D6E-409C-BE32-E72D297353CC}">
              <c16:uniqueId val="{00000000-E230-46A5-957A-9BC2583961B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48.17</c:v>
                </c:pt>
                <c:pt idx="1">
                  <c:v>48.83</c:v>
                </c:pt>
                <c:pt idx="2">
                  <c:v>49.96</c:v>
                </c:pt>
                <c:pt idx="3">
                  <c:v>50.82</c:v>
                </c:pt>
                <c:pt idx="4">
                  <c:v>51.82</c:v>
                </c:pt>
              </c:numCache>
            </c:numRef>
          </c:val>
          <c:smooth val="0"/>
          <c:extLst>
            <c:ext xmlns:c16="http://schemas.microsoft.com/office/drawing/2014/chart" uri="{C3380CC4-5D6E-409C-BE32-E72D297353CC}">
              <c16:uniqueId val="{00000001-E230-46A5-957A-9BC2583961B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16.559999999999999</c:v>
                </c:pt>
                <c:pt idx="1">
                  <c:v>17.05</c:v>
                </c:pt>
                <c:pt idx="2">
                  <c:v>17.63</c:v>
                </c:pt>
                <c:pt idx="3">
                  <c:v>18.760000000000002</c:v>
                </c:pt>
                <c:pt idx="4">
                  <c:v>19.809999999999999</c:v>
                </c:pt>
              </c:numCache>
            </c:numRef>
          </c:val>
          <c:extLst>
            <c:ext xmlns:c16="http://schemas.microsoft.com/office/drawing/2014/chart" uri="{C3380CC4-5D6E-409C-BE32-E72D297353CC}">
              <c16:uniqueId val="{00000000-8C33-4536-9062-08921485FFB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17.12</c:v>
                </c:pt>
                <c:pt idx="1">
                  <c:v>18.18</c:v>
                </c:pt>
                <c:pt idx="2">
                  <c:v>19.32</c:v>
                </c:pt>
                <c:pt idx="3">
                  <c:v>21.16</c:v>
                </c:pt>
                <c:pt idx="4">
                  <c:v>22.72</c:v>
                </c:pt>
              </c:numCache>
            </c:numRef>
          </c:val>
          <c:smooth val="0"/>
          <c:extLst>
            <c:ext xmlns:c16="http://schemas.microsoft.com/office/drawing/2014/chart" uri="{C3380CC4-5D6E-409C-BE32-E72D297353CC}">
              <c16:uniqueId val="{00000001-8C33-4536-9062-08921485FFB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C3F-495D-A876-D9231B945C4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c:v>
                </c:pt>
                <c:pt idx="1">
                  <c:v>4.34</c:v>
                </c:pt>
                <c:pt idx="2">
                  <c:v>4.6900000000000004</c:v>
                </c:pt>
                <c:pt idx="3">
                  <c:v>4.72</c:v>
                </c:pt>
                <c:pt idx="4">
                  <c:v>5.76</c:v>
                </c:pt>
              </c:numCache>
            </c:numRef>
          </c:val>
          <c:smooth val="0"/>
          <c:extLst>
            <c:ext xmlns:c16="http://schemas.microsoft.com/office/drawing/2014/chart" uri="{C3380CC4-5D6E-409C-BE32-E72D297353CC}">
              <c16:uniqueId val="{00000001-7C3F-495D-A876-D9231B945C4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314.76</c:v>
                </c:pt>
                <c:pt idx="1">
                  <c:v>324.66000000000003</c:v>
                </c:pt>
                <c:pt idx="2">
                  <c:v>352.91</c:v>
                </c:pt>
                <c:pt idx="3">
                  <c:v>373.76</c:v>
                </c:pt>
                <c:pt idx="4">
                  <c:v>372.2</c:v>
                </c:pt>
              </c:numCache>
            </c:numRef>
          </c:val>
          <c:extLst>
            <c:ext xmlns:c16="http://schemas.microsoft.com/office/drawing/2014/chart" uri="{C3380CC4-5D6E-409C-BE32-E72D297353CC}">
              <c16:uniqueId val="{00000000-21D4-4FC8-B69F-EC6293714A7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365.18</c:v>
                </c:pt>
                <c:pt idx="1">
                  <c:v>327.77</c:v>
                </c:pt>
                <c:pt idx="2">
                  <c:v>338.02</c:v>
                </c:pt>
                <c:pt idx="3">
                  <c:v>345.94</c:v>
                </c:pt>
                <c:pt idx="4">
                  <c:v>329.7</c:v>
                </c:pt>
              </c:numCache>
            </c:numRef>
          </c:val>
          <c:smooth val="0"/>
          <c:extLst>
            <c:ext xmlns:c16="http://schemas.microsoft.com/office/drawing/2014/chart" uri="{C3380CC4-5D6E-409C-BE32-E72D297353CC}">
              <c16:uniqueId val="{00000001-21D4-4FC8-B69F-EC6293714A7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528.73</c:v>
                </c:pt>
                <c:pt idx="1">
                  <c:v>534.9</c:v>
                </c:pt>
                <c:pt idx="2">
                  <c:v>514.57000000000005</c:v>
                </c:pt>
                <c:pt idx="3">
                  <c:v>507.47</c:v>
                </c:pt>
                <c:pt idx="4">
                  <c:v>509.43</c:v>
                </c:pt>
              </c:numCache>
            </c:numRef>
          </c:val>
          <c:extLst>
            <c:ext xmlns:c16="http://schemas.microsoft.com/office/drawing/2014/chart" uri="{C3380CC4-5D6E-409C-BE32-E72D297353CC}">
              <c16:uniqueId val="{00000000-CC55-43AF-8355-3B35234482A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371.65</c:v>
                </c:pt>
                <c:pt idx="1">
                  <c:v>397.1</c:v>
                </c:pt>
                <c:pt idx="2">
                  <c:v>379.91</c:v>
                </c:pt>
                <c:pt idx="3">
                  <c:v>386.61</c:v>
                </c:pt>
                <c:pt idx="4">
                  <c:v>381.56</c:v>
                </c:pt>
              </c:numCache>
            </c:numRef>
          </c:val>
          <c:smooth val="0"/>
          <c:extLst>
            <c:ext xmlns:c16="http://schemas.microsoft.com/office/drawing/2014/chart" uri="{C3380CC4-5D6E-409C-BE32-E72D297353CC}">
              <c16:uniqueId val="{00000001-CC55-43AF-8355-3B35234482A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106.95</c:v>
                </c:pt>
                <c:pt idx="1">
                  <c:v>105.81</c:v>
                </c:pt>
                <c:pt idx="2">
                  <c:v>106.31</c:v>
                </c:pt>
                <c:pt idx="3">
                  <c:v>102.78</c:v>
                </c:pt>
                <c:pt idx="4">
                  <c:v>107.91</c:v>
                </c:pt>
              </c:numCache>
            </c:numRef>
          </c:val>
          <c:extLst>
            <c:ext xmlns:c16="http://schemas.microsoft.com/office/drawing/2014/chart" uri="{C3380CC4-5D6E-409C-BE32-E72D297353CC}">
              <c16:uniqueId val="{00000000-AC9B-4A17-ADFD-3C505D4AD60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98.77</c:v>
                </c:pt>
                <c:pt idx="1">
                  <c:v>95.79</c:v>
                </c:pt>
                <c:pt idx="2">
                  <c:v>98.3</c:v>
                </c:pt>
                <c:pt idx="3">
                  <c:v>93.82</c:v>
                </c:pt>
                <c:pt idx="4">
                  <c:v>95.04</c:v>
                </c:pt>
              </c:numCache>
            </c:numRef>
          </c:val>
          <c:smooth val="0"/>
          <c:extLst>
            <c:ext xmlns:c16="http://schemas.microsoft.com/office/drawing/2014/chart" uri="{C3380CC4-5D6E-409C-BE32-E72D297353CC}">
              <c16:uniqueId val="{00000001-AC9B-4A17-ADFD-3C505D4AD60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114.9</c:v>
                </c:pt>
                <c:pt idx="1">
                  <c:v>116.43</c:v>
                </c:pt>
                <c:pt idx="2">
                  <c:v>115.85</c:v>
                </c:pt>
                <c:pt idx="3">
                  <c:v>120.11</c:v>
                </c:pt>
                <c:pt idx="4">
                  <c:v>114.92</c:v>
                </c:pt>
              </c:numCache>
            </c:numRef>
          </c:val>
          <c:extLst>
            <c:ext xmlns:c16="http://schemas.microsoft.com/office/drawing/2014/chart" uri="{C3380CC4-5D6E-409C-BE32-E72D297353CC}">
              <c16:uniqueId val="{00000000-4896-4835-B7F0-C607EA4CD16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173.67</c:v>
                </c:pt>
                <c:pt idx="1">
                  <c:v>171.13</c:v>
                </c:pt>
                <c:pt idx="2">
                  <c:v>173.7</c:v>
                </c:pt>
                <c:pt idx="3">
                  <c:v>178.94</c:v>
                </c:pt>
                <c:pt idx="4">
                  <c:v>180.19</c:v>
                </c:pt>
              </c:numCache>
            </c:numRef>
          </c:val>
          <c:smooth val="0"/>
          <c:extLst>
            <c:ext xmlns:c16="http://schemas.microsoft.com/office/drawing/2014/chart" uri="{C3380CC4-5D6E-409C-BE32-E72D297353CC}">
              <c16:uniqueId val="{00000001-4896-4835-B7F0-C607EA4CD16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4" zoomScaleNormal="100" workbookViewId="0">
      <selection activeCell="BJ37" sqref="BJ3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山口県　光市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A5</v>
      </c>
      <c r="X8" s="75"/>
      <c r="Y8" s="75"/>
      <c r="Z8" s="75"/>
      <c r="AA8" s="75"/>
      <c r="AB8" s="75"/>
      <c r="AC8" s="75"/>
      <c r="AD8" s="75" t="str">
        <f>データ!$M$6</f>
        <v>自治体職員</v>
      </c>
      <c r="AE8" s="75"/>
      <c r="AF8" s="75"/>
      <c r="AG8" s="75"/>
      <c r="AH8" s="75"/>
      <c r="AI8" s="75"/>
      <c r="AJ8" s="75"/>
      <c r="AK8" s="2"/>
      <c r="AL8" s="58">
        <f>データ!$R$6</f>
        <v>48854</v>
      </c>
      <c r="AM8" s="58"/>
      <c r="AN8" s="58"/>
      <c r="AO8" s="58"/>
      <c r="AP8" s="58"/>
      <c r="AQ8" s="58"/>
      <c r="AR8" s="58"/>
      <c r="AS8" s="58"/>
      <c r="AT8" s="55">
        <f>データ!$S$6</f>
        <v>92.13</v>
      </c>
      <c r="AU8" s="56"/>
      <c r="AV8" s="56"/>
      <c r="AW8" s="56"/>
      <c r="AX8" s="56"/>
      <c r="AY8" s="56"/>
      <c r="AZ8" s="56"/>
      <c r="BA8" s="56"/>
      <c r="BB8" s="45">
        <f>データ!$T$6</f>
        <v>530.27</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15">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15">
      <c r="A10" s="2"/>
      <c r="B10" s="55" t="str">
        <f>データ!$N$6</f>
        <v>-</v>
      </c>
      <c r="C10" s="56"/>
      <c r="D10" s="56"/>
      <c r="E10" s="56"/>
      <c r="F10" s="56"/>
      <c r="G10" s="56"/>
      <c r="H10" s="56"/>
      <c r="I10" s="55">
        <f>データ!$O$6</f>
        <v>53.32</v>
      </c>
      <c r="J10" s="56"/>
      <c r="K10" s="56"/>
      <c r="L10" s="56"/>
      <c r="M10" s="56"/>
      <c r="N10" s="56"/>
      <c r="O10" s="57"/>
      <c r="P10" s="45">
        <f>データ!$P$6</f>
        <v>94.89</v>
      </c>
      <c r="Q10" s="45"/>
      <c r="R10" s="45"/>
      <c r="S10" s="45"/>
      <c r="T10" s="45"/>
      <c r="U10" s="45"/>
      <c r="V10" s="45"/>
      <c r="W10" s="58">
        <f>データ!$Q$6</f>
        <v>2260</v>
      </c>
      <c r="X10" s="58"/>
      <c r="Y10" s="58"/>
      <c r="Z10" s="58"/>
      <c r="AA10" s="58"/>
      <c r="AB10" s="58"/>
      <c r="AC10" s="58"/>
      <c r="AD10" s="2"/>
      <c r="AE10" s="2"/>
      <c r="AF10" s="2"/>
      <c r="AG10" s="2"/>
      <c r="AH10" s="2"/>
      <c r="AI10" s="2"/>
      <c r="AJ10" s="2"/>
      <c r="AK10" s="2"/>
      <c r="AL10" s="58">
        <f>データ!$U$6</f>
        <v>46111</v>
      </c>
      <c r="AM10" s="58"/>
      <c r="AN10" s="58"/>
      <c r="AO10" s="58"/>
      <c r="AP10" s="58"/>
      <c r="AQ10" s="58"/>
      <c r="AR10" s="58"/>
      <c r="AS10" s="58"/>
      <c r="AT10" s="55">
        <f>データ!$V$6</f>
        <v>46.58</v>
      </c>
      <c r="AU10" s="56"/>
      <c r="AV10" s="56"/>
      <c r="AW10" s="56"/>
      <c r="AX10" s="56"/>
      <c r="AY10" s="56"/>
      <c r="AZ10" s="56"/>
      <c r="BA10" s="56"/>
      <c r="BB10" s="45">
        <f>データ!$W$6</f>
        <v>989.93</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15">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111</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0"/>
      <c r="BM44" s="31"/>
      <c r="BN44" s="31"/>
      <c r="BO44" s="31"/>
      <c r="BP44" s="31"/>
      <c r="BQ44" s="31"/>
      <c r="BR44" s="31"/>
      <c r="BS44" s="31"/>
      <c r="BT44" s="31"/>
      <c r="BU44" s="31"/>
      <c r="BV44" s="31"/>
      <c r="BW44" s="31"/>
      <c r="BX44" s="31"/>
      <c r="BY44" s="31"/>
      <c r="BZ44" s="3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112</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0"/>
      <c r="BM60" s="31"/>
      <c r="BN60" s="31"/>
      <c r="BO60" s="31"/>
      <c r="BP60" s="31"/>
      <c r="BQ60" s="31"/>
      <c r="BR60" s="31"/>
      <c r="BS60" s="31"/>
      <c r="BT60" s="31"/>
      <c r="BU60" s="31"/>
      <c r="BV60" s="31"/>
      <c r="BW60" s="31"/>
      <c r="BX60" s="31"/>
      <c r="BY60" s="31"/>
      <c r="BZ60" s="32"/>
    </row>
    <row r="61" spans="1:78" ht="13.5" customHeight="1" x14ac:dyDescent="0.15">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113</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cAlrqLXS8290IZY49FPme9ORGj1Yw1NIj4K3ppRXEZVvyiYDxDckOTrUQoyApVAexpOFyt8LHHNKocJHGNbvoQ==" saltValue="6kUjLCpo+XPDe5xWzyfaA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352101</v>
      </c>
      <c r="D6" s="20">
        <f t="shared" si="3"/>
        <v>46</v>
      </c>
      <c r="E6" s="20">
        <f t="shared" si="3"/>
        <v>1</v>
      </c>
      <c r="F6" s="20">
        <f t="shared" si="3"/>
        <v>0</v>
      </c>
      <c r="G6" s="20">
        <f t="shared" si="3"/>
        <v>1</v>
      </c>
      <c r="H6" s="20" t="str">
        <f t="shared" si="3"/>
        <v>山口県　光市</v>
      </c>
      <c r="I6" s="20" t="str">
        <f t="shared" si="3"/>
        <v>法適用</v>
      </c>
      <c r="J6" s="20" t="str">
        <f t="shared" si="3"/>
        <v>水道事業</v>
      </c>
      <c r="K6" s="20" t="str">
        <f t="shared" si="3"/>
        <v>末端給水事業</v>
      </c>
      <c r="L6" s="20" t="str">
        <f t="shared" si="3"/>
        <v>A5</v>
      </c>
      <c r="M6" s="20" t="str">
        <f t="shared" si="3"/>
        <v>自治体職員</v>
      </c>
      <c r="N6" s="21" t="str">
        <f t="shared" si="3"/>
        <v>-</v>
      </c>
      <c r="O6" s="21">
        <f t="shared" si="3"/>
        <v>53.32</v>
      </c>
      <c r="P6" s="21">
        <f t="shared" si="3"/>
        <v>94.89</v>
      </c>
      <c r="Q6" s="21">
        <f t="shared" si="3"/>
        <v>2260</v>
      </c>
      <c r="R6" s="21">
        <f t="shared" si="3"/>
        <v>48854</v>
      </c>
      <c r="S6" s="21">
        <f t="shared" si="3"/>
        <v>92.13</v>
      </c>
      <c r="T6" s="21">
        <f t="shared" si="3"/>
        <v>530.27</v>
      </c>
      <c r="U6" s="21">
        <f t="shared" si="3"/>
        <v>46111</v>
      </c>
      <c r="V6" s="21">
        <f t="shared" si="3"/>
        <v>46.58</v>
      </c>
      <c r="W6" s="21">
        <f t="shared" si="3"/>
        <v>989.93</v>
      </c>
      <c r="X6" s="22">
        <f>IF(X7="",NA(),X7)</f>
        <v>118.03</v>
      </c>
      <c r="Y6" s="22">
        <f t="shared" ref="Y6:AG6" si="4">IF(Y7="",NA(),Y7)</f>
        <v>120.04</v>
      </c>
      <c r="Z6" s="22">
        <f t="shared" si="4"/>
        <v>120.69</v>
      </c>
      <c r="AA6" s="22">
        <f t="shared" si="4"/>
        <v>116.23</v>
      </c>
      <c r="AB6" s="22">
        <f t="shared" si="4"/>
        <v>122.31</v>
      </c>
      <c r="AC6" s="22">
        <f t="shared" si="4"/>
        <v>109.01</v>
      </c>
      <c r="AD6" s="22">
        <f t="shared" si="4"/>
        <v>108.83</v>
      </c>
      <c r="AE6" s="22">
        <f t="shared" si="4"/>
        <v>109.23</v>
      </c>
      <c r="AF6" s="22">
        <f t="shared" si="4"/>
        <v>108.04</v>
      </c>
      <c r="AG6" s="22">
        <f t="shared" si="4"/>
        <v>107.49</v>
      </c>
      <c r="AH6" s="21" t="str">
        <f>IF(AH7="","",IF(AH7="-","【-】","【"&amp;SUBSTITUTE(TEXT(AH7,"#,##0.00"),"-","△")&amp;"】"))</f>
        <v>【108.24】</v>
      </c>
      <c r="AI6" s="21">
        <f>IF(AI7="",NA(),AI7)</f>
        <v>0</v>
      </c>
      <c r="AJ6" s="21">
        <f t="shared" ref="AJ6:AR6" si="5">IF(AJ7="",NA(),AJ7)</f>
        <v>0</v>
      </c>
      <c r="AK6" s="21">
        <f t="shared" si="5"/>
        <v>0</v>
      </c>
      <c r="AL6" s="21">
        <f t="shared" si="5"/>
        <v>0</v>
      </c>
      <c r="AM6" s="21">
        <f t="shared" si="5"/>
        <v>0</v>
      </c>
      <c r="AN6" s="22">
        <f t="shared" si="5"/>
        <v>3.7</v>
      </c>
      <c r="AO6" s="22">
        <f t="shared" si="5"/>
        <v>4.34</v>
      </c>
      <c r="AP6" s="22">
        <f t="shared" si="5"/>
        <v>4.6900000000000004</v>
      </c>
      <c r="AQ6" s="22">
        <f t="shared" si="5"/>
        <v>4.72</v>
      </c>
      <c r="AR6" s="22">
        <f t="shared" si="5"/>
        <v>5.76</v>
      </c>
      <c r="AS6" s="21" t="str">
        <f>IF(AS7="","",IF(AS7="-","【-】","【"&amp;SUBSTITUTE(TEXT(AS7,"#,##0.00"),"-","△")&amp;"】"))</f>
        <v>【1.50】</v>
      </c>
      <c r="AT6" s="22">
        <f>IF(AT7="",NA(),AT7)</f>
        <v>314.76</v>
      </c>
      <c r="AU6" s="22">
        <f t="shared" ref="AU6:BC6" si="6">IF(AU7="",NA(),AU7)</f>
        <v>324.66000000000003</v>
      </c>
      <c r="AV6" s="22">
        <f t="shared" si="6"/>
        <v>352.91</v>
      </c>
      <c r="AW6" s="22">
        <f t="shared" si="6"/>
        <v>373.76</v>
      </c>
      <c r="AX6" s="22">
        <f t="shared" si="6"/>
        <v>372.2</v>
      </c>
      <c r="AY6" s="22">
        <f t="shared" si="6"/>
        <v>365.18</v>
      </c>
      <c r="AZ6" s="22">
        <f t="shared" si="6"/>
        <v>327.77</v>
      </c>
      <c r="BA6" s="22">
        <f t="shared" si="6"/>
        <v>338.02</v>
      </c>
      <c r="BB6" s="22">
        <f t="shared" si="6"/>
        <v>345.94</v>
      </c>
      <c r="BC6" s="22">
        <f t="shared" si="6"/>
        <v>329.7</v>
      </c>
      <c r="BD6" s="21" t="str">
        <f>IF(BD7="","",IF(BD7="-","【-】","【"&amp;SUBSTITUTE(TEXT(BD7,"#,##0.00"),"-","△")&amp;"】"))</f>
        <v>【243.36】</v>
      </c>
      <c r="BE6" s="22">
        <f>IF(BE7="",NA(),BE7)</f>
        <v>528.73</v>
      </c>
      <c r="BF6" s="22">
        <f t="shared" ref="BF6:BN6" si="7">IF(BF7="",NA(),BF7)</f>
        <v>534.9</v>
      </c>
      <c r="BG6" s="22">
        <f t="shared" si="7"/>
        <v>514.57000000000005</v>
      </c>
      <c r="BH6" s="22">
        <f t="shared" si="7"/>
        <v>507.47</v>
      </c>
      <c r="BI6" s="22">
        <f t="shared" si="7"/>
        <v>509.43</v>
      </c>
      <c r="BJ6" s="22">
        <f t="shared" si="7"/>
        <v>371.65</v>
      </c>
      <c r="BK6" s="22">
        <f t="shared" si="7"/>
        <v>397.1</v>
      </c>
      <c r="BL6" s="22">
        <f t="shared" si="7"/>
        <v>379.91</v>
      </c>
      <c r="BM6" s="22">
        <f t="shared" si="7"/>
        <v>386.61</v>
      </c>
      <c r="BN6" s="22">
        <f t="shared" si="7"/>
        <v>381.56</v>
      </c>
      <c r="BO6" s="21" t="str">
        <f>IF(BO7="","",IF(BO7="-","【-】","【"&amp;SUBSTITUTE(TEXT(BO7,"#,##0.00"),"-","△")&amp;"】"))</f>
        <v>【265.93】</v>
      </c>
      <c r="BP6" s="22">
        <f>IF(BP7="",NA(),BP7)</f>
        <v>106.95</v>
      </c>
      <c r="BQ6" s="22">
        <f t="shared" ref="BQ6:BY6" si="8">IF(BQ7="",NA(),BQ7)</f>
        <v>105.81</v>
      </c>
      <c r="BR6" s="22">
        <f t="shared" si="8"/>
        <v>106.31</v>
      </c>
      <c r="BS6" s="22">
        <f t="shared" si="8"/>
        <v>102.78</v>
      </c>
      <c r="BT6" s="22">
        <f t="shared" si="8"/>
        <v>107.91</v>
      </c>
      <c r="BU6" s="22">
        <f t="shared" si="8"/>
        <v>98.77</v>
      </c>
      <c r="BV6" s="22">
        <f t="shared" si="8"/>
        <v>95.79</v>
      </c>
      <c r="BW6" s="22">
        <f t="shared" si="8"/>
        <v>98.3</v>
      </c>
      <c r="BX6" s="22">
        <f t="shared" si="8"/>
        <v>93.82</v>
      </c>
      <c r="BY6" s="22">
        <f t="shared" si="8"/>
        <v>95.04</v>
      </c>
      <c r="BZ6" s="21" t="str">
        <f>IF(BZ7="","",IF(BZ7="-","【-】","【"&amp;SUBSTITUTE(TEXT(BZ7,"#,##0.00"),"-","△")&amp;"】"))</f>
        <v>【97.82】</v>
      </c>
      <c r="CA6" s="22">
        <f>IF(CA7="",NA(),CA7)</f>
        <v>114.9</v>
      </c>
      <c r="CB6" s="22">
        <f t="shared" ref="CB6:CJ6" si="9">IF(CB7="",NA(),CB7)</f>
        <v>116.43</v>
      </c>
      <c r="CC6" s="22">
        <f t="shared" si="9"/>
        <v>115.85</v>
      </c>
      <c r="CD6" s="22">
        <f t="shared" si="9"/>
        <v>120.11</v>
      </c>
      <c r="CE6" s="22">
        <f t="shared" si="9"/>
        <v>114.92</v>
      </c>
      <c r="CF6" s="22">
        <f t="shared" si="9"/>
        <v>173.67</v>
      </c>
      <c r="CG6" s="22">
        <f t="shared" si="9"/>
        <v>171.13</v>
      </c>
      <c r="CH6" s="22">
        <f t="shared" si="9"/>
        <v>173.7</v>
      </c>
      <c r="CI6" s="22">
        <f t="shared" si="9"/>
        <v>178.94</v>
      </c>
      <c r="CJ6" s="22">
        <f t="shared" si="9"/>
        <v>180.19</v>
      </c>
      <c r="CK6" s="21" t="str">
        <f>IF(CK7="","",IF(CK7="-","【-】","【"&amp;SUBSTITUTE(TEXT(CK7,"#,##0.00"),"-","△")&amp;"】"))</f>
        <v>【177.56】</v>
      </c>
      <c r="CL6" s="22">
        <f>IF(CL7="",NA(),CL7)</f>
        <v>53.3</v>
      </c>
      <c r="CM6" s="22">
        <f t="shared" ref="CM6:CU6" si="10">IF(CM7="",NA(),CM7)</f>
        <v>51.31</v>
      </c>
      <c r="CN6" s="22">
        <f t="shared" si="10"/>
        <v>53.36</v>
      </c>
      <c r="CO6" s="22">
        <f t="shared" si="10"/>
        <v>52.62</v>
      </c>
      <c r="CP6" s="22">
        <f t="shared" si="10"/>
        <v>49.85</v>
      </c>
      <c r="CQ6" s="22">
        <f t="shared" si="10"/>
        <v>59.67</v>
      </c>
      <c r="CR6" s="22">
        <f t="shared" si="10"/>
        <v>60.12</v>
      </c>
      <c r="CS6" s="22">
        <f t="shared" si="10"/>
        <v>60.34</v>
      </c>
      <c r="CT6" s="22">
        <f t="shared" si="10"/>
        <v>59.54</v>
      </c>
      <c r="CU6" s="22">
        <f t="shared" si="10"/>
        <v>59.26</v>
      </c>
      <c r="CV6" s="21" t="str">
        <f>IF(CV7="","",IF(CV7="-","【-】","【"&amp;SUBSTITUTE(TEXT(CV7,"#,##0.00"),"-","△")&amp;"】"))</f>
        <v>【59.81】</v>
      </c>
      <c r="CW6" s="22">
        <f>IF(CW7="",NA(),CW7)</f>
        <v>88.3</v>
      </c>
      <c r="CX6" s="22">
        <f t="shared" ref="CX6:DF6" si="11">IF(CX7="",NA(),CX7)</f>
        <v>88.97</v>
      </c>
      <c r="CY6" s="22">
        <f t="shared" si="11"/>
        <v>87.05</v>
      </c>
      <c r="CZ6" s="22">
        <f t="shared" si="11"/>
        <v>87.06</v>
      </c>
      <c r="DA6" s="22">
        <f t="shared" si="11"/>
        <v>88.37</v>
      </c>
      <c r="DB6" s="22">
        <f t="shared" si="11"/>
        <v>84.6</v>
      </c>
      <c r="DC6" s="22">
        <f t="shared" si="11"/>
        <v>84.24</v>
      </c>
      <c r="DD6" s="22">
        <f t="shared" si="11"/>
        <v>84.19</v>
      </c>
      <c r="DE6" s="22">
        <f t="shared" si="11"/>
        <v>83.93</v>
      </c>
      <c r="DF6" s="22">
        <f t="shared" si="11"/>
        <v>83.84</v>
      </c>
      <c r="DG6" s="21" t="str">
        <f>IF(DG7="","",IF(DG7="-","【-】","【"&amp;SUBSTITUTE(TEXT(DG7,"#,##0.00"),"-","△")&amp;"】"))</f>
        <v>【89.42】</v>
      </c>
      <c r="DH6" s="22">
        <f>IF(DH7="",NA(),DH7)</f>
        <v>44.5</v>
      </c>
      <c r="DI6" s="22">
        <f t="shared" ref="DI6:DQ6" si="12">IF(DI7="",NA(),DI7)</f>
        <v>46</v>
      </c>
      <c r="DJ6" s="22">
        <f t="shared" si="12"/>
        <v>47.44</v>
      </c>
      <c r="DK6" s="22">
        <f t="shared" si="12"/>
        <v>49.03</v>
      </c>
      <c r="DL6" s="22">
        <f t="shared" si="12"/>
        <v>50.29</v>
      </c>
      <c r="DM6" s="22">
        <f t="shared" si="12"/>
        <v>48.17</v>
      </c>
      <c r="DN6" s="22">
        <f t="shared" si="12"/>
        <v>48.83</v>
      </c>
      <c r="DO6" s="22">
        <f t="shared" si="12"/>
        <v>49.96</v>
      </c>
      <c r="DP6" s="22">
        <f t="shared" si="12"/>
        <v>50.82</v>
      </c>
      <c r="DQ6" s="22">
        <f t="shared" si="12"/>
        <v>51.82</v>
      </c>
      <c r="DR6" s="21" t="str">
        <f>IF(DR7="","",IF(DR7="-","【-】","【"&amp;SUBSTITUTE(TEXT(DR7,"#,##0.00"),"-","△")&amp;"】"))</f>
        <v>【52.02】</v>
      </c>
      <c r="DS6" s="22">
        <f>IF(DS7="",NA(),DS7)</f>
        <v>16.559999999999999</v>
      </c>
      <c r="DT6" s="22">
        <f t="shared" ref="DT6:EB6" si="13">IF(DT7="",NA(),DT7)</f>
        <v>17.05</v>
      </c>
      <c r="DU6" s="22">
        <f t="shared" si="13"/>
        <v>17.63</v>
      </c>
      <c r="DV6" s="22">
        <f t="shared" si="13"/>
        <v>18.760000000000002</v>
      </c>
      <c r="DW6" s="22">
        <f t="shared" si="13"/>
        <v>19.809999999999999</v>
      </c>
      <c r="DX6" s="22">
        <f t="shared" si="13"/>
        <v>17.12</v>
      </c>
      <c r="DY6" s="22">
        <f t="shared" si="13"/>
        <v>18.18</v>
      </c>
      <c r="DZ6" s="22">
        <f t="shared" si="13"/>
        <v>19.32</v>
      </c>
      <c r="EA6" s="22">
        <f t="shared" si="13"/>
        <v>21.16</v>
      </c>
      <c r="EB6" s="22">
        <f t="shared" si="13"/>
        <v>22.72</v>
      </c>
      <c r="EC6" s="21" t="str">
        <f>IF(EC7="","",IF(EC7="-","【-】","【"&amp;SUBSTITUTE(TEXT(EC7,"#,##0.00"),"-","△")&amp;"】"))</f>
        <v>【25.37】</v>
      </c>
      <c r="ED6" s="22">
        <f>IF(ED7="",NA(),ED7)</f>
        <v>1.33</v>
      </c>
      <c r="EE6" s="22">
        <f t="shared" ref="EE6:EM6" si="14">IF(EE7="",NA(),EE7)</f>
        <v>1.23</v>
      </c>
      <c r="EF6" s="22">
        <f t="shared" si="14"/>
        <v>0.83</v>
      </c>
      <c r="EG6" s="22">
        <f t="shared" si="14"/>
        <v>0.73</v>
      </c>
      <c r="EH6" s="22">
        <f t="shared" si="14"/>
        <v>0.75</v>
      </c>
      <c r="EI6" s="22">
        <f t="shared" si="14"/>
        <v>0.54</v>
      </c>
      <c r="EJ6" s="22">
        <f t="shared" si="14"/>
        <v>0.56999999999999995</v>
      </c>
      <c r="EK6" s="22">
        <f t="shared" si="14"/>
        <v>0.52</v>
      </c>
      <c r="EL6" s="22">
        <f t="shared" si="14"/>
        <v>0.48</v>
      </c>
      <c r="EM6" s="22">
        <f t="shared" si="14"/>
        <v>0.48</v>
      </c>
      <c r="EN6" s="21" t="str">
        <f>IF(EN7="","",IF(EN7="-","【-】","【"&amp;SUBSTITUTE(TEXT(EN7,"#,##0.00"),"-","△")&amp;"】"))</f>
        <v>【0.62】</v>
      </c>
    </row>
    <row r="7" spans="1:144" s="23" customFormat="1" x14ac:dyDescent="0.15">
      <c r="A7" s="15"/>
      <c r="B7" s="24">
        <v>2023</v>
      </c>
      <c r="C7" s="24">
        <v>352101</v>
      </c>
      <c r="D7" s="24">
        <v>46</v>
      </c>
      <c r="E7" s="24">
        <v>1</v>
      </c>
      <c r="F7" s="24">
        <v>0</v>
      </c>
      <c r="G7" s="24">
        <v>1</v>
      </c>
      <c r="H7" s="24" t="s">
        <v>93</v>
      </c>
      <c r="I7" s="24" t="s">
        <v>94</v>
      </c>
      <c r="J7" s="24" t="s">
        <v>95</v>
      </c>
      <c r="K7" s="24" t="s">
        <v>96</v>
      </c>
      <c r="L7" s="24" t="s">
        <v>97</v>
      </c>
      <c r="M7" s="24" t="s">
        <v>98</v>
      </c>
      <c r="N7" s="25" t="s">
        <v>99</v>
      </c>
      <c r="O7" s="25">
        <v>53.32</v>
      </c>
      <c r="P7" s="25">
        <v>94.89</v>
      </c>
      <c r="Q7" s="25">
        <v>2260</v>
      </c>
      <c r="R7" s="25">
        <v>48854</v>
      </c>
      <c r="S7" s="25">
        <v>92.13</v>
      </c>
      <c r="T7" s="25">
        <v>530.27</v>
      </c>
      <c r="U7" s="25">
        <v>46111</v>
      </c>
      <c r="V7" s="25">
        <v>46.58</v>
      </c>
      <c r="W7" s="25">
        <v>989.93</v>
      </c>
      <c r="X7" s="25">
        <v>118.03</v>
      </c>
      <c r="Y7" s="25">
        <v>120.04</v>
      </c>
      <c r="Z7" s="25">
        <v>120.69</v>
      </c>
      <c r="AA7" s="25">
        <v>116.23</v>
      </c>
      <c r="AB7" s="25">
        <v>122.31</v>
      </c>
      <c r="AC7" s="25">
        <v>109.01</v>
      </c>
      <c r="AD7" s="25">
        <v>108.83</v>
      </c>
      <c r="AE7" s="25">
        <v>109.23</v>
      </c>
      <c r="AF7" s="25">
        <v>108.04</v>
      </c>
      <c r="AG7" s="25">
        <v>107.49</v>
      </c>
      <c r="AH7" s="25">
        <v>108.24</v>
      </c>
      <c r="AI7" s="25">
        <v>0</v>
      </c>
      <c r="AJ7" s="25">
        <v>0</v>
      </c>
      <c r="AK7" s="25">
        <v>0</v>
      </c>
      <c r="AL7" s="25">
        <v>0</v>
      </c>
      <c r="AM7" s="25">
        <v>0</v>
      </c>
      <c r="AN7" s="25">
        <v>3.7</v>
      </c>
      <c r="AO7" s="25">
        <v>4.34</v>
      </c>
      <c r="AP7" s="25">
        <v>4.6900000000000004</v>
      </c>
      <c r="AQ7" s="25">
        <v>4.72</v>
      </c>
      <c r="AR7" s="25">
        <v>5.76</v>
      </c>
      <c r="AS7" s="25">
        <v>1.5</v>
      </c>
      <c r="AT7" s="25">
        <v>314.76</v>
      </c>
      <c r="AU7" s="25">
        <v>324.66000000000003</v>
      </c>
      <c r="AV7" s="25">
        <v>352.91</v>
      </c>
      <c r="AW7" s="25">
        <v>373.76</v>
      </c>
      <c r="AX7" s="25">
        <v>372.2</v>
      </c>
      <c r="AY7" s="25">
        <v>365.18</v>
      </c>
      <c r="AZ7" s="25">
        <v>327.77</v>
      </c>
      <c r="BA7" s="25">
        <v>338.02</v>
      </c>
      <c r="BB7" s="25">
        <v>345.94</v>
      </c>
      <c r="BC7" s="25">
        <v>329.7</v>
      </c>
      <c r="BD7" s="25">
        <v>243.36</v>
      </c>
      <c r="BE7" s="25">
        <v>528.73</v>
      </c>
      <c r="BF7" s="25">
        <v>534.9</v>
      </c>
      <c r="BG7" s="25">
        <v>514.57000000000005</v>
      </c>
      <c r="BH7" s="25">
        <v>507.47</v>
      </c>
      <c r="BI7" s="25">
        <v>509.43</v>
      </c>
      <c r="BJ7" s="25">
        <v>371.65</v>
      </c>
      <c r="BK7" s="25">
        <v>397.1</v>
      </c>
      <c r="BL7" s="25">
        <v>379.91</v>
      </c>
      <c r="BM7" s="25">
        <v>386.61</v>
      </c>
      <c r="BN7" s="25">
        <v>381.56</v>
      </c>
      <c r="BO7" s="25">
        <v>265.93</v>
      </c>
      <c r="BP7" s="25">
        <v>106.95</v>
      </c>
      <c r="BQ7" s="25">
        <v>105.81</v>
      </c>
      <c r="BR7" s="25">
        <v>106.31</v>
      </c>
      <c r="BS7" s="25">
        <v>102.78</v>
      </c>
      <c r="BT7" s="25">
        <v>107.91</v>
      </c>
      <c r="BU7" s="25">
        <v>98.77</v>
      </c>
      <c r="BV7" s="25">
        <v>95.79</v>
      </c>
      <c r="BW7" s="25">
        <v>98.3</v>
      </c>
      <c r="BX7" s="25">
        <v>93.82</v>
      </c>
      <c r="BY7" s="25">
        <v>95.04</v>
      </c>
      <c r="BZ7" s="25">
        <v>97.82</v>
      </c>
      <c r="CA7" s="25">
        <v>114.9</v>
      </c>
      <c r="CB7" s="25">
        <v>116.43</v>
      </c>
      <c r="CC7" s="25">
        <v>115.85</v>
      </c>
      <c r="CD7" s="25">
        <v>120.11</v>
      </c>
      <c r="CE7" s="25">
        <v>114.92</v>
      </c>
      <c r="CF7" s="25">
        <v>173.67</v>
      </c>
      <c r="CG7" s="25">
        <v>171.13</v>
      </c>
      <c r="CH7" s="25">
        <v>173.7</v>
      </c>
      <c r="CI7" s="25">
        <v>178.94</v>
      </c>
      <c r="CJ7" s="25">
        <v>180.19</v>
      </c>
      <c r="CK7" s="25">
        <v>177.56</v>
      </c>
      <c r="CL7" s="25">
        <v>53.3</v>
      </c>
      <c r="CM7" s="25">
        <v>51.31</v>
      </c>
      <c r="CN7" s="25">
        <v>53.36</v>
      </c>
      <c r="CO7" s="25">
        <v>52.62</v>
      </c>
      <c r="CP7" s="25">
        <v>49.85</v>
      </c>
      <c r="CQ7" s="25">
        <v>59.67</v>
      </c>
      <c r="CR7" s="25">
        <v>60.12</v>
      </c>
      <c r="CS7" s="25">
        <v>60.34</v>
      </c>
      <c r="CT7" s="25">
        <v>59.54</v>
      </c>
      <c r="CU7" s="25">
        <v>59.26</v>
      </c>
      <c r="CV7" s="25">
        <v>59.81</v>
      </c>
      <c r="CW7" s="25">
        <v>88.3</v>
      </c>
      <c r="CX7" s="25">
        <v>88.97</v>
      </c>
      <c r="CY7" s="25">
        <v>87.05</v>
      </c>
      <c r="CZ7" s="25">
        <v>87.06</v>
      </c>
      <c r="DA7" s="25">
        <v>88.37</v>
      </c>
      <c r="DB7" s="25">
        <v>84.6</v>
      </c>
      <c r="DC7" s="25">
        <v>84.24</v>
      </c>
      <c r="DD7" s="25">
        <v>84.19</v>
      </c>
      <c r="DE7" s="25">
        <v>83.93</v>
      </c>
      <c r="DF7" s="25">
        <v>83.84</v>
      </c>
      <c r="DG7" s="25">
        <v>89.42</v>
      </c>
      <c r="DH7" s="25">
        <v>44.5</v>
      </c>
      <c r="DI7" s="25">
        <v>46</v>
      </c>
      <c r="DJ7" s="25">
        <v>47.44</v>
      </c>
      <c r="DK7" s="25">
        <v>49.03</v>
      </c>
      <c r="DL7" s="25">
        <v>50.29</v>
      </c>
      <c r="DM7" s="25">
        <v>48.17</v>
      </c>
      <c r="DN7" s="25">
        <v>48.83</v>
      </c>
      <c r="DO7" s="25">
        <v>49.96</v>
      </c>
      <c r="DP7" s="25">
        <v>50.82</v>
      </c>
      <c r="DQ7" s="25">
        <v>51.82</v>
      </c>
      <c r="DR7" s="25">
        <v>52.02</v>
      </c>
      <c r="DS7" s="25">
        <v>16.559999999999999</v>
      </c>
      <c r="DT7" s="25">
        <v>17.05</v>
      </c>
      <c r="DU7" s="25">
        <v>17.63</v>
      </c>
      <c r="DV7" s="25">
        <v>18.760000000000002</v>
      </c>
      <c r="DW7" s="25">
        <v>19.809999999999999</v>
      </c>
      <c r="DX7" s="25">
        <v>17.12</v>
      </c>
      <c r="DY7" s="25">
        <v>18.18</v>
      </c>
      <c r="DZ7" s="25">
        <v>19.32</v>
      </c>
      <c r="EA7" s="25">
        <v>21.16</v>
      </c>
      <c r="EB7" s="25">
        <v>22.72</v>
      </c>
      <c r="EC7" s="25">
        <v>25.37</v>
      </c>
      <c r="ED7" s="25">
        <v>1.33</v>
      </c>
      <c r="EE7" s="25">
        <v>1.23</v>
      </c>
      <c r="EF7" s="25">
        <v>0.83</v>
      </c>
      <c r="EG7" s="25">
        <v>0.73</v>
      </c>
      <c r="EH7" s="25">
        <v>0.75</v>
      </c>
      <c r="EI7" s="25">
        <v>0.54</v>
      </c>
      <c r="EJ7" s="25">
        <v>0.56999999999999995</v>
      </c>
      <c r="EK7" s="25">
        <v>0.52</v>
      </c>
      <c r="EL7" s="25">
        <v>0.48</v>
      </c>
      <c r="EM7" s="25">
        <v>0.48</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SUIDOU-001</cp:lastModifiedBy>
  <cp:lastPrinted>2025-02-04T02:13:26Z</cp:lastPrinted>
  <dcterms:created xsi:type="dcterms:W3CDTF">2025-01-24T06:53:46Z</dcterms:created>
  <dcterms:modified xsi:type="dcterms:W3CDTF">2025-02-04T02:31:27Z</dcterms:modified>
  <cp:category/>
</cp:coreProperties>
</file>