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9000水道局\01総務課\経理係\14経営比較分析表\経営比較分析資料（R7.2.12）\"/>
    </mc:Choice>
  </mc:AlternateContent>
  <workbookProtection workbookAlgorithmName="SHA-512" workbookHashValue="ZxaNy8qZ+KKHf1PybKgfvvHro0O+kWIzWXG3wvHYXPoP1CrjVpJcMMtZjHGgyieKB88ZpyMn7DBbkaVkHeiYhw==" workbookSaltValue="V9liE2F53zBZVtoDuBvgF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<sst xmlns="http://schemas.openxmlformats.org/spreadsheetml/2006/main" count="228" uniqueCount="114">
  <si>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</si>
  <si>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</si>
  <si>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</si>
  <si>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</si>
  <si>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</si>
  <si>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</si>
  <si>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</si>
  <si>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</si>
  <si>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</si>
  <si>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</si>
  <si>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</si>
  <si>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</si>
  <si>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</si>
  <si>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</si>
  <si>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</si>
  <si>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</si>
  <si>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</si>
  <si>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</si>
  <si>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</si>
  <si>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</si>
  <si>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</si>
  <si>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</si>
  <si>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</si>
  <si>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</si>
  <si>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</si>
  <si>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</si>
  <si>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</si>
  <si>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</si>
  <si>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</si>
  <si>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</si>
  <si>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</si>
  <si>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</si>
  <si>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</si>
  <si>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</si>
  <si>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</si>
  <si>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</si>
  <si>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</si>
  <si>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</si>
  <si>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</si>
  <si>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</si>
  <si>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</si>
  <si>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</si>
  <si>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</si>
  <si>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</si>
  <si>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</si>
  <si>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</si>
  <si>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</si>
  <si>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</si>
  <si>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</si>
  <si>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</si>
  <si>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</si>
  <si>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</si>
  <si>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</si>
  <si>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</si>
  <si>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</si>
  <si>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</si>
  <si>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</si>
  <si>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</si>
  <si>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</si>
  <si>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</si>
  <si>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</si>
  <si>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</si>
  <si>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</si>
  <si>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</si>
  <si>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</si>
  <si>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</si>
  <si>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</si>
  <si>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</si>
  <si>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</si>
  <si>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</si>
  <si>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</si>
  <si>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</si>
  <si>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</si>
  <si>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</si>
  <si>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</si>
  <si>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</si>
  <si>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</si>
  <si>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</si>
  <si>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</si>
  <si>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</si>
  <si>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</si>
  <si>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</si>
  <si>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</si>
  <si>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</si>
  <si>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</si>
  <si>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</si>
  <si>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</si>
  <si>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</si>
  <si>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</si>
  <si>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</si>
  <si>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</si>
  <si>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</si>
  <si>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</si>
  <si>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</si>
  <si>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</si>
  <si>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</si>
  <si>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</si>
  <si>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</si>
  <si>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</si>
  <si>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</si>
  <si>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</si>
  <si>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</si>
  <si>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</si>
  <si>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</si>
  <si>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</si>
  <si>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</si>
  <si>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</si>
  <si>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</si>
  <si>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</si>
  <si>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</si>
  <si>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</si>
  <si>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令和５年度の料金値上げによって100％以上となり、健全な経営状態である。
③流動比率（％）
　類似団体と比較すると下回っているが、200％以上であり、支払能力に問題はない。
④企業債残高対給水収益比率（％）
　水道施設の老朽化による更新事業費が嵩み、それに伴い企業債も増加傾向にある。計画的に施設の更新を遂行し、財源の確保のために国等の補助金を有効活用していく必要がある。
⑤料金回収率（％）
　令和５年度の料金値上げによって100％を上回っており、経営に必要な経費を水道料金で賄えている。
⑥給水原価（円）
　施設の更新をしたことによる減価償却費の増加などにより年々費用は増加傾向にある。
⑧有収率（％）
　類似団体平均値以上の有収率となってはいるが、配水管路の老朽化による漏水が多発している。定期的な巡視や漏水調査及び老朽管更新などを実施し有収率をできるだけ高く保つように努力している。</t>
    <phoneticPr fontId="4"/>
  </si>
  <si>
    <t>　岩国市の水道事業を取り巻く情勢は、高度成長時代に大量に建設された上水道施設や、旧簡易水道（平成28年度に統合完了、中山間地域に小規模な15水源、12浄水場、22配水池が広範囲に点在する）施設の維持管理や更新等で費用が嵩む中、人口減少等により給水収益が落ち込み財政を圧迫していたが、令和５年度の水道料金値上げにより各項目が改善された。
　今後も、持続可能な経営に努め、世代間負担の偏りができるだけ生じないよう、安全で安心して飲める水道水を安定的に供給し、最重要インフラとしての機能強化を図っていく構えである。</t>
    <phoneticPr fontId="4"/>
  </si>
  <si>
    <t>　現在の老朽管路状況は、管路総延長が910kmに対し、法定耐用年数を経過した管路延長は410kmに及ぶ。老朽管の更新は、法定耐用年数を超過し、重要度・緊急度を考慮した更新計画に基づいて実施しており、令和５年度については都市計画道路と一体化することにより、合理的に管路を布設したため管路更新率が向上した。今後も主要幹線道路事業を進めていく国と連携しながら更新を強化していく計画である。</t>
    <rPh sb="134" eb="136">
      <t>フセツ</t>
    </rPh>
    <rPh sb="146" eb="148">
      <t>コウジョウ</t>
    </rPh>
    <rPh sb="154" eb="156">
      <t>シュヨウ</t>
    </rPh>
    <rPh sb="156" eb="158">
      <t>カンセン</t>
    </rPh>
    <rPh sb="158" eb="160">
      <t>ドウロ</t>
    </rPh>
    <rPh sb="160" eb="162">
      <t>ジギョウ</t>
    </rPh>
    <rPh sb="163" eb="164">
      <t>スス</t>
    </rPh>
    <rPh sb="168" eb="169">
      <t>クニ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</si>
</sst>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0.25</c:v>
                </c:pt>
                <c:pt idx="1">
                  <c:v>0.17</c:v>
                </c:pt>
                <c:pt idx="2">
                  <c:v>0.2</c:v>
                </c:pt>
                <c:pt idx="3">
                  <c:v>0.18</c:v>
                </c:pt>
                <c:pt idx="4">
                  <c:v>0.89</c:v>
                </c:pt>
              </c:numCache>
            </c:numRef>
          </c:val>
          <c:extLst>
            <c:ext xmlns:c16="http://schemas.microsoft.com/office/drawing/2014/chart" uri="{C3380CC4-5D6E-409C-BE32-E72D297353CC}">
              <c16:uniqueId val="{00000000-93D4-4837-A2C6-B4684F617C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93D4-4837-A2C6-B4684F617C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48.67</c:v>
                </c:pt>
                <c:pt idx="1">
                  <c:v>48.08</c:v>
                </c:pt>
                <c:pt idx="2">
                  <c:v>46.85</c:v>
                </c:pt>
                <c:pt idx="3">
                  <c:v>46.07</c:v>
                </c:pt>
                <c:pt idx="4">
                  <c:v>45.08</c:v>
                </c:pt>
              </c:numCache>
            </c:numRef>
          </c:val>
          <c:extLst>
            <c:ext xmlns:c16="http://schemas.microsoft.com/office/drawing/2014/chart" uri="{C3380CC4-5D6E-409C-BE32-E72D297353CC}">
              <c16:uniqueId val="{00000000-2A55-46EE-8796-E2E878986F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2A55-46EE-8796-E2E878986F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88.42</c:v>
                </c:pt>
                <c:pt idx="1">
                  <c:v>89.93</c:v>
                </c:pt>
                <c:pt idx="2">
                  <c:v>89.96</c:v>
                </c:pt>
                <c:pt idx="3">
                  <c:v>89.61</c:v>
                </c:pt>
                <c:pt idx="4">
                  <c:v>89.4</c:v>
                </c:pt>
              </c:numCache>
            </c:numRef>
          </c:val>
          <c:extLst>
            <c:ext xmlns:c16="http://schemas.microsoft.com/office/drawing/2014/chart" uri="{C3380CC4-5D6E-409C-BE32-E72D297353CC}">
              <c16:uniqueId val="{00000000-A396-4E8F-B0BA-781D6391CD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A396-4E8F-B0BA-781D6391CD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108.68</c:v>
                </c:pt>
                <c:pt idx="1">
                  <c:v>103.67</c:v>
                </c:pt>
                <c:pt idx="2">
                  <c:v>99.55</c:v>
                </c:pt>
                <c:pt idx="3">
                  <c:v>99.02</c:v>
                </c:pt>
                <c:pt idx="4">
                  <c:v>114.91</c:v>
                </c:pt>
              </c:numCache>
            </c:numRef>
          </c:val>
          <c:extLst>
            <c:ext xmlns:c16="http://schemas.microsoft.com/office/drawing/2014/chart" uri="{C3380CC4-5D6E-409C-BE32-E72D297353CC}">
              <c16:uniqueId val="{00000000-BAF7-46AB-91E9-3DFCCB6BFF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BAF7-46AB-91E9-3DFCCB6BFF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43.08</c:v>
                </c:pt>
                <c:pt idx="1">
                  <c:v>43.78</c:v>
                </c:pt>
                <c:pt idx="2">
                  <c:v>44.56</c:v>
                </c:pt>
                <c:pt idx="3">
                  <c:v>45.3</c:v>
                </c:pt>
                <c:pt idx="4">
                  <c:v>46.16</c:v>
                </c:pt>
              </c:numCache>
            </c:numRef>
          </c:val>
          <c:extLst>
            <c:ext xmlns:c16="http://schemas.microsoft.com/office/drawing/2014/chart" uri="{C3380CC4-5D6E-409C-BE32-E72D297353CC}">
              <c16:uniqueId val="{00000000-2253-4B0C-9F64-2267FC7C90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2253-4B0C-9F64-2267FC7C90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38.35</c:v>
                </c:pt>
                <c:pt idx="1">
                  <c:v>40.68</c:v>
                </c:pt>
                <c:pt idx="2">
                  <c:v>42.68</c:v>
                </c:pt>
                <c:pt idx="3">
                  <c:v>44.24</c:v>
                </c:pt>
                <c:pt idx="4">
                  <c:v>44.89</c:v>
                </c:pt>
              </c:numCache>
            </c:numRef>
          </c:val>
          <c:extLst>
            <c:ext xmlns:c16="http://schemas.microsoft.com/office/drawing/2014/chart" uri="{C3380CC4-5D6E-409C-BE32-E72D297353CC}">
              <c16:uniqueId val="{00000000-B86E-4EF4-A41F-7D0F766031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B86E-4EF4-A41F-7D0F766031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72-42F3-A25B-CD4C8DCF88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3972-42F3-A25B-CD4C8DCF88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336.37</c:v>
                </c:pt>
                <c:pt idx="1">
                  <c:v>298.95999999999998</c:v>
                </c:pt>
                <c:pt idx="2">
                  <c:v>306.70999999999998</c:v>
                </c:pt>
                <c:pt idx="3">
                  <c:v>274.10000000000002</c:v>
                </c:pt>
                <c:pt idx="4">
                  <c:v>230.6</c:v>
                </c:pt>
              </c:numCache>
            </c:numRef>
          </c:val>
          <c:extLst>
            <c:ext xmlns:c16="http://schemas.microsoft.com/office/drawing/2014/chart" uri="{C3380CC4-5D6E-409C-BE32-E72D297353CC}">
              <c16:uniqueId val="{00000000-8FEE-4F04-8E9A-2FE3514B7C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8FEE-4F04-8E9A-2FE3514B7C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342.92</c:v>
                </c:pt>
                <c:pt idx="1">
                  <c:v>357.55</c:v>
                </c:pt>
                <c:pt idx="2">
                  <c:v>362.5</c:v>
                </c:pt>
                <c:pt idx="3">
                  <c:v>368.11</c:v>
                </c:pt>
                <c:pt idx="4">
                  <c:v>319.33</c:v>
                </c:pt>
              </c:numCache>
            </c:numRef>
          </c:val>
          <c:extLst>
            <c:ext xmlns:c16="http://schemas.microsoft.com/office/drawing/2014/chart" uri="{C3380CC4-5D6E-409C-BE32-E72D297353CC}">
              <c16:uniqueId val="{00000000-486D-430B-B639-97DCCA1C92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486D-430B-B639-97DCCA1C92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99.45</c:v>
                </c:pt>
                <c:pt idx="1">
                  <c:v>92.86</c:v>
                </c:pt>
                <c:pt idx="2">
                  <c:v>88.08</c:v>
                </c:pt>
                <c:pt idx="3">
                  <c:v>90.58</c:v>
                </c:pt>
                <c:pt idx="4">
                  <c:v>110.68</c:v>
                </c:pt>
              </c:numCache>
            </c:numRef>
          </c:val>
          <c:extLst>
            <c:ext xmlns:c16="http://schemas.microsoft.com/office/drawing/2014/chart" uri="{C3380CC4-5D6E-409C-BE32-E72D297353CC}">
              <c16:uniqueId val="{00000000-7FE7-4CFF-B5C3-5B3332EDA6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FE7-4CFF-B5C3-5B3332EDA6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128.15</c:v>
                </c:pt>
                <c:pt idx="1">
                  <c:v>134.30000000000001</c:v>
                </c:pt>
                <c:pt idx="2">
                  <c:v>141.9</c:v>
                </c:pt>
                <c:pt idx="3">
                  <c:v>137.6</c:v>
                </c:pt>
                <c:pt idx="4">
                  <c:v>137.72999999999999</c:v>
                </c:pt>
              </c:numCache>
            </c:numRef>
          </c:val>
          <c:extLst>
            <c:ext xmlns:c16="http://schemas.microsoft.com/office/drawing/2014/chart" uri="{C3380CC4-5D6E-409C-BE32-E72D297353CC}">
              <c16:uniqueId val="{00000000-9FE3-422B-8749-D13C4D3854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9FE3-422B-8749-D13C4D3854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岩国市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126812</v>
      </c>
      <c r="AM8" s="44"/>
      <c r="AN8" s="44"/>
      <c r="AO8" s="44"/>
      <c r="AP8" s="44"/>
      <c r="AQ8" s="44"/>
      <c r="AR8" s="44"/>
      <c r="AS8" s="44"/>
      <c r="AT8" s="45">
        <f>データ!$S$6</f>
        <v>873.67</v>
      </c>
      <c r="AU8" s="46"/>
      <c r="AV8" s="46"/>
      <c r="AW8" s="46"/>
      <c r="AX8" s="46"/>
      <c r="AY8" s="46"/>
      <c r="AZ8" s="46"/>
      <c r="BA8" s="46"/>
      <c r="BB8" s="47">
        <f>データ!$T$6</f>
        <v>145.15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67.17</v>
      </c>
      <c r="J10" s="46"/>
      <c r="K10" s="46"/>
      <c r="L10" s="46"/>
      <c r="M10" s="46"/>
      <c r="N10" s="46"/>
      <c r="O10" s="80"/>
      <c r="P10" s="47">
        <f>データ!$P$6</f>
        <v>83.33</v>
      </c>
      <c r="Q10" s="47"/>
      <c r="R10" s="47"/>
      <c r="S10" s="47"/>
      <c r="T10" s="47"/>
      <c r="U10" s="47"/>
      <c r="V10" s="47"/>
      <c r="W10" s="44">
        <f>データ!$Q$6</f>
        <v>2156</v>
      </c>
      <c r="X10" s="44"/>
      <c r="Y10" s="44"/>
      <c r="Z10" s="44"/>
      <c r="AA10" s="44"/>
      <c r="AB10" s="44"/>
      <c r="AC10" s="44"/>
      <c r="AD10" s="2"/>
      <c r="AE10" s="2"/>
      <c r="AF10" s="2"/>
      <c r="AG10" s="2"/>
      <c r="AH10" s="2"/>
      <c r="AI10" s="2"/>
      <c r="AJ10" s="2"/>
      <c r="AK10" s="2"/>
      <c r="AL10" s="44">
        <f>データ!$U$6</f>
        <v>108119</v>
      </c>
      <c r="AM10" s="44"/>
      <c r="AN10" s="44"/>
      <c r="AO10" s="44"/>
      <c r="AP10" s="44"/>
      <c r="AQ10" s="44"/>
      <c r="AR10" s="44"/>
      <c r="AS10" s="44"/>
      <c r="AT10" s="45">
        <f>データ!$V$6</f>
        <v>95.34</v>
      </c>
      <c r="AU10" s="46"/>
      <c r="AV10" s="46"/>
      <c r="AW10" s="46"/>
      <c r="AX10" s="46"/>
      <c r="AY10" s="46"/>
      <c r="AZ10" s="46"/>
      <c r="BA10" s="46"/>
      <c r="BB10" s="47">
        <f>データ!$W$6</f>
        <v>1134.04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n0qtlmJL0j28x+V4HyLdKMpJNjBvczS6PfxMsIOGq4gF/CO2/Kh2JYf6+OC16JL2pM86WURP2tvLX3Bqk98iw==" saltValue="Fhhurlbevj2YCH9/I33Yk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352080</v>
      </c>
      <c r="D6" s="20">
        <f t="shared" si="3"/>
        <v>46</v>
      </c>
      <c r="E6" s="20">
        <f t="shared" si="3"/>
        <v>1</v>
      </c>
      <c r="F6" s="20">
        <f t="shared" si="3"/>
        <v>0</v>
      </c>
      <c r="G6" s="20">
        <f t="shared" si="3"/>
        <v>1</v>
      </c>
      <c r="H6" s="20" t="str">
        <f t="shared" si="3"/>
        <v>山口県　岩国市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67.17</v>
      </c>
      <c r="P6" s="21">
        <f t="shared" si="3"/>
        <v>83.33</v>
      </c>
      <c r="Q6" s="21">
        <f t="shared" si="3"/>
        <v>2156</v>
      </c>
      <c r="R6" s="21">
        <f t="shared" si="3"/>
        <v>126812</v>
      </c>
      <c r="S6" s="21">
        <f t="shared" si="3"/>
        <v>873.67</v>
      </c>
      <c r="T6" s="21">
        <f t="shared" si="3"/>
        <v>145.15</v>
      </c>
      <c r="U6" s="21">
        <f t="shared" si="3"/>
        <v>108119</v>
      </c>
      <c r="V6" s="21">
        <f t="shared" si="3"/>
        <v>95.34</v>
      </c>
      <c r="W6" s="21">
        <f t="shared" si="3"/>
        <v>1134.04</v>
      </c>
      <c r="X6" s="22">
        <f>IF(X7="",NA(),X7)</f>
        <v>108.68</v>
      </c>
      <c r="Y6" s="22">
        <f t="shared" ref="Y6:AG6" si="4">IF(Y7="",NA(),Y7)</f>
        <v>103.67</v>
      </c>
      <c r="Z6" s="22">
        <f t="shared" si="4"/>
        <v>99.55</v>
      </c>
      <c r="AA6" s="22">
        <f t="shared" si="4"/>
        <v>99.02</v>
      </c>
      <c r="AB6" s="22">
        <f t="shared" si="4"/>
        <v>114.91</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336.37</v>
      </c>
      <c r="AU6" s="22">
        <f t="shared" ref="AU6:BC6" si="6">IF(AU7="",NA(),AU7)</f>
        <v>298.95999999999998</v>
      </c>
      <c r="AV6" s="22">
        <f t="shared" si="6"/>
        <v>306.70999999999998</v>
      </c>
      <c r="AW6" s="22">
        <f t="shared" si="6"/>
        <v>274.10000000000002</v>
      </c>
      <c r="AX6" s="22">
        <f t="shared" si="6"/>
        <v>230.6</v>
      </c>
      <c r="AY6" s="22">
        <f t="shared" si="6"/>
        <v>358.91</v>
      </c>
      <c r="AZ6" s="22">
        <f t="shared" si="6"/>
        <v>360.96</v>
      </c>
      <c r="BA6" s="22">
        <f t="shared" si="6"/>
        <v>351.29</v>
      </c>
      <c r="BB6" s="22">
        <f t="shared" si="6"/>
        <v>364.24</v>
      </c>
      <c r="BC6" s="22">
        <f t="shared" si="6"/>
        <v>369.82</v>
      </c>
      <c r="BD6" s="21" t="str">
        <f>IF(BD7="","",IF(BD7="-","【-】","【"&amp;SUBSTITUTE(TEXT(BD7,"#,##0.00"),"-","△")&amp;"】"))</f>
        <v>【243.36】</v>
      </c>
      <c r="BE6" s="22">
        <f>IF(BE7="",NA(),BE7)</f>
        <v>342.92</v>
      </c>
      <c r="BF6" s="22">
        <f t="shared" ref="BF6:BN6" si="7">IF(BF7="",NA(),BF7)</f>
        <v>357.55</v>
      </c>
      <c r="BG6" s="22">
        <f t="shared" si="7"/>
        <v>362.5</v>
      </c>
      <c r="BH6" s="22">
        <f t="shared" si="7"/>
        <v>368.11</v>
      </c>
      <c r="BI6" s="22">
        <f t="shared" si="7"/>
        <v>319.33</v>
      </c>
      <c r="BJ6" s="22">
        <f t="shared" si="7"/>
        <v>247.27</v>
      </c>
      <c r="BK6" s="22">
        <f t="shared" si="7"/>
        <v>239.18</v>
      </c>
      <c r="BL6" s="22">
        <f t="shared" si="7"/>
        <v>236.29</v>
      </c>
      <c r="BM6" s="22">
        <f t="shared" si="7"/>
        <v>238.77</v>
      </c>
      <c r="BN6" s="22">
        <f t="shared" si="7"/>
        <v>218.57</v>
      </c>
      <c r="BO6" s="21" t="str">
        <f>IF(BO7="","",IF(BO7="-","【-】","【"&amp;SUBSTITUTE(TEXT(BO7,"#,##0.00"),"-","△")&amp;"】"))</f>
        <v>【265.93】</v>
      </c>
      <c r="BP6" s="22">
        <f>IF(BP7="",NA(),BP7)</f>
        <v>99.45</v>
      </c>
      <c r="BQ6" s="22">
        <f t="shared" ref="BQ6:BY6" si="8">IF(BQ7="",NA(),BQ7)</f>
        <v>92.86</v>
      </c>
      <c r="BR6" s="22">
        <f t="shared" si="8"/>
        <v>88.08</v>
      </c>
      <c r="BS6" s="22">
        <f t="shared" si="8"/>
        <v>90.58</v>
      </c>
      <c r="BT6" s="22">
        <f t="shared" si="8"/>
        <v>110.68</v>
      </c>
      <c r="BU6" s="22">
        <f t="shared" si="8"/>
        <v>105.34</v>
      </c>
      <c r="BV6" s="22">
        <f t="shared" si="8"/>
        <v>101.89</v>
      </c>
      <c r="BW6" s="22">
        <f t="shared" si="8"/>
        <v>104.33</v>
      </c>
      <c r="BX6" s="22">
        <f t="shared" si="8"/>
        <v>98.85</v>
      </c>
      <c r="BY6" s="22">
        <f t="shared" si="8"/>
        <v>101.78</v>
      </c>
      <c r="BZ6" s="21" t="str">
        <f>IF(BZ7="","",IF(BZ7="-","【-】","【"&amp;SUBSTITUTE(TEXT(BZ7,"#,##0.00"),"-","△")&amp;"】"))</f>
        <v>【97.82】</v>
      </c>
      <c r="CA6" s="22">
        <f>IF(CA7="",NA(),CA7)</f>
        <v>128.15</v>
      </c>
      <c r="CB6" s="22">
        <f t="shared" ref="CB6:CJ6" si="9">IF(CB7="",NA(),CB7)</f>
        <v>134.30000000000001</v>
      </c>
      <c r="CC6" s="22">
        <f t="shared" si="9"/>
        <v>141.9</v>
      </c>
      <c r="CD6" s="22">
        <f t="shared" si="9"/>
        <v>137.6</v>
      </c>
      <c r="CE6" s="22">
        <f t="shared" si="9"/>
        <v>137.72999999999999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48.67</v>
      </c>
      <c r="CM6" s="22">
        <f t="shared" ref="CM6:CU6" si="10">IF(CM7="",NA(),CM7)</f>
        <v>48.08</v>
      </c>
      <c r="CN6" s="22">
        <f t="shared" si="10"/>
        <v>46.85</v>
      </c>
      <c r="CO6" s="22">
        <f t="shared" si="10"/>
        <v>46.07</v>
      </c>
      <c r="CP6" s="22">
        <f t="shared" si="10"/>
        <v>45.08</v>
      </c>
      <c r="CQ6" s="22">
        <f t="shared" si="10"/>
        <v>62.05</v>
      </c>
      <c r="CR6" s="22">
        <f t="shared" si="10"/>
        <v>63.23</v>
      </c>
      <c r="CS6" s="22">
        <f t="shared" si="10"/>
        <v>62.59</v>
      </c>
      <c r="CT6" s="22">
        <f t="shared" si="10"/>
        <v>61.81</v>
      </c>
      <c r="CU6" s="22">
        <f t="shared" si="10"/>
        <v>62.35</v>
      </c>
      <c r="CV6" s="21" t="str">
        <f>IF(CV7="","",IF(CV7="-","【-】","【"&amp;SUBSTITUTE(TEXT(CV7,"#,##0.00"),"-","△")&amp;"】"))</f>
        <v>【59.81】</v>
      </c>
      <c r="CW6" s="22">
        <f>IF(CW7="",NA(),CW7)</f>
        <v>88.42</v>
      </c>
      <c r="CX6" s="22">
        <f t="shared" ref="CX6:DF6" si="11">IF(CX7="",NA(),CX7)</f>
        <v>89.93</v>
      </c>
      <c r="CY6" s="22">
        <f t="shared" si="11"/>
        <v>89.96</v>
      </c>
      <c r="CZ6" s="22">
        <f t="shared" si="11"/>
        <v>89.61</v>
      </c>
      <c r="DA6" s="22">
        <f t="shared" si="11"/>
        <v>89.4</v>
      </c>
      <c r="DB6" s="22">
        <f t="shared" si="11"/>
        <v>89.11</v>
      </c>
      <c r="DC6" s="22">
        <f t="shared" si="11"/>
        <v>89.35</v>
      </c>
      <c r="DD6" s="22">
        <f t="shared" si="11"/>
        <v>89.7</v>
      </c>
      <c r="DE6" s="22">
        <f t="shared" si="11"/>
        <v>89.24</v>
      </c>
      <c r="DF6" s="22">
        <f t="shared" si="11"/>
        <v>88.71</v>
      </c>
      <c r="DG6" s="21" t="str">
        <f>IF(DG7="","",IF(DG7="-","【-】","【"&amp;SUBSTITUTE(TEXT(DG7,"#,##0.00"),"-","△")&amp;"】"))</f>
        <v>【89.42】</v>
      </c>
      <c r="DH6" s="22">
        <f>IF(DH7="",NA(),DH7)</f>
        <v>43.08</v>
      </c>
      <c r="DI6" s="22">
        <f t="shared" ref="DI6:DQ6" si="12">IF(DI7="",NA(),DI7)</f>
        <v>43.78</v>
      </c>
      <c r="DJ6" s="22">
        <f t="shared" si="12"/>
        <v>44.56</v>
      </c>
      <c r="DK6" s="22">
        <f t="shared" si="12"/>
        <v>45.3</v>
      </c>
      <c r="DL6" s="22">
        <f t="shared" si="12"/>
        <v>46.16</v>
      </c>
      <c r="DM6" s="22">
        <f t="shared" si="12"/>
        <v>48.69</v>
      </c>
      <c r="DN6" s="22">
        <f t="shared" si="12"/>
        <v>49.62</v>
      </c>
      <c r="DO6" s="22">
        <f t="shared" si="12"/>
        <v>50.5</v>
      </c>
      <c r="DP6" s="22">
        <f t="shared" si="12"/>
        <v>51.28</v>
      </c>
      <c r="DQ6" s="22">
        <f t="shared" si="12"/>
        <v>51.95</v>
      </c>
      <c r="DR6" s="21" t="str">
        <f>IF(DR7="","",IF(DR7="-","【-】","【"&amp;SUBSTITUTE(TEXT(DR7,"#,##0.00"),"-","△")&amp;"】"))</f>
        <v>【52.02】</v>
      </c>
      <c r="DS6" s="22">
        <f>IF(DS7="",NA(),DS7)</f>
        <v>38.35</v>
      </c>
      <c r="DT6" s="22">
        <f t="shared" ref="DT6:EB6" si="13">IF(DT7="",NA(),DT7)</f>
        <v>40.68</v>
      </c>
      <c r="DU6" s="22">
        <f t="shared" si="13"/>
        <v>42.68</v>
      </c>
      <c r="DV6" s="22">
        <f t="shared" si="13"/>
        <v>44.24</v>
      </c>
      <c r="DW6" s="22">
        <f t="shared" si="13"/>
        <v>44.89</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0.25</v>
      </c>
      <c r="EE6" s="22">
        <f t="shared" ref="EE6:EM6" si="14">IF(EE7="",NA(),EE7)</f>
        <v>0.17</v>
      </c>
      <c r="EF6" s="22">
        <f t="shared" si="14"/>
        <v>0.2</v>
      </c>
      <c r="EG6" s="22">
        <f t="shared" si="14"/>
        <v>0.18</v>
      </c>
      <c r="EH6" s="22">
        <f t="shared" si="14"/>
        <v>0.89</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352080</v>
      </c>
      <c r="D7" s="24">
        <v>46</v>
      </c>
      <c r="E7" s="24">
        <v>1</v>
      </c>
      <c r="F7" s="24">
        <v>0</v>
      </c>
      <c r="G7" s="24">
        <v>1</v>
      </c>
      <c r="H7" s="24" t="s">
        <v>93</v>
      </c>
      <c r="I7" s="24" t="s">
        <v>94</v>
      </c>
      <c r="J7" s="24" t="s">
        <v>95</v>
      </c>
      <c r="K7" s="24" t="s">
        <v>96</v>
      </c>
      <c r="L7" s="24" t="s">
        <v>97</v>
      </c>
      <c r="M7" s="24" t="s">
        <v>98</v>
      </c>
      <c r="N7" s="25" t="s">
        <v>99</v>
      </c>
      <c r="O7" s="25">
        <v>67.17</v>
      </c>
      <c r="P7" s="25">
        <v>83.33</v>
      </c>
      <c r="Q7" s="25">
        <v>2156</v>
      </c>
      <c r="R7" s="25">
        <v>126812</v>
      </c>
      <c r="S7" s="25">
        <v>873.67</v>
      </c>
      <c r="T7" s="25">
        <v>145.15</v>
      </c>
      <c r="U7" s="25">
        <v>108119</v>
      </c>
      <c r="V7" s="25">
        <v>95.34</v>
      </c>
      <c r="W7" s="25">
        <v>1134.04</v>
      </c>
      <c r="X7" s="25">
        <v>108.68</v>
      </c>
      <c r="Y7" s="25">
        <v>103.67</v>
      </c>
      <c r="Z7" s="25">
        <v>99.55</v>
      </c>
      <c r="AA7" s="25">
        <v>99.02</v>
      </c>
      <c r="AB7" s="25">
        <v>114.91</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336.37</v>
      </c>
      <c r="AU7" s="25">
        <v>298.95999999999998</v>
      </c>
      <c r="AV7" s="25">
        <v>306.70999999999998</v>
      </c>
      <c r="AW7" s="25">
        <v>274.10000000000002</v>
      </c>
      <c r="AX7" s="25">
        <v>230.6</v>
      </c>
      <c r="AY7" s="25">
        <v>358.91</v>
      </c>
      <c r="AZ7" s="25">
        <v>360.96</v>
      </c>
      <c r="BA7" s="25">
        <v>351.29</v>
      </c>
      <c r="BB7" s="25">
        <v>364.24</v>
      </c>
      <c r="BC7" s="25">
        <v>369.82</v>
      </c>
      <c r="BD7" s="25">
        <v>243.36</v>
      </c>
      <c r="BE7" s="25">
        <v>342.92</v>
      </c>
      <c r="BF7" s="25">
        <v>357.55</v>
      </c>
      <c r="BG7" s="25">
        <v>362.5</v>
      </c>
      <c r="BH7" s="25">
        <v>368.11</v>
      </c>
      <c r="BI7" s="25">
        <v>319.33</v>
      </c>
      <c r="BJ7" s="25">
        <v>247.27</v>
      </c>
      <c r="BK7" s="25">
        <v>239.18</v>
      </c>
      <c r="BL7" s="25">
        <v>236.29</v>
      </c>
      <c r="BM7" s="25">
        <v>238.77</v>
      </c>
      <c r="BN7" s="25">
        <v>218.57</v>
      </c>
      <c r="BO7" s="25">
        <v>265.93</v>
      </c>
      <c r="BP7" s="25">
        <v>99.45</v>
      </c>
      <c r="BQ7" s="25">
        <v>92.86</v>
      </c>
      <c r="BR7" s="25">
        <v>88.08</v>
      </c>
      <c r="BS7" s="25">
        <v>90.58</v>
      </c>
      <c r="BT7" s="25">
        <v>110.68</v>
      </c>
      <c r="BU7" s="25">
        <v>105.34</v>
      </c>
      <c r="BV7" s="25">
        <v>101.89</v>
      </c>
      <c r="BW7" s="25">
        <v>104.33</v>
      </c>
      <c r="BX7" s="25">
        <v>98.85</v>
      </c>
      <c r="BY7" s="25">
        <v>101.78</v>
      </c>
      <c r="BZ7" s="25">
        <v>97.82</v>
      </c>
      <c r="CA7" s="25">
        <v>128.15</v>
      </c>
      <c r="CB7" s="25">
        <v>134.30000000000001</v>
      </c>
      <c r="CC7" s="25">
        <v>141.9</v>
      </c>
      <c r="CD7" s="25">
        <v>137.6</v>
      </c>
      <c r="CE7" s="25">
        <v>137.72999999999999</v>
      </c>
      <c r="CF7" s="25">
        <v>159.6</v>
      </c>
      <c r="CG7" s="25">
        <v>156.32</v>
      </c>
      <c r="CH7" s="25">
        <v>157.4</v>
      </c>
      <c r="CI7" s="25">
        <v>162.61000000000001</v>
      </c>
      <c r="CJ7" s="25">
        <v>163.94</v>
      </c>
      <c r="CK7" s="25">
        <v>177.56</v>
      </c>
      <c r="CL7" s="25">
        <v>48.67</v>
      </c>
      <c r="CM7" s="25">
        <v>48.08</v>
      </c>
      <c r="CN7" s="25">
        <v>46.85</v>
      </c>
      <c r="CO7" s="25">
        <v>46.07</v>
      </c>
      <c r="CP7" s="25">
        <v>45.08</v>
      </c>
      <c r="CQ7" s="25">
        <v>62.05</v>
      </c>
      <c r="CR7" s="25">
        <v>63.23</v>
      </c>
      <c r="CS7" s="25">
        <v>62.59</v>
      </c>
      <c r="CT7" s="25">
        <v>61.81</v>
      </c>
      <c r="CU7" s="25">
        <v>62.35</v>
      </c>
      <c r="CV7" s="25">
        <v>59.81</v>
      </c>
      <c r="CW7" s="25">
        <v>88.42</v>
      </c>
      <c r="CX7" s="25">
        <v>89.93</v>
      </c>
      <c r="CY7" s="25">
        <v>89.96</v>
      </c>
      <c r="CZ7" s="25">
        <v>89.61</v>
      </c>
      <c r="DA7" s="25">
        <v>89.4</v>
      </c>
      <c r="DB7" s="25">
        <v>89.11</v>
      </c>
      <c r="DC7" s="25">
        <v>89.35</v>
      </c>
      <c r="DD7" s="25">
        <v>89.7</v>
      </c>
      <c r="DE7" s="25">
        <v>89.24</v>
      </c>
      <c r="DF7" s="25">
        <v>88.71</v>
      </c>
      <c r="DG7" s="25">
        <v>89.42</v>
      </c>
      <c r="DH7" s="25">
        <v>43.08</v>
      </c>
      <c r="DI7" s="25">
        <v>43.78</v>
      </c>
      <c r="DJ7" s="25">
        <v>44.56</v>
      </c>
      <c r="DK7" s="25">
        <v>45.3</v>
      </c>
      <c r="DL7" s="25">
        <v>46.16</v>
      </c>
      <c r="DM7" s="25">
        <v>48.69</v>
      </c>
      <c r="DN7" s="25">
        <v>49.62</v>
      </c>
      <c r="DO7" s="25">
        <v>50.5</v>
      </c>
      <c r="DP7" s="25">
        <v>51.28</v>
      </c>
      <c r="DQ7" s="25">
        <v>51.95</v>
      </c>
      <c r="DR7" s="25">
        <v>52.02</v>
      </c>
      <c r="DS7" s="25">
        <v>38.35</v>
      </c>
      <c r="DT7" s="25">
        <v>40.68</v>
      </c>
      <c r="DU7" s="25">
        <v>42.68</v>
      </c>
      <c r="DV7" s="25">
        <v>44.24</v>
      </c>
      <c r="DW7" s="25">
        <v>44.89</v>
      </c>
      <c r="DX7" s="25">
        <v>18.260000000000002</v>
      </c>
      <c r="DY7" s="25">
        <v>19.510000000000002</v>
      </c>
      <c r="DZ7" s="25">
        <v>21.19</v>
      </c>
      <c r="EA7" s="25">
        <v>22.64</v>
      </c>
      <c r="EB7" s="25">
        <v>24.49</v>
      </c>
      <c r="EC7" s="25">
        <v>25.37</v>
      </c>
      <c r="ED7" s="25">
        <v>0.25</v>
      </c>
      <c r="EE7" s="25">
        <v>0.17</v>
      </c>
      <c r="EF7" s="25">
        <v>0.2</v>
      </c>
      <c r="EG7" s="25">
        <v>0.18</v>
      </c>
      <c r="EH7" s="25">
        <v>0.89</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w262</cp:lastModifiedBy>
  <cp:lastPrinted>2025-02-20T02:37:39Z</cp:lastPrinted>
  <dcterms:created xsi:type="dcterms:W3CDTF">2025-01-24T06:53:45Z</dcterms:created>
  <dcterms:modified xsi:type="dcterms:W3CDTF">2025-02-20T03:02:34Z</dcterms:modified>
  <cp:category/>
</cp:coreProperties>
</file>