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6\提出用\"/>
    </mc:Choice>
  </mc:AlternateContent>
  <xr:revisionPtr revIDLastSave="0" documentId="13_ncr:1_{A1ED9A95-1CAA-4F3D-9702-6F3249F22D3C}" xr6:coauthVersionLast="47" xr6:coauthVersionMax="47" xr10:uidLastSave="{00000000-0000-0000-0000-000000000000}"/>
  <workbookProtection workbookAlgorithmName="SHA-512" workbookHashValue="gblcuzSYXbXkCAo41Q9Me24cLtClZER+OsjAcbfvWeLNrJN5+N49dq2/ZLXhCVzWk6/ABQt0afll+f42akiP2Q==" workbookSaltValue="StlhW+adtnAMTinCbjTI7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E85" i="4"/>
  <c r="BB10" i="4"/>
  <c r="AT10" i="4"/>
  <c r="AL10" i="4"/>
  <c r="W10" i="4"/>
  <c r="P10"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<sst xmlns="http://schemas.openxmlformats.org/spreadsheetml/2006/main" count="228" uniqueCount="113">
  <si>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</si>
  <si>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</si>
  <si>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</si>
  <si>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</si>
  <si>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</si>
  <si>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</si>
  <si>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</si>
  <si>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</si>
  <si>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</si>
  <si>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</si>
  <si>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</si>
  <si>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</si>
  <si>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</si>
  <si>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</si>
  <si>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</si>
  <si>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</si>
  <si>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</si>
  <si>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</si>
  <si>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</si>
  <si>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</si>
  <si>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</si>
  <si>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</si>
  <si>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</si>
  <si>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</si>
  <si>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</si>
  <si>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</si>
  <si>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</si>
  <si>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</si>
  <si>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</si>
  <si>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</si>
  <si>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</si>
  <si>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</si>
  <si>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</si>
  <si>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</si>
  <si>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</si>
  <si>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</si>
  <si>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</si>
  <si>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</si>
  <si>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</si>
  <si>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</si>
  <si>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</si>
  <si>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</si>
  <si>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</si>
  <si>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</si>
  <si>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</si>
  <si>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</si>
  <si>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</si>
  <si>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</si>
  <si>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</si>
  <si>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</si>
  <si>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</si>
  <si>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</si>
  <si>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</si>
  <si>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</si>
  <si>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</si>
  <si>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</si>
  <si>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</si>
  <si>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</si>
  <si>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</si>
  <si>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</si>
  <si>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</si>
  <si>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</si>
  <si>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</si>
  <si>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</si>
  <si>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</si>
  <si>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</si>
  <si>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</si>
  <si>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</si>
  <si>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</si>
  <si>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</si>
  <si>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</si>
  <si>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</si>
  <si>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</si>
  <si>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</si>
  <si>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</si>
  <si>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</si>
  <si>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</si>
  <si>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</si>
  <si>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</si>
  <si>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</si>
  <si>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</si>
  <si>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</si>
  <si>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</si>
  <si>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</si>
  <si>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</si>
  <si>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</si>
  <si>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</si>
  <si>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</si>
  <si>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</si>
  <si>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</si>
  <si>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</si>
  <si>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</si>
  <si>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</si>
  <si>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</si>
  <si>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</si>
  <si>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</si>
  <si>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</si>
  <si>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</si>
  <si>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</si>
  <si>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</si>
  <si>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</si>
  <si>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</si>
  <si>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</si>
  <si>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</si>
  <si>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</si>
  <si>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</si>
  <si>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</si>
  <si>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</si>
  <si>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</si>
  <si>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</si>
  <si>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経常収支比率は100％を超え、黒字を維持しており、累積欠損金は発生しておらず、類似団体との比較では健全な経営と言える。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このことは企業債残高対給水収益比率にも表れており、類似団体と比較しても高い数値を示している。
　料金回収率は、類似団体の平均値より高く、115％超を維持しているため、給水に係る必要な費用を給水収益で賄えているといえる。また、給水原価については、地下水を水源としていることや山間部が少ないことなどにより、浄水費用等が抑制できていると考えられるため、類似団体と比較して低い水準にある。
　施設利用率は、配水量が減少したことにより、令和5年度も下降しており、類似団体平均値より低い水準となっている。
　有収率は92％前後で推移しており、類似団体の数値を上回っている。これは、定期的な漏水調査の実施や管路更新による漏水量の減少、適切な施設管理による効果が現れていると考えられる。</t>
    <phoneticPr fontId="4"/>
  </si>
  <si>
    <t>　有形固定資産減価償却率は、令和2年度に施設の更新工事が完了したことにより、一時的に数値が改善しているが、類似団体と同様に償却対象資産の減価償却が進んでいる状況にある。
　管路経年化率は、類似団体より低い数値で推移しているものの、逓増傾向にあり、管路の老朽化が進んでいる。
　管路更新率については、当市上下水道ビジョンにおいて目標を設定し、毎年着実に更新を行っている。
　老朽化の状況については、管路の更新は類似団体を上回るペースで進めているが、管路経年化率は逓増しており、今後も更新を続けていく必要がある。</t>
    <phoneticPr fontId="4"/>
  </si>
  <si>
    <t>　各指標が示すとおり、現状においては類似団体との比較では経営の健全性や効率性が保たれているが、一方で企業債残高対給水収益比率が高い数値を示しており、今後、企業債残高を減少させていくことが課題となっている。また、純利益が減少傾向にあるなか、施設の老朽化対策や耐震化等の課題が山積しており、経営状況を圧迫している。
　当市においては、令和元年度に策定した上下水道ビジョンにより、計画的かつ効果的な投資と財源の確保など、長期的展望に立った経営計画を推進することで、課題解決を図りながら、健全な経営状況を維持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</si>
</sst>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1.1399999999999999</c:v>
                </c:pt>
                <c:pt idx="2">
                  <c:v>1.3</c:v>
                </c:pt>
                <c:pt idx="3">
                  <c:v>0.74</c:v>
                </c:pt>
                <c:pt idx="4">
                  <c:v>0.96</c:v>
                </c:pt>
              </c:numCache>
            </c:numRef>
          </c:val>
          <c:extLst>
            <c:ext xmlns:c16="http://schemas.microsoft.com/office/drawing/2014/chart" uri="{C3380CC4-5D6E-409C-BE32-E72D297353CC}">
              <c16:uniqueId val="{00000000-104E-4910-AF16-3B98787B18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104E-4910-AF16-3B98787B18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58.19</c:v>
                </c:pt>
                <c:pt idx="1">
                  <c:v>59.29</c:v>
                </c:pt>
                <c:pt idx="2">
                  <c:v>57.64</c:v>
                </c:pt>
                <c:pt idx="3">
                  <c:v>56.95</c:v>
                </c:pt>
                <c:pt idx="4">
                  <c:v>55.99</c:v>
                </c:pt>
              </c:numCache>
            </c:numRef>
          </c:val>
          <c:extLst>
            <c:ext xmlns:c16="http://schemas.microsoft.com/office/drawing/2014/chart" uri="{C3380CC4-5D6E-409C-BE32-E72D297353CC}">
              <c16:uniqueId val="{00000000-FC9F-44F9-8987-236BCB1F0E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FC9F-44F9-8987-236BCB1F0E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92.16</c:v>
                </c:pt>
                <c:pt idx="1">
                  <c:v>91.54</c:v>
                </c:pt>
                <c:pt idx="2">
                  <c:v>92.52</c:v>
                </c:pt>
                <c:pt idx="3">
                  <c:v>92.76</c:v>
                </c:pt>
                <c:pt idx="4">
                  <c:v>92.98</c:v>
                </c:pt>
              </c:numCache>
            </c:numRef>
          </c:val>
          <c:extLst>
            <c:ext xmlns:c16="http://schemas.microsoft.com/office/drawing/2014/chart" uri="{C3380CC4-5D6E-409C-BE32-E72D297353CC}">
              <c16:uniqueId val="{00000000-2FFE-4E3B-B670-A1865371BA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FFE-4E3B-B670-A1865371BA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123.37</c:v>
                </c:pt>
                <c:pt idx="1">
                  <c:v>121.62</c:v>
                </c:pt>
                <c:pt idx="2">
                  <c:v>121.2</c:v>
                </c:pt>
                <c:pt idx="3">
                  <c:v>118.45</c:v>
                </c:pt>
                <c:pt idx="4">
                  <c:v>120.74</c:v>
                </c:pt>
              </c:numCache>
            </c:numRef>
          </c:val>
          <c:extLst>
            <c:ext xmlns:c16="http://schemas.microsoft.com/office/drawing/2014/chart" uri="{C3380CC4-5D6E-409C-BE32-E72D297353CC}">
              <c16:uniqueId val="{00000000-3979-4E87-8281-1112E78E21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3979-4E87-8281-1112E78E21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49.35</c:v>
                </c:pt>
                <c:pt idx="1">
                  <c:v>48.86</c:v>
                </c:pt>
                <c:pt idx="2">
                  <c:v>49.3</c:v>
                </c:pt>
                <c:pt idx="3">
                  <c:v>50.19</c:v>
                </c:pt>
                <c:pt idx="4">
                  <c:v>50.64</c:v>
                </c:pt>
              </c:numCache>
            </c:numRef>
          </c:val>
          <c:extLst>
            <c:ext xmlns:c16="http://schemas.microsoft.com/office/drawing/2014/chart" uri="{C3380CC4-5D6E-409C-BE32-E72D297353CC}">
              <c16:uniqueId val="{00000000-3FD1-4CD6-8CCC-6AA4E8044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FD1-4CD6-8CCC-6AA4E8044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14.98</c:v>
                </c:pt>
                <c:pt idx="1">
                  <c:v>16.649999999999999</c:v>
                </c:pt>
                <c:pt idx="2">
                  <c:v>19.170000000000002</c:v>
                </c:pt>
                <c:pt idx="3">
                  <c:v>20.96</c:v>
                </c:pt>
                <c:pt idx="4">
                  <c:v>23.06</c:v>
                </c:pt>
              </c:numCache>
            </c:numRef>
          </c:val>
          <c:extLst>
            <c:ext xmlns:c16="http://schemas.microsoft.com/office/drawing/2014/chart" uri="{C3380CC4-5D6E-409C-BE32-E72D297353CC}">
              <c16:uniqueId val="{00000000-147C-485B-AC69-FD16C726FC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147C-485B-AC69-FD16C726FC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3-427A-8093-97D8AFA9DC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FA63-427A-8093-97D8AFA9DC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240.13</c:v>
                </c:pt>
                <c:pt idx="1">
                  <c:v>238.62</c:v>
                </c:pt>
                <c:pt idx="2">
                  <c:v>261.27999999999997</c:v>
                </c:pt>
                <c:pt idx="3">
                  <c:v>271.93</c:v>
                </c:pt>
                <c:pt idx="4">
                  <c:v>294.83999999999997</c:v>
                </c:pt>
              </c:numCache>
            </c:numRef>
          </c:val>
          <c:extLst>
            <c:ext xmlns:c16="http://schemas.microsoft.com/office/drawing/2014/chart" uri="{C3380CC4-5D6E-409C-BE32-E72D297353CC}">
              <c16:uniqueId val="{00000000-EF37-43C6-A178-10B4F92039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EF37-43C6-A178-10B4F92039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426.02</c:v>
                </c:pt>
                <c:pt idx="1">
                  <c:v>413.64</c:v>
                </c:pt>
                <c:pt idx="2">
                  <c:v>412.77</c:v>
                </c:pt>
                <c:pt idx="3">
                  <c:v>398.82</c:v>
                </c:pt>
                <c:pt idx="4">
                  <c:v>392.21</c:v>
                </c:pt>
              </c:numCache>
            </c:numRef>
          </c:val>
          <c:extLst>
            <c:ext xmlns:c16="http://schemas.microsoft.com/office/drawing/2014/chart" uri="{C3380CC4-5D6E-409C-BE32-E72D297353CC}">
              <c16:uniqueId val="{00000000-B2C5-4F95-A095-D70B28869D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B2C5-4F95-A095-D70B28869D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120.84</c:v>
                </c:pt>
                <c:pt idx="1">
                  <c:v>119.45</c:v>
                </c:pt>
                <c:pt idx="2">
                  <c:v>118.72</c:v>
                </c:pt>
                <c:pt idx="3">
                  <c:v>115.67</c:v>
                </c:pt>
                <c:pt idx="4">
                  <c:v>117.9</c:v>
                </c:pt>
              </c:numCache>
            </c:numRef>
          </c:val>
          <c:extLst>
            <c:ext xmlns:c16="http://schemas.microsoft.com/office/drawing/2014/chart" uri="{C3380CC4-5D6E-409C-BE32-E72D297353CC}">
              <c16:uniqueId val="{00000000-7F5B-4DCC-AA12-3AC7D6A6C4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F5B-4DCC-AA12-3AC7D6A6C4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131.80000000000001</c:v>
                </c:pt>
                <c:pt idx="1">
                  <c:v>132.69</c:v>
                </c:pt>
                <c:pt idx="2">
                  <c:v>133.47999999999999</c:v>
                </c:pt>
                <c:pt idx="3">
                  <c:v>137.06</c:v>
                </c:pt>
                <c:pt idx="4">
                  <c:v>134.47999999999999</c:v>
                </c:pt>
              </c:numCache>
            </c:numRef>
          </c:val>
          <c:extLst>
            <c:ext xmlns:c16="http://schemas.microsoft.com/office/drawing/2014/chart" uri="{C3380CC4-5D6E-409C-BE32-E72D297353CC}">
              <c16:uniqueId val="{00000000-74BC-4F5F-9BD3-DAE6899328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74BC-4F5F-9BD3-DAE6899328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防府市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58">
        <f>データ!$R$6</f>
        <v>113888</v>
      </c>
      <c r="AM8" s="58"/>
      <c r="AN8" s="58"/>
      <c r="AO8" s="58"/>
      <c r="AP8" s="58"/>
      <c r="AQ8" s="58"/>
      <c r="AR8" s="58"/>
      <c r="AS8" s="58"/>
      <c r="AT8" s="55">
        <f>データ!$S$6</f>
        <v>189.37</v>
      </c>
      <c r="AU8" s="56"/>
      <c r="AV8" s="56"/>
      <c r="AW8" s="56"/>
      <c r="AX8" s="56"/>
      <c r="AY8" s="56"/>
      <c r="AZ8" s="56"/>
      <c r="BA8" s="56"/>
      <c r="BB8" s="45">
        <f>データ!$T$6</f>
        <v>601.4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67.959999999999994</v>
      </c>
      <c r="J10" s="56"/>
      <c r="K10" s="56"/>
      <c r="L10" s="56"/>
      <c r="M10" s="56"/>
      <c r="N10" s="56"/>
      <c r="O10" s="57"/>
      <c r="P10" s="45">
        <f>データ!$P$6</f>
        <v>92.47</v>
      </c>
      <c r="Q10" s="45"/>
      <c r="R10" s="45"/>
      <c r="S10" s="45"/>
      <c r="T10" s="45"/>
      <c r="U10" s="45"/>
      <c r="V10" s="45"/>
      <c r="W10" s="58">
        <f>データ!$Q$6</f>
        <v>2541</v>
      </c>
      <c r="X10" s="58"/>
      <c r="Y10" s="58"/>
      <c r="Z10" s="58"/>
      <c r="AA10" s="58"/>
      <c r="AB10" s="58"/>
      <c r="AC10" s="58"/>
      <c r="AD10" s="2"/>
      <c r="AE10" s="2"/>
      <c r="AF10" s="2"/>
      <c r="AG10" s="2"/>
      <c r="AH10" s="2"/>
      <c r="AI10" s="2"/>
      <c r="AJ10" s="2"/>
      <c r="AK10" s="2"/>
      <c r="AL10" s="58">
        <f>データ!$U$6</f>
        <v>104890</v>
      </c>
      <c r="AM10" s="58"/>
      <c r="AN10" s="58"/>
      <c r="AO10" s="58"/>
      <c r="AP10" s="58"/>
      <c r="AQ10" s="58"/>
      <c r="AR10" s="58"/>
      <c r="AS10" s="58"/>
      <c r="AT10" s="55">
        <f>データ!$V$6</f>
        <v>78.599999999999994</v>
      </c>
      <c r="AU10" s="56"/>
      <c r="AV10" s="56"/>
      <c r="AW10" s="56"/>
      <c r="AX10" s="56"/>
      <c r="AY10" s="56"/>
      <c r="AZ10" s="56"/>
      <c r="BA10" s="56"/>
      <c r="BB10" s="45">
        <f>データ!$W$6</f>
        <v>1334.48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pcXgawg2kwaqtSKGhAMi2tN9FlR4MW/vJ4vNHys64eb5jQemvb/0As3zzCXngzQj/nxf8olUobcapGnWYtDPQ==" saltValue="LIC+jQuKQdAwtIEQQLyK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352063</v>
      </c>
      <c r="D6" s="20">
        <f t="shared" si="3"/>
        <v>46</v>
      </c>
      <c r="E6" s="20">
        <f t="shared" si="3"/>
        <v>1</v>
      </c>
      <c r="F6" s="20">
        <f t="shared" si="3"/>
        <v>0</v>
      </c>
      <c r="G6" s="20">
        <f t="shared" si="3"/>
        <v>1</v>
      </c>
      <c r="H6" s="20" t="str">
        <f t="shared" si="3"/>
        <v>山口県　防府市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67.959999999999994</v>
      </c>
      <c r="P6" s="21">
        <f t="shared" si="3"/>
        <v>92.47</v>
      </c>
      <c r="Q6" s="21">
        <f t="shared" si="3"/>
        <v>2541</v>
      </c>
      <c r="R6" s="21">
        <f t="shared" si="3"/>
        <v>113888</v>
      </c>
      <c r="S6" s="21">
        <f t="shared" si="3"/>
        <v>189.37</v>
      </c>
      <c r="T6" s="21">
        <f t="shared" si="3"/>
        <v>601.4</v>
      </c>
      <c r="U6" s="21">
        <f t="shared" si="3"/>
        <v>104890</v>
      </c>
      <c r="V6" s="21">
        <f t="shared" si="3"/>
        <v>78.599999999999994</v>
      </c>
      <c r="W6" s="21">
        <f t="shared" si="3"/>
        <v>1334.48</v>
      </c>
      <c r="X6" s="22">
        <f>IF(X7="",NA(),X7)</f>
        <v>123.37</v>
      </c>
      <c r="Y6" s="22">
        <f t="shared" ref="Y6:AG6" si="4">IF(Y7="",NA(),Y7)</f>
        <v>121.62</v>
      </c>
      <c r="Z6" s="22">
        <f t="shared" si="4"/>
        <v>121.2</v>
      </c>
      <c r="AA6" s="22">
        <f t="shared" si="4"/>
        <v>118.45</v>
      </c>
      <c r="AB6" s="22">
        <f t="shared" si="4"/>
        <v>120.74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240.13</v>
      </c>
      <c r="AU6" s="22">
        <f t="shared" ref="AU6:BC6" si="6">IF(AU7="",NA(),AU7)</f>
        <v>238.62</v>
      </c>
      <c r="AV6" s="22">
        <f t="shared" si="6"/>
        <v>261.27999999999997</v>
      </c>
      <c r="AW6" s="22">
        <f t="shared" si="6"/>
        <v>271.93</v>
      </c>
      <c r="AX6" s="22">
        <f t="shared" si="6"/>
        <v>294.83999999999997</v>
      </c>
      <c r="AY6" s="22">
        <f t="shared" si="6"/>
        <v>358.91</v>
      </c>
      <c r="AZ6" s="22">
        <f t="shared" si="6"/>
        <v>360.96</v>
      </c>
      <c r="BA6" s="22">
        <f t="shared" si="6"/>
        <v>351.29</v>
      </c>
      <c r="BB6" s="22">
        <f t="shared" si="6"/>
        <v>364.24</v>
      </c>
      <c r="BC6" s="22">
        <f t="shared" si="6"/>
        <v>369.82</v>
      </c>
      <c r="BD6" s="21" t="str">
        <f>IF(BD7="","",IF(BD7="-","【-】","【"&amp;SUBSTITUTE(TEXT(BD7,"#,##0.00"),"-","△")&amp;"】"))</f>
        <v>【243.36】</v>
      </c>
      <c r="BE6" s="22">
        <f>IF(BE7="",NA(),BE7)</f>
        <v>426.02</v>
      </c>
      <c r="BF6" s="22">
        <f t="shared" ref="BF6:BN6" si="7">IF(BF7="",NA(),BF7)</f>
        <v>413.64</v>
      </c>
      <c r="BG6" s="22">
        <f t="shared" si="7"/>
        <v>412.77</v>
      </c>
      <c r="BH6" s="22">
        <f t="shared" si="7"/>
        <v>398.82</v>
      </c>
      <c r="BI6" s="22">
        <f t="shared" si="7"/>
        <v>392.21</v>
      </c>
      <c r="BJ6" s="22">
        <f t="shared" si="7"/>
        <v>247.27</v>
      </c>
      <c r="BK6" s="22">
        <f t="shared" si="7"/>
        <v>239.18</v>
      </c>
      <c r="BL6" s="22">
        <f t="shared" si="7"/>
        <v>236.29</v>
      </c>
      <c r="BM6" s="22">
        <f t="shared" si="7"/>
        <v>238.77</v>
      </c>
      <c r="BN6" s="22">
        <f t="shared" si="7"/>
        <v>218.57</v>
      </c>
      <c r="BO6" s="21" t="str">
        <f>IF(BO7="","",IF(BO7="-","【-】","【"&amp;SUBSTITUTE(TEXT(BO7,"#,##0.00"),"-","△")&amp;"】"))</f>
        <v>【265.93】</v>
      </c>
      <c r="BP6" s="22">
        <f>IF(BP7="",NA(),BP7)</f>
        <v>120.84</v>
      </c>
      <c r="BQ6" s="22">
        <f t="shared" ref="BQ6:BY6" si="8">IF(BQ7="",NA(),BQ7)</f>
        <v>119.45</v>
      </c>
      <c r="BR6" s="22">
        <f t="shared" si="8"/>
        <v>118.72</v>
      </c>
      <c r="BS6" s="22">
        <f t="shared" si="8"/>
        <v>115.67</v>
      </c>
      <c r="BT6" s="22">
        <f t="shared" si="8"/>
        <v>117.9</v>
      </c>
      <c r="BU6" s="22">
        <f t="shared" si="8"/>
        <v>105.34</v>
      </c>
      <c r="BV6" s="22">
        <f t="shared" si="8"/>
        <v>101.89</v>
      </c>
      <c r="BW6" s="22">
        <f t="shared" si="8"/>
        <v>104.33</v>
      </c>
      <c r="BX6" s="22">
        <f t="shared" si="8"/>
        <v>98.85</v>
      </c>
      <c r="BY6" s="22">
        <f t="shared" si="8"/>
        <v>101.78</v>
      </c>
      <c r="BZ6" s="21" t="str">
        <f>IF(BZ7="","",IF(BZ7="-","【-】","【"&amp;SUBSTITUTE(TEXT(BZ7,"#,##0.00"),"-","△")&amp;"】"))</f>
        <v>【97.82】</v>
      </c>
      <c r="CA6" s="22">
        <f>IF(CA7="",NA(),CA7)</f>
        <v>131.80000000000001</v>
      </c>
      <c r="CB6" s="22">
        <f t="shared" ref="CB6:CJ6" si="9">IF(CB7="",NA(),CB7)</f>
        <v>132.69</v>
      </c>
      <c r="CC6" s="22">
        <f t="shared" si="9"/>
        <v>133.47999999999999</v>
      </c>
      <c r="CD6" s="22">
        <f t="shared" si="9"/>
        <v>137.06</v>
      </c>
      <c r="CE6" s="22">
        <f t="shared" si="9"/>
        <v>134.47999999999999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58.19</v>
      </c>
      <c r="CM6" s="22">
        <f t="shared" ref="CM6:CU6" si="10">IF(CM7="",NA(),CM7)</f>
        <v>59.29</v>
      </c>
      <c r="CN6" s="22">
        <f t="shared" si="10"/>
        <v>57.64</v>
      </c>
      <c r="CO6" s="22">
        <f t="shared" si="10"/>
        <v>56.95</v>
      </c>
      <c r="CP6" s="22">
        <f t="shared" si="10"/>
        <v>55.99</v>
      </c>
      <c r="CQ6" s="22">
        <f t="shared" si="10"/>
        <v>62.05</v>
      </c>
      <c r="CR6" s="22">
        <f t="shared" si="10"/>
        <v>63.23</v>
      </c>
      <c r="CS6" s="22">
        <f t="shared" si="10"/>
        <v>62.59</v>
      </c>
      <c r="CT6" s="22">
        <f t="shared" si="10"/>
        <v>61.81</v>
      </c>
      <c r="CU6" s="22">
        <f t="shared" si="10"/>
        <v>62.35</v>
      </c>
      <c r="CV6" s="21" t="str">
        <f>IF(CV7="","",IF(CV7="-","【-】","【"&amp;SUBSTITUTE(TEXT(CV7,"#,##0.00"),"-","△")&amp;"】"))</f>
        <v>【59.81】</v>
      </c>
      <c r="CW6" s="22">
        <f>IF(CW7="",NA(),CW7)</f>
        <v>92.16</v>
      </c>
      <c r="CX6" s="22">
        <f t="shared" ref="CX6:DF6" si="11">IF(CX7="",NA(),CX7)</f>
        <v>91.54</v>
      </c>
      <c r="CY6" s="22">
        <f t="shared" si="11"/>
        <v>92.52</v>
      </c>
      <c r="CZ6" s="22">
        <f t="shared" si="11"/>
        <v>92.76</v>
      </c>
      <c r="DA6" s="22">
        <f t="shared" si="11"/>
        <v>92.98</v>
      </c>
      <c r="DB6" s="22">
        <f t="shared" si="11"/>
        <v>89.11</v>
      </c>
      <c r="DC6" s="22">
        <f t="shared" si="11"/>
        <v>89.35</v>
      </c>
      <c r="DD6" s="22">
        <f t="shared" si="11"/>
        <v>89.7</v>
      </c>
      <c r="DE6" s="22">
        <f t="shared" si="11"/>
        <v>89.24</v>
      </c>
      <c r="DF6" s="22">
        <f t="shared" si="11"/>
        <v>88.71</v>
      </c>
      <c r="DG6" s="21" t="str">
        <f>IF(DG7="","",IF(DG7="-","【-】","【"&amp;SUBSTITUTE(TEXT(DG7,"#,##0.00"),"-","△")&amp;"】"))</f>
        <v>【89.42】</v>
      </c>
      <c r="DH6" s="22">
        <f>IF(DH7="",NA(),DH7)</f>
        <v>49.35</v>
      </c>
      <c r="DI6" s="22">
        <f t="shared" ref="DI6:DQ6" si="12">IF(DI7="",NA(),DI7)</f>
        <v>48.86</v>
      </c>
      <c r="DJ6" s="22">
        <f t="shared" si="12"/>
        <v>49.3</v>
      </c>
      <c r="DK6" s="22">
        <f t="shared" si="12"/>
        <v>50.19</v>
      </c>
      <c r="DL6" s="22">
        <f t="shared" si="12"/>
        <v>50.64</v>
      </c>
      <c r="DM6" s="22">
        <f t="shared" si="12"/>
        <v>48.69</v>
      </c>
      <c r="DN6" s="22">
        <f t="shared" si="12"/>
        <v>49.62</v>
      </c>
      <c r="DO6" s="22">
        <f t="shared" si="12"/>
        <v>50.5</v>
      </c>
      <c r="DP6" s="22">
        <f t="shared" si="12"/>
        <v>51.28</v>
      </c>
      <c r="DQ6" s="22">
        <f t="shared" si="12"/>
        <v>51.95</v>
      </c>
      <c r="DR6" s="21" t="str">
        <f>IF(DR7="","",IF(DR7="-","【-】","【"&amp;SUBSTITUTE(TEXT(DR7,"#,##0.00"),"-","△")&amp;"】"))</f>
        <v>【52.02】</v>
      </c>
      <c r="DS6" s="22">
        <f>IF(DS7="",NA(),DS7)</f>
        <v>14.98</v>
      </c>
      <c r="DT6" s="22">
        <f t="shared" ref="DT6:EB6" si="13">IF(DT7="",NA(),DT7)</f>
        <v>16.649999999999999</v>
      </c>
      <c r="DU6" s="22">
        <f t="shared" si="13"/>
        <v>19.170000000000002</v>
      </c>
      <c r="DV6" s="22">
        <f t="shared" si="13"/>
        <v>20.96</v>
      </c>
      <c r="DW6" s="22">
        <f t="shared" si="13"/>
        <v>23.06</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1.1000000000000001</v>
      </c>
      <c r="EE6" s="22">
        <f t="shared" ref="EE6:EM6" si="14">IF(EE7="",NA(),EE7)</f>
        <v>1.1399999999999999</v>
      </c>
      <c r="EF6" s="22">
        <f t="shared" si="14"/>
        <v>1.3</v>
      </c>
      <c r="EG6" s="22">
        <f t="shared" si="14"/>
        <v>0.74</v>
      </c>
      <c r="EH6" s="22">
        <f t="shared" si="14"/>
        <v>0.96</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352063</v>
      </c>
      <c r="D7" s="24">
        <v>46</v>
      </c>
      <c r="E7" s="24">
        <v>1</v>
      </c>
      <c r="F7" s="24">
        <v>0</v>
      </c>
      <c r="G7" s="24">
        <v>1</v>
      </c>
      <c r="H7" s="24" t="s">
        <v>93</v>
      </c>
      <c r="I7" s="24" t="s">
        <v>94</v>
      </c>
      <c r="J7" s="24" t="s">
        <v>95</v>
      </c>
      <c r="K7" s="24" t="s">
        <v>96</v>
      </c>
      <c r="L7" s="24" t="s">
        <v>97</v>
      </c>
      <c r="M7" s="24" t="s">
        <v>98</v>
      </c>
      <c r="N7" s="25" t="s">
        <v>99</v>
      </c>
      <c r="O7" s="25">
        <v>67.959999999999994</v>
      </c>
      <c r="P7" s="25">
        <v>92.47</v>
      </c>
      <c r="Q7" s="25">
        <v>2541</v>
      </c>
      <c r="R7" s="25">
        <v>113888</v>
      </c>
      <c r="S7" s="25">
        <v>189.37</v>
      </c>
      <c r="T7" s="25">
        <v>601.4</v>
      </c>
      <c r="U7" s="25">
        <v>104890</v>
      </c>
      <c r="V7" s="25">
        <v>78.599999999999994</v>
      </c>
      <c r="W7" s="25">
        <v>1334.48</v>
      </c>
      <c r="X7" s="25">
        <v>123.37</v>
      </c>
      <c r="Y7" s="25">
        <v>121.62</v>
      </c>
      <c r="Z7" s="25">
        <v>121.2</v>
      </c>
      <c r="AA7" s="25">
        <v>118.45</v>
      </c>
      <c r="AB7" s="25">
        <v>120.74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240.13</v>
      </c>
      <c r="AU7" s="25">
        <v>238.62</v>
      </c>
      <c r="AV7" s="25">
        <v>261.27999999999997</v>
      </c>
      <c r="AW7" s="25">
        <v>271.93</v>
      </c>
      <c r="AX7" s="25">
        <v>294.83999999999997</v>
      </c>
      <c r="AY7" s="25">
        <v>358.91</v>
      </c>
      <c r="AZ7" s="25">
        <v>360.96</v>
      </c>
      <c r="BA7" s="25">
        <v>351.29</v>
      </c>
      <c r="BB7" s="25">
        <v>364.24</v>
      </c>
      <c r="BC7" s="25">
        <v>369.82</v>
      </c>
      <c r="BD7" s="25">
        <v>243.36</v>
      </c>
      <c r="BE7" s="25">
        <v>426.02</v>
      </c>
      <c r="BF7" s="25">
        <v>413.64</v>
      </c>
      <c r="BG7" s="25">
        <v>412.77</v>
      </c>
      <c r="BH7" s="25">
        <v>398.82</v>
      </c>
      <c r="BI7" s="25">
        <v>392.21</v>
      </c>
      <c r="BJ7" s="25">
        <v>247.27</v>
      </c>
      <c r="BK7" s="25">
        <v>239.18</v>
      </c>
      <c r="BL7" s="25">
        <v>236.29</v>
      </c>
      <c r="BM7" s="25">
        <v>238.77</v>
      </c>
      <c r="BN7" s="25">
        <v>218.57</v>
      </c>
      <c r="BO7" s="25">
        <v>265.93</v>
      </c>
      <c r="BP7" s="25">
        <v>120.84</v>
      </c>
      <c r="BQ7" s="25">
        <v>119.45</v>
      </c>
      <c r="BR7" s="25">
        <v>118.72</v>
      </c>
      <c r="BS7" s="25">
        <v>115.67</v>
      </c>
      <c r="BT7" s="25">
        <v>117.9</v>
      </c>
      <c r="BU7" s="25">
        <v>105.34</v>
      </c>
      <c r="BV7" s="25">
        <v>101.89</v>
      </c>
      <c r="BW7" s="25">
        <v>104.33</v>
      </c>
      <c r="BX7" s="25">
        <v>98.85</v>
      </c>
      <c r="BY7" s="25">
        <v>101.78</v>
      </c>
      <c r="BZ7" s="25">
        <v>97.82</v>
      </c>
      <c r="CA7" s="25">
        <v>131.80000000000001</v>
      </c>
      <c r="CB7" s="25">
        <v>132.69</v>
      </c>
      <c r="CC7" s="25">
        <v>133.47999999999999</v>
      </c>
      <c r="CD7" s="25">
        <v>137.06</v>
      </c>
      <c r="CE7" s="25">
        <v>134.47999999999999</v>
      </c>
      <c r="CF7" s="25">
        <v>159.6</v>
      </c>
      <c r="CG7" s="25">
        <v>156.32</v>
      </c>
      <c r="CH7" s="25">
        <v>157.4</v>
      </c>
      <c r="CI7" s="25">
        <v>162.61000000000001</v>
      </c>
      <c r="CJ7" s="25">
        <v>163.94</v>
      </c>
      <c r="CK7" s="25">
        <v>177.56</v>
      </c>
      <c r="CL7" s="25">
        <v>58.19</v>
      </c>
      <c r="CM7" s="25">
        <v>59.29</v>
      </c>
      <c r="CN7" s="25">
        <v>57.64</v>
      </c>
      <c r="CO7" s="25">
        <v>56.95</v>
      </c>
      <c r="CP7" s="25">
        <v>55.99</v>
      </c>
      <c r="CQ7" s="25">
        <v>62.05</v>
      </c>
      <c r="CR7" s="25">
        <v>63.23</v>
      </c>
      <c r="CS7" s="25">
        <v>62.59</v>
      </c>
      <c r="CT7" s="25">
        <v>61.81</v>
      </c>
      <c r="CU7" s="25">
        <v>62.35</v>
      </c>
      <c r="CV7" s="25">
        <v>59.81</v>
      </c>
      <c r="CW7" s="25">
        <v>92.16</v>
      </c>
      <c r="CX7" s="25">
        <v>91.54</v>
      </c>
      <c r="CY7" s="25">
        <v>92.52</v>
      </c>
      <c r="CZ7" s="25">
        <v>92.76</v>
      </c>
      <c r="DA7" s="25">
        <v>92.98</v>
      </c>
      <c r="DB7" s="25">
        <v>89.11</v>
      </c>
      <c r="DC7" s="25">
        <v>89.35</v>
      </c>
      <c r="DD7" s="25">
        <v>89.7</v>
      </c>
      <c r="DE7" s="25">
        <v>89.24</v>
      </c>
      <c r="DF7" s="25">
        <v>88.71</v>
      </c>
      <c r="DG7" s="25">
        <v>89.42</v>
      </c>
      <c r="DH7" s="25">
        <v>49.35</v>
      </c>
      <c r="DI7" s="25">
        <v>48.86</v>
      </c>
      <c r="DJ7" s="25">
        <v>49.3</v>
      </c>
      <c r="DK7" s="25">
        <v>50.19</v>
      </c>
      <c r="DL7" s="25">
        <v>50.64</v>
      </c>
      <c r="DM7" s="25">
        <v>48.69</v>
      </c>
      <c r="DN7" s="25">
        <v>49.62</v>
      </c>
      <c r="DO7" s="25">
        <v>50.5</v>
      </c>
      <c r="DP7" s="25">
        <v>51.28</v>
      </c>
      <c r="DQ7" s="25">
        <v>51.95</v>
      </c>
      <c r="DR7" s="25">
        <v>52.02</v>
      </c>
      <c r="DS7" s="25">
        <v>14.98</v>
      </c>
      <c r="DT7" s="25">
        <v>16.649999999999999</v>
      </c>
      <c r="DU7" s="25">
        <v>19.170000000000002</v>
      </c>
      <c r="DV7" s="25">
        <v>20.96</v>
      </c>
      <c r="DW7" s="25">
        <v>23.06</v>
      </c>
      <c r="DX7" s="25">
        <v>18.260000000000002</v>
      </c>
      <c r="DY7" s="25">
        <v>19.510000000000002</v>
      </c>
      <c r="DZ7" s="25">
        <v>21.19</v>
      </c>
      <c r="EA7" s="25">
        <v>22.64</v>
      </c>
      <c r="EB7" s="25">
        <v>24.49</v>
      </c>
      <c r="EC7" s="25">
        <v>25.37</v>
      </c>
      <c r="ED7" s="25">
        <v>1.1000000000000001</v>
      </c>
      <c r="EE7" s="25">
        <v>1.1399999999999999</v>
      </c>
      <c r="EF7" s="25">
        <v>1.3</v>
      </c>
      <c r="EG7" s="25">
        <v>0.74</v>
      </c>
      <c r="EH7" s="25">
        <v>0.96</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wb5262</cp:lastModifiedBy>
  <dcterms:created xsi:type="dcterms:W3CDTF">2025-01-24T06:53:43Z</dcterms:created>
  <dcterms:modified xsi:type="dcterms:W3CDTF">2025-02-20T01:20:51Z</dcterms:modified>
  <cp:category/>
</cp:coreProperties>
</file>