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K:\Users2\01山口\21上下水道局\9050上下水道総務課\経営財務\01 上水道事業\決算状況調査\R5決算状況調査\R5経営比較分析\"/>
    </mc:Choice>
  </mc:AlternateContent>
  <xr:revisionPtr revIDLastSave="0" documentId="13_ncr:1_{68EC73BE-F008-4B02-A6EB-695D77B4F533}" xr6:coauthVersionLast="47" xr6:coauthVersionMax="47" xr10:uidLastSave="{00000000-0000-0000-0000-000000000000}"/>
  <workbookProtection workbookAlgorithmName="SHA-512" workbookHashValue="Kwv+2rTuNCOZjLFUpJX+tp4lE46Lq96RkyQ3qjMRuvhaBeqOXT3lkxei3a1tSB7hFVmSwC/2jNhbp7Of7BfZ4w==" workbookSaltValue="/5IQyxNLRU4r8L38f7rBzw=="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<sst xmlns="http://schemas.openxmlformats.org/spreadsheetml/2006/main" count="228" uniqueCount="113">
  <si>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</si>
  <si>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</si>
  <si>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</si>
  <si>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</si>
  <si>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</si>
  <si>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</si>
  <si>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</si>
  <si>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</si>
  <si>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</si>
  <si>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</si>
  <si>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</si>
  <si>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</si>
  <si>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</si>
  <si>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</si>
  <si>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</si>
  <si>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</si>
  <si>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</si>
  <si>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</si>
  <si>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</si>
  <si>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</si>
  <si>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</si>
  <si>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</si>
  <si>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</si>
  <si>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</si>
  <si>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</si>
  <si>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</si>
  <si>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</si>
  <si>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</si>
  <si>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</si>
  <si>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</si>
  <si>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</si>
  <si>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</si>
  <si>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</si>
  <si>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</si>
  <si>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</si>
  <si>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</si>
  <si>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</si>
  <si>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</si>
  <si>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</si>
  <si>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</si>
  <si>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</si>
  <si>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</si>
  <si>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</si>
  <si>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</si>
  <si>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</si>
  <si>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</si>
  <si>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</si>
  <si>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</si>
  <si>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</si>
  <si>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</si>
  <si>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</si>
  <si>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</si>
  <si>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</si>
  <si>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</si>
  <si>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</si>
  <si>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</si>
  <si>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</si>
  <si>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</si>
  <si>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</si>
  <si>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</si>
  <si>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</si>
  <si>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</si>
  <si>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</si>
  <si>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</si>
  <si>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</si>
  <si>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</si>
  <si>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</si>
  <si>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</si>
  <si>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</si>
  <si>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</si>
  <si>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</si>
  <si>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</si>
  <si>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</si>
  <si>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</si>
  <si>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</si>
  <si>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</si>
  <si>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</si>
  <si>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</si>
  <si>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</si>
  <si>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</si>
  <si>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</si>
  <si>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</si>
  <si>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</si>
  <si>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</si>
  <si>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</si>
  <si>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</si>
  <si>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</si>
  <si>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</si>
  <si>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</si>
  <si>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</si>
  <si>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</si>
  <si>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</si>
  <si>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</si>
  <si>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</si>
  <si>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</si>
  <si>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</si>
  <si>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</si>
  <si>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</si>
  <si>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</si>
  <si>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</si>
  <si>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</si>
  <si>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</si>
  <si>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</si>
  <si>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</si>
  <si>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</si>
  <si>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</si>
  <si>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</si>
  <si>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</si>
  <si>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</si>
  <si>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</si>
  <si>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現在の経営状況は、経常収支比率が100％を超え、黒字経営を維持している。また、1年以内に支払うべき債務に対して支払うことができる資金は確保できており、資金繰りについても安定しているが、経常収支比率、料金回収率はともに減少傾向にある。 
　今後も、老朽施設の更新や、防災対策（施設の耐震化・浸水対策）に多額の費用が必要となることや、物価や金利の上昇といった費用増加の要因がある一方で、人口減少等により給水収益の減少が見込まれるなど、経営状況は悪化する傾向にある。
　そうした中で、将来にわたって安全な水道水を安定供給するため、昨今の社会情勢を踏まえ、経営戦略（水道事業ビジョン）の取り組みを着実に推進し、引き続き経営基盤の強化に努めている。</t>
    <rPh sb="187" eb="189">
      <t>イッポウ</t>
    </rPh>
    <rPh sb="314" eb="315">
      <t>ツト</t>
    </rPh>
    <phoneticPr fontId="4"/>
  </si>
  <si>
    <t>①②経常収支比率は、100％を超えており、累積欠損金も発生しておらず黒字経営を維持している。
③流動比率は、類似団体平均値より低くなっているが、短期的な債務に対する支払能力を維持している。
④企業債残高対給水収益比率は、類似団体平均値より高くなっている。老朽施設の更新を進めていることから、増加傾向にあると考えている。
⑤料金回収率は、100％を下回っている。老朽施設の更新や物価高騰の影響による費用の増加で減少傾向にあると考えている。
⑥給水原価は、類似団体平均値より高くなっている。老朽施設の更新や、物価高騰の影響により費用が増加している一方で、有収水量は減少しているため、上昇傾向にある。
⑦施設利用率は、類似団体平均値より低くなっているが、本市の地理的条件や災害などの非常時に対する備えを総合的に勘案すると、利用状況や規模は適切と考えている。
⑧有収率は、類似団体平均値より高くなっており、水道水を効率的に供給できている。</t>
    <rPh sb="63" eb="64">
      <t>ヒク</t>
    </rPh>
    <rPh sb="87" eb="89">
      <t>イジ</t>
    </rPh>
    <rPh sb="173" eb="175">
      <t>シタマワ</t>
    </rPh>
    <rPh sb="382" eb="384">
      <t>ルイジ</t>
    </rPh>
    <rPh sb="384" eb="386">
      <t>ダンタイ</t>
    </rPh>
    <rPh sb="386" eb="389">
      <t>ヘイキンチ</t>
    </rPh>
    <rPh sb="391" eb="392">
      <t>タカ</t>
    </rPh>
    <phoneticPr fontId="4"/>
  </si>
  <si>
    <t>①有形固定資産減価償却率は、類似団体平均値より低くなっている。
②管路経年化率は、類似団体平均値よりも低くなっている。老朽管路の更新は、管種別の特性を考慮して設定した本市独自の更新基準年数に基づいて実施しており、引き続き老朽管路の状況を注視し、計画的に更新を進める必要がある。
③管路更新率は、計画的に管路更新を行っていることから、類似団体よりも高い水準であると考えている。</t>
    <rPh sb="181" eb="18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</si>
</sst>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1.52</c:v>
                </c:pt>
                <c:pt idx="1">
                  <c:v>1.35</c:v>
                </c:pt>
                <c:pt idx="2">
                  <c:v>0.99</c:v>
                </c:pt>
                <c:pt idx="3">
                  <c:v>1.31</c:v>
                </c:pt>
                <c:pt idx="4">
                  <c:v>0.95</c:v>
                </c:pt>
              </c:numCache>
            </c:numRef>
          </c:val>
          <c:extLst>
            <c:ext xmlns:c16="http://schemas.microsoft.com/office/drawing/2014/chart" uri="{C3380CC4-5D6E-409C-BE32-E72D297353CC}">
              <c16:uniqueId val="{00000000-76DD-489C-A84B-200B2BD0B0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76DD-489C-A84B-200B2BD0B0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60.02</c:v>
                </c:pt>
                <c:pt idx="1">
                  <c:v>60.27</c:v>
                </c:pt>
                <c:pt idx="2">
                  <c:v>60.12</c:v>
                </c:pt>
                <c:pt idx="3">
                  <c:v>59.67</c:v>
                </c:pt>
                <c:pt idx="4">
                  <c:v>59.15</c:v>
                </c:pt>
              </c:numCache>
            </c:numRef>
          </c:val>
          <c:extLst>
            <c:ext xmlns:c16="http://schemas.microsoft.com/office/drawing/2014/chart" uri="{C3380CC4-5D6E-409C-BE32-E72D297353CC}">
              <c16:uniqueId val="{00000000-258E-40C6-A360-68A9DE0332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258E-40C6-A360-68A9DE0332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94.37</c:v>
                </c:pt>
                <c:pt idx="1">
                  <c:v>94.95</c:v>
                </c:pt>
                <c:pt idx="2">
                  <c:v>94.4</c:v>
                </c:pt>
                <c:pt idx="3">
                  <c:v>94.16</c:v>
                </c:pt>
                <c:pt idx="4">
                  <c:v>94.14</c:v>
                </c:pt>
              </c:numCache>
            </c:numRef>
          </c:val>
          <c:extLst>
            <c:ext xmlns:c16="http://schemas.microsoft.com/office/drawing/2014/chart" uri="{C3380CC4-5D6E-409C-BE32-E72D297353CC}">
              <c16:uniqueId val="{00000000-E4CE-4A0F-980E-848F7CEC9B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E4CE-4A0F-980E-848F7CEC9B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109.24</c:v>
                </c:pt>
                <c:pt idx="1">
                  <c:v>112.88</c:v>
                </c:pt>
                <c:pt idx="2">
                  <c:v>110.92</c:v>
                </c:pt>
                <c:pt idx="3">
                  <c:v>106.46</c:v>
                </c:pt>
                <c:pt idx="4">
                  <c:v>102.75</c:v>
                </c:pt>
              </c:numCache>
            </c:numRef>
          </c:val>
          <c:extLst>
            <c:ext xmlns:c16="http://schemas.microsoft.com/office/drawing/2014/chart" uri="{C3380CC4-5D6E-409C-BE32-E72D297353CC}">
              <c16:uniqueId val="{00000000-7E5B-4D27-90A6-991F00A2F5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7E5B-4D27-90A6-991F00A2F5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46.63</c:v>
                </c:pt>
                <c:pt idx="1">
                  <c:v>47.23</c:v>
                </c:pt>
                <c:pt idx="2">
                  <c:v>47.35</c:v>
                </c:pt>
                <c:pt idx="3">
                  <c:v>47.5</c:v>
                </c:pt>
                <c:pt idx="4">
                  <c:v>46.56</c:v>
                </c:pt>
              </c:numCache>
            </c:numRef>
          </c:val>
          <c:extLst>
            <c:ext xmlns:c16="http://schemas.microsoft.com/office/drawing/2014/chart" uri="{C3380CC4-5D6E-409C-BE32-E72D297353CC}">
              <c16:uniqueId val="{00000000-B327-4813-8F34-7717928D4F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B327-4813-8F34-7717928D4F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10.23</c:v>
                </c:pt>
                <c:pt idx="1">
                  <c:v>10.38</c:v>
                </c:pt>
                <c:pt idx="2">
                  <c:v>12.03</c:v>
                </c:pt>
                <c:pt idx="3">
                  <c:v>14.25</c:v>
                </c:pt>
                <c:pt idx="4">
                  <c:v>16.25</c:v>
                </c:pt>
              </c:numCache>
            </c:numRef>
          </c:val>
          <c:extLst>
            <c:ext xmlns:c16="http://schemas.microsoft.com/office/drawing/2014/chart" uri="{C3380CC4-5D6E-409C-BE32-E72D297353CC}">
              <c16:uniqueId val="{00000000-09C2-43D6-8909-F8EB29BABB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09C2-43D6-8909-F8EB29BABB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EA-4414-8885-3A6BAEB75DC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D8EA-4414-8885-3A6BAEB75DC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243.02</c:v>
                </c:pt>
                <c:pt idx="1">
                  <c:v>267.32</c:v>
                </c:pt>
                <c:pt idx="2">
                  <c:v>229.16</c:v>
                </c:pt>
                <c:pt idx="3">
                  <c:v>200.3</c:v>
                </c:pt>
                <c:pt idx="4">
                  <c:v>196.79</c:v>
                </c:pt>
              </c:numCache>
            </c:numRef>
          </c:val>
          <c:extLst>
            <c:ext xmlns:c16="http://schemas.microsoft.com/office/drawing/2014/chart" uri="{C3380CC4-5D6E-409C-BE32-E72D297353CC}">
              <c16:uniqueId val="{00000000-0670-4A4B-BBA7-FC88954B86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0670-4A4B-BBA7-FC88954B86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478.15</c:v>
                </c:pt>
                <c:pt idx="1">
                  <c:v>489.87</c:v>
                </c:pt>
                <c:pt idx="2">
                  <c:v>516.22</c:v>
                </c:pt>
                <c:pt idx="3">
                  <c:v>546.39</c:v>
                </c:pt>
                <c:pt idx="4">
                  <c:v>574.92999999999995</c:v>
                </c:pt>
              </c:numCache>
            </c:numRef>
          </c:val>
          <c:extLst>
            <c:ext xmlns:c16="http://schemas.microsoft.com/office/drawing/2014/chart" uri="{C3380CC4-5D6E-409C-BE32-E72D297353CC}">
              <c16:uniqueId val="{00000000-F0F1-4486-A449-7C34A78C21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F0F1-4486-A449-7C34A78C21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104.69</c:v>
                </c:pt>
                <c:pt idx="1">
                  <c:v>109</c:v>
                </c:pt>
                <c:pt idx="2">
                  <c:v>106.76</c:v>
                </c:pt>
                <c:pt idx="3">
                  <c:v>101.61</c:v>
                </c:pt>
                <c:pt idx="4">
                  <c:v>97.63</c:v>
                </c:pt>
              </c:numCache>
            </c:numRef>
          </c:val>
          <c:extLst>
            <c:ext xmlns:c16="http://schemas.microsoft.com/office/drawing/2014/chart" uri="{C3380CC4-5D6E-409C-BE32-E72D297353CC}">
              <c16:uniqueId val="{00000000-8B99-4EDB-AB2D-1469A967B6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8B99-4EDB-AB2D-1469A967B6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163.59</c:v>
                </c:pt>
                <c:pt idx="1">
                  <c:v>155.6</c:v>
                </c:pt>
                <c:pt idx="2">
                  <c:v>158.78</c:v>
                </c:pt>
                <c:pt idx="3">
                  <c:v>167.25</c:v>
                </c:pt>
                <c:pt idx="4">
                  <c:v>174.44</c:v>
                </c:pt>
              </c:numCache>
            </c:numRef>
          </c:val>
          <c:extLst>
            <c:ext xmlns:c16="http://schemas.microsoft.com/office/drawing/2014/chart" uri="{C3380CC4-5D6E-409C-BE32-E72D297353CC}">
              <c16:uniqueId val="{00000000-9714-4F12-884A-BF809CF9F5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9714-4F12-884A-BF809CF9F5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1" zoomScale="80" zoomScaleNormal="80" workbookViewId="0">
      <selection activeCell="CV46" sqref="CV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山口県　山口市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187494</v>
      </c>
      <c r="AM8" s="44"/>
      <c r="AN8" s="44"/>
      <c r="AO8" s="44"/>
      <c r="AP8" s="44"/>
      <c r="AQ8" s="44"/>
      <c r="AR8" s="44"/>
      <c r="AS8" s="44"/>
      <c r="AT8" s="45">
        <f>データ!$S$6</f>
        <v>1023.23</v>
      </c>
      <c r="AU8" s="46"/>
      <c r="AV8" s="46"/>
      <c r="AW8" s="46"/>
      <c r="AX8" s="46"/>
      <c r="AY8" s="46"/>
      <c r="AZ8" s="46"/>
      <c r="BA8" s="46"/>
      <c r="BB8" s="47">
        <f>データ!$T$6</f>
        <v>183.24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64.27</v>
      </c>
      <c r="J10" s="46"/>
      <c r="K10" s="46"/>
      <c r="L10" s="46"/>
      <c r="M10" s="46"/>
      <c r="N10" s="46"/>
      <c r="O10" s="80"/>
      <c r="P10" s="47">
        <f>データ!$P$6</f>
        <v>91.94</v>
      </c>
      <c r="Q10" s="47"/>
      <c r="R10" s="47"/>
      <c r="S10" s="47"/>
      <c r="T10" s="47"/>
      <c r="U10" s="47"/>
      <c r="V10" s="47"/>
      <c r="W10" s="44">
        <f>データ!$Q$6</f>
        <v>2865</v>
      </c>
      <c r="X10" s="44"/>
      <c r="Y10" s="44"/>
      <c r="Z10" s="44"/>
      <c r="AA10" s="44"/>
      <c r="AB10" s="44"/>
      <c r="AC10" s="44"/>
      <c r="AD10" s="2"/>
      <c r="AE10" s="2"/>
      <c r="AF10" s="2"/>
      <c r="AG10" s="2"/>
      <c r="AH10" s="2"/>
      <c r="AI10" s="2"/>
      <c r="AJ10" s="2"/>
      <c r="AK10" s="2"/>
      <c r="AL10" s="44">
        <f>データ!$U$6</f>
        <v>171089</v>
      </c>
      <c r="AM10" s="44"/>
      <c r="AN10" s="44"/>
      <c r="AO10" s="44"/>
      <c r="AP10" s="44"/>
      <c r="AQ10" s="44"/>
      <c r="AR10" s="44"/>
      <c r="AS10" s="44"/>
      <c r="AT10" s="45">
        <f>データ!$V$6</f>
        <v>139.35</v>
      </c>
      <c r="AU10" s="46"/>
      <c r="AV10" s="46"/>
      <c r="AW10" s="46"/>
      <c r="AX10" s="46"/>
      <c r="AY10" s="46"/>
      <c r="AZ10" s="46"/>
      <c r="BA10" s="46"/>
      <c r="BB10" s="47">
        <f>データ!$W$6</f>
        <v>1227.76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yuRYqbbqkSJeSJEWs/UwxFIxLQKqsIYc/gF0Nnsr2B8+CGU/iXLlbCXfXlqbDuyb2Nty82eIsOMW7ht0sRpDA==" saltValue="RrRNwjc3aE5uXnFKdyWmb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352039</v>
      </c>
      <c r="D6" s="20">
        <f t="shared" si="3"/>
        <v>46</v>
      </c>
      <c r="E6" s="20">
        <f t="shared" si="3"/>
        <v>1</v>
      </c>
      <c r="F6" s="20">
        <f t="shared" si="3"/>
        <v>0</v>
      </c>
      <c r="G6" s="20">
        <f t="shared" si="3"/>
        <v>1</v>
      </c>
      <c r="H6" s="20" t="str">
        <f t="shared" si="3"/>
        <v>山口県　山口市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64.27</v>
      </c>
      <c r="P6" s="21">
        <f t="shared" si="3"/>
        <v>91.94</v>
      </c>
      <c r="Q6" s="21">
        <f t="shared" si="3"/>
        <v>2865</v>
      </c>
      <c r="R6" s="21">
        <f t="shared" si="3"/>
        <v>187494</v>
      </c>
      <c r="S6" s="21">
        <f t="shared" si="3"/>
        <v>1023.23</v>
      </c>
      <c r="T6" s="21">
        <f t="shared" si="3"/>
        <v>183.24</v>
      </c>
      <c r="U6" s="21">
        <f t="shared" si="3"/>
        <v>171089</v>
      </c>
      <c r="V6" s="21">
        <f t="shared" si="3"/>
        <v>139.35</v>
      </c>
      <c r="W6" s="21">
        <f t="shared" si="3"/>
        <v>1227.76</v>
      </c>
      <c r="X6" s="22">
        <f>IF(X7="",NA(),X7)</f>
        <v>109.24</v>
      </c>
      <c r="Y6" s="22">
        <f t="shared" ref="Y6:AG6" si="4">IF(Y7="",NA(),Y7)</f>
        <v>112.88</v>
      </c>
      <c r="Z6" s="22">
        <f t="shared" si="4"/>
        <v>110.92</v>
      </c>
      <c r="AA6" s="22">
        <f t="shared" si="4"/>
        <v>106.46</v>
      </c>
      <c r="AB6" s="22">
        <f t="shared" si="4"/>
        <v>102.75</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243.02</v>
      </c>
      <c r="AU6" s="22">
        <f t="shared" ref="AU6:BC6" si="6">IF(AU7="",NA(),AU7)</f>
        <v>267.32</v>
      </c>
      <c r="AV6" s="22">
        <f t="shared" si="6"/>
        <v>229.16</v>
      </c>
      <c r="AW6" s="22">
        <f t="shared" si="6"/>
        <v>200.3</v>
      </c>
      <c r="AX6" s="22">
        <f t="shared" si="6"/>
        <v>196.79</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478.15</v>
      </c>
      <c r="BF6" s="22">
        <f t="shared" ref="BF6:BN6" si="7">IF(BF7="",NA(),BF7)</f>
        <v>489.87</v>
      </c>
      <c r="BG6" s="22">
        <f t="shared" si="7"/>
        <v>516.22</v>
      </c>
      <c r="BH6" s="22">
        <f t="shared" si="7"/>
        <v>546.39</v>
      </c>
      <c r="BI6" s="22">
        <f t="shared" si="7"/>
        <v>574.92999999999995</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104.69</v>
      </c>
      <c r="BQ6" s="22">
        <f t="shared" ref="BQ6:BY6" si="8">IF(BQ7="",NA(),BQ7)</f>
        <v>109</v>
      </c>
      <c r="BR6" s="22">
        <f t="shared" si="8"/>
        <v>106.76</v>
      </c>
      <c r="BS6" s="22">
        <f t="shared" si="8"/>
        <v>101.61</v>
      </c>
      <c r="BT6" s="22">
        <f t="shared" si="8"/>
        <v>97.63</v>
      </c>
      <c r="BU6" s="22">
        <f t="shared" si="8"/>
        <v>106.11</v>
      </c>
      <c r="BV6" s="22">
        <f t="shared" si="8"/>
        <v>103.75</v>
      </c>
      <c r="BW6" s="22">
        <f t="shared" si="8"/>
        <v>105.3</v>
      </c>
      <c r="BX6" s="22">
        <f t="shared" si="8"/>
        <v>99.41</v>
      </c>
      <c r="BY6" s="22">
        <f t="shared" si="8"/>
        <v>101.11</v>
      </c>
      <c r="BZ6" s="21" t="str">
        <f>IF(BZ7="","",IF(BZ7="-","【-】","【"&amp;SUBSTITUTE(TEXT(BZ7,"#,##0.00"),"-","△")&amp;"】"))</f>
        <v>【97.82】</v>
      </c>
      <c r="CA6" s="22">
        <f>IF(CA7="",NA(),CA7)</f>
        <v>163.59</v>
      </c>
      <c r="CB6" s="22">
        <f t="shared" ref="CB6:CJ6" si="9">IF(CB7="",NA(),CB7)</f>
        <v>155.6</v>
      </c>
      <c r="CC6" s="22">
        <f t="shared" si="9"/>
        <v>158.78</v>
      </c>
      <c r="CD6" s="22">
        <f t="shared" si="9"/>
        <v>167.25</v>
      </c>
      <c r="CE6" s="22">
        <f t="shared" si="9"/>
        <v>174.44</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60.02</v>
      </c>
      <c r="CM6" s="22">
        <f t="shared" ref="CM6:CU6" si="10">IF(CM7="",NA(),CM7)</f>
        <v>60.27</v>
      </c>
      <c r="CN6" s="22">
        <f t="shared" si="10"/>
        <v>60.12</v>
      </c>
      <c r="CO6" s="22">
        <f t="shared" si="10"/>
        <v>59.67</v>
      </c>
      <c r="CP6" s="22">
        <f t="shared" si="10"/>
        <v>59.15</v>
      </c>
      <c r="CQ6" s="22">
        <f t="shared" si="10"/>
        <v>61.71</v>
      </c>
      <c r="CR6" s="22">
        <f t="shared" si="10"/>
        <v>63.12</v>
      </c>
      <c r="CS6" s="22">
        <f t="shared" si="10"/>
        <v>62.57</v>
      </c>
      <c r="CT6" s="22">
        <f t="shared" si="10"/>
        <v>61.56</v>
      </c>
      <c r="CU6" s="22">
        <f t="shared" si="10"/>
        <v>60.84</v>
      </c>
      <c r="CV6" s="21" t="str">
        <f>IF(CV7="","",IF(CV7="-","【-】","【"&amp;SUBSTITUTE(TEXT(CV7,"#,##0.00"),"-","△")&amp;"】"))</f>
        <v>【59.81】</v>
      </c>
      <c r="CW6" s="22">
        <f>IF(CW7="",NA(),CW7)</f>
        <v>94.37</v>
      </c>
      <c r="CX6" s="22">
        <f t="shared" ref="CX6:DF6" si="11">IF(CX7="",NA(),CX7)</f>
        <v>94.95</v>
      </c>
      <c r="CY6" s="22">
        <f t="shared" si="11"/>
        <v>94.4</v>
      </c>
      <c r="CZ6" s="22">
        <f t="shared" si="11"/>
        <v>94.16</v>
      </c>
      <c r="DA6" s="22">
        <f t="shared" si="11"/>
        <v>94.14</v>
      </c>
      <c r="DB6" s="22">
        <f t="shared" si="11"/>
        <v>90.03</v>
      </c>
      <c r="DC6" s="22">
        <f t="shared" si="11"/>
        <v>90.09</v>
      </c>
      <c r="DD6" s="22">
        <f t="shared" si="11"/>
        <v>90.21</v>
      </c>
      <c r="DE6" s="22">
        <f t="shared" si="11"/>
        <v>90.11</v>
      </c>
      <c r="DF6" s="22">
        <f t="shared" si="11"/>
        <v>89.73</v>
      </c>
      <c r="DG6" s="21" t="str">
        <f>IF(DG7="","",IF(DG7="-","【-】","【"&amp;SUBSTITUTE(TEXT(DG7,"#,##0.00"),"-","△")&amp;"】"))</f>
        <v>【89.42】</v>
      </c>
      <c r="DH6" s="22">
        <f>IF(DH7="",NA(),DH7)</f>
        <v>46.63</v>
      </c>
      <c r="DI6" s="22">
        <f t="shared" ref="DI6:DQ6" si="12">IF(DI7="",NA(),DI7)</f>
        <v>47.23</v>
      </c>
      <c r="DJ6" s="22">
        <f t="shared" si="12"/>
        <v>47.35</v>
      </c>
      <c r="DK6" s="22">
        <f t="shared" si="12"/>
        <v>47.5</v>
      </c>
      <c r="DL6" s="22">
        <f t="shared" si="12"/>
        <v>46.56</v>
      </c>
      <c r="DM6" s="22">
        <f t="shared" si="12"/>
        <v>49.6</v>
      </c>
      <c r="DN6" s="22">
        <f t="shared" si="12"/>
        <v>50.31</v>
      </c>
      <c r="DO6" s="22">
        <f t="shared" si="12"/>
        <v>50.74</v>
      </c>
      <c r="DP6" s="22">
        <f t="shared" si="12"/>
        <v>51.49</v>
      </c>
      <c r="DQ6" s="22">
        <f t="shared" si="12"/>
        <v>51.94</v>
      </c>
      <c r="DR6" s="21" t="str">
        <f>IF(DR7="","",IF(DR7="-","【-】","【"&amp;SUBSTITUTE(TEXT(DR7,"#,##0.00"),"-","△")&amp;"】"))</f>
        <v>【52.02】</v>
      </c>
      <c r="DS6" s="22">
        <f>IF(DS7="",NA(),DS7)</f>
        <v>10.23</v>
      </c>
      <c r="DT6" s="22">
        <f t="shared" ref="DT6:EB6" si="13">IF(DT7="",NA(),DT7)</f>
        <v>10.38</v>
      </c>
      <c r="DU6" s="22">
        <f t="shared" si="13"/>
        <v>12.03</v>
      </c>
      <c r="DV6" s="22">
        <f t="shared" si="13"/>
        <v>14.25</v>
      </c>
      <c r="DW6" s="22">
        <f t="shared" si="13"/>
        <v>16.25</v>
      </c>
      <c r="DX6" s="22">
        <f t="shared" si="13"/>
        <v>20.49</v>
      </c>
      <c r="DY6" s="22">
        <f t="shared" si="13"/>
        <v>21.34</v>
      </c>
      <c r="DZ6" s="22">
        <f t="shared" si="13"/>
        <v>23.27</v>
      </c>
      <c r="EA6" s="22">
        <f t="shared" si="13"/>
        <v>25.18</v>
      </c>
      <c r="EB6" s="22">
        <f t="shared" si="13"/>
        <v>26.52</v>
      </c>
      <c r="EC6" s="21" t="str">
        <f>IF(EC7="","",IF(EC7="-","【-】","【"&amp;SUBSTITUTE(TEXT(EC7,"#,##0.00"),"-","△")&amp;"】"))</f>
        <v>【25.37】</v>
      </c>
      <c r="ED6" s="22">
        <f>IF(ED7="",NA(),ED7)</f>
        <v>1.52</v>
      </c>
      <c r="EE6" s="22">
        <f t="shared" ref="EE6:EM6" si="14">IF(EE7="",NA(),EE7)</f>
        <v>1.35</v>
      </c>
      <c r="EF6" s="22">
        <f t="shared" si="14"/>
        <v>0.99</v>
      </c>
      <c r="EG6" s="22">
        <f t="shared" si="14"/>
        <v>1.31</v>
      </c>
      <c r="EH6" s="22">
        <f t="shared" si="14"/>
        <v>0.95</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352039</v>
      </c>
      <c r="D7" s="24">
        <v>46</v>
      </c>
      <c r="E7" s="24">
        <v>1</v>
      </c>
      <c r="F7" s="24">
        <v>0</v>
      </c>
      <c r="G7" s="24">
        <v>1</v>
      </c>
      <c r="H7" s="24" t="s">
        <v>93</v>
      </c>
      <c r="I7" s="24" t="s">
        <v>94</v>
      </c>
      <c r="J7" s="24" t="s">
        <v>95</v>
      </c>
      <c r="K7" s="24" t="s">
        <v>96</v>
      </c>
      <c r="L7" s="24" t="s">
        <v>97</v>
      </c>
      <c r="M7" s="24" t="s">
        <v>98</v>
      </c>
      <c r="N7" s="25" t="s">
        <v>99</v>
      </c>
      <c r="O7" s="25">
        <v>64.27</v>
      </c>
      <c r="P7" s="25">
        <v>91.94</v>
      </c>
      <c r="Q7" s="25">
        <v>2865</v>
      </c>
      <c r="R7" s="25">
        <v>187494</v>
      </c>
      <c r="S7" s="25">
        <v>1023.23</v>
      </c>
      <c r="T7" s="25">
        <v>183.24</v>
      </c>
      <c r="U7" s="25">
        <v>171089</v>
      </c>
      <c r="V7" s="25">
        <v>139.35</v>
      </c>
      <c r="W7" s="25">
        <v>1227.76</v>
      </c>
      <c r="X7" s="25">
        <v>109.24</v>
      </c>
      <c r="Y7" s="25">
        <v>112.88</v>
      </c>
      <c r="Z7" s="25">
        <v>110.92</v>
      </c>
      <c r="AA7" s="25">
        <v>106.46</v>
      </c>
      <c r="AB7" s="25">
        <v>102.75</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243.02</v>
      </c>
      <c r="AU7" s="25">
        <v>267.32</v>
      </c>
      <c r="AV7" s="25">
        <v>229.16</v>
      </c>
      <c r="AW7" s="25">
        <v>200.3</v>
      </c>
      <c r="AX7" s="25">
        <v>196.79</v>
      </c>
      <c r="AY7" s="25">
        <v>309.10000000000002</v>
      </c>
      <c r="AZ7" s="25">
        <v>306.08</v>
      </c>
      <c r="BA7" s="25">
        <v>306.14999999999998</v>
      </c>
      <c r="BB7" s="25">
        <v>297.54000000000002</v>
      </c>
      <c r="BC7" s="25">
        <v>289.44</v>
      </c>
      <c r="BD7" s="25">
        <v>243.36</v>
      </c>
      <c r="BE7" s="25">
        <v>478.15</v>
      </c>
      <c r="BF7" s="25">
        <v>489.87</v>
      </c>
      <c r="BG7" s="25">
        <v>516.22</v>
      </c>
      <c r="BH7" s="25">
        <v>546.39</v>
      </c>
      <c r="BI7" s="25">
        <v>574.92999999999995</v>
      </c>
      <c r="BJ7" s="25">
        <v>290.42</v>
      </c>
      <c r="BK7" s="25">
        <v>294.66000000000003</v>
      </c>
      <c r="BL7" s="25">
        <v>285.27</v>
      </c>
      <c r="BM7" s="25">
        <v>294.73</v>
      </c>
      <c r="BN7" s="25">
        <v>301.23</v>
      </c>
      <c r="BO7" s="25">
        <v>265.93</v>
      </c>
      <c r="BP7" s="25">
        <v>104.69</v>
      </c>
      <c r="BQ7" s="25">
        <v>109</v>
      </c>
      <c r="BR7" s="25">
        <v>106.76</v>
      </c>
      <c r="BS7" s="25">
        <v>101.61</v>
      </c>
      <c r="BT7" s="25">
        <v>97.63</v>
      </c>
      <c r="BU7" s="25">
        <v>106.11</v>
      </c>
      <c r="BV7" s="25">
        <v>103.75</v>
      </c>
      <c r="BW7" s="25">
        <v>105.3</v>
      </c>
      <c r="BX7" s="25">
        <v>99.41</v>
      </c>
      <c r="BY7" s="25">
        <v>101.11</v>
      </c>
      <c r="BZ7" s="25">
        <v>97.82</v>
      </c>
      <c r="CA7" s="25">
        <v>163.59</v>
      </c>
      <c r="CB7" s="25">
        <v>155.6</v>
      </c>
      <c r="CC7" s="25">
        <v>158.78</v>
      </c>
      <c r="CD7" s="25">
        <v>167.25</v>
      </c>
      <c r="CE7" s="25">
        <v>174.44</v>
      </c>
      <c r="CF7" s="25">
        <v>161.03</v>
      </c>
      <c r="CG7" s="25">
        <v>159.93</v>
      </c>
      <c r="CH7" s="25">
        <v>162.77000000000001</v>
      </c>
      <c r="CI7" s="25">
        <v>170.87</v>
      </c>
      <c r="CJ7" s="25">
        <v>171.09</v>
      </c>
      <c r="CK7" s="25">
        <v>177.56</v>
      </c>
      <c r="CL7" s="25">
        <v>60.02</v>
      </c>
      <c r="CM7" s="25">
        <v>60.27</v>
      </c>
      <c r="CN7" s="25">
        <v>60.12</v>
      </c>
      <c r="CO7" s="25">
        <v>59.67</v>
      </c>
      <c r="CP7" s="25">
        <v>59.15</v>
      </c>
      <c r="CQ7" s="25">
        <v>61.71</v>
      </c>
      <c r="CR7" s="25">
        <v>63.12</v>
      </c>
      <c r="CS7" s="25">
        <v>62.57</v>
      </c>
      <c r="CT7" s="25">
        <v>61.56</v>
      </c>
      <c r="CU7" s="25">
        <v>60.84</v>
      </c>
      <c r="CV7" s="25">
        <v>59.81</v>
      </c>
      <c r="CW7" s="25">
        <v>94.37</v>
      </c>
      <c r="CX7" s="25">
        <v>94.95</v>
      </c>
      <c r="CY7" s="25">
        <v>94.4</v>
      </c>
      <c r="CZ7" s="25">
        <v>94.16</v>
      </c>
      <c r="DA7" s="25">
        <v>94.14</v>
      </c>
      <c r="DB7" s="25">
        <v>90.03</v>
      </c>
      <c r="DC7" s="25">
        <v>90.09</v>
      </c>
      <c r="DD7" s="25">
        <v>90.21</v>
      </c>
      <c r="DE7" s="25">
        <v>90.11</v>
      </c>
      <c r="DF7" s="25">
        <v>89.73</v>
      </c>
      <c r="DG7" s="25">
        <v>89.42</v>
      </c>
      <c r="DH7" s="25">
        <v>46.63</v>
      </c>
      <c r="DI7" s="25">
        <v>47.23</v>
      </c>
      <c r="DJ7" s="25">
        <v>47.35</v>
      </c>
      <c r="DK7" s="25">
        <v>47.5</v>
      </c>
      <c r="DL7" s="25">
        <v>46.56</v>
      </c>
      <c r="DM7" s="25">
        <v>49.6</v>
      </c>
      <c r="DN7" s="25">
        <v>50.31</v>
      </c>
      <c r="DO7" s="25">
        <v>50.74</v>
      </c>
      <c r="DP7" s="25">
        <v>51.49</v>
      </c>
      <c r="DQ7" s="25">
        <v>51.94</v>
      </c>
      <c r="DR7" s="25">
        <v>52.02</v>
      </c>
      <c r="DS7" s="25">
        <v>10.23</v>
      </c>
      <c r="DT7" s="25">
        <v>10.38</v>
      </c>
      <c r="DU7" s="25">
        <v>12.03</v>
      </c>
      <c r="DV7" s="25">
        <v>14.25</v>
      </c>
      <c r="DW7" s="25">
        <v>16.25</v>
      </c>
      <c r="DX7" s="25">
        <v>20.49</v>
      </c>
      <c r="DY7" s="25">
        <v>21.34</v>
      </c>
      <c r="DZ7" s="25">
        <v>23.27</v>
      </c>
      <c r="EA7" s="25">
        <v>25.18</v>
      </c>
      <c r="EB7" s="25">
        <v>26.52</v>
      </c>
      <c r="EC7" s="25">
        <v>25.37</v>
      </c>
      <c r="ED7" s="25">
        <v>1.52</v>
      </c>
      <c r="EE7" s="25">
        <v>1.35</v>
      </c>
      <c r="EF7" s="25">
        <v>0.99</v>
      </c>
      <c r="EG7" s="25">
        <v>1.31</v>
      </c>
      <c r="EH7" s="25">
        <v>0.95</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乗安 勝</cp:lastModifiedBy>
  <cp:lastPrinted>2025-02-03T00:26:50Z</cp:lastPrinted>
  <dcterms:created xsi:type="dcterms:W3CDTF">2025-01-24T06:53:41Z</dcterms:created>
  <dcterms:modified xsi:type="dcterms:W3CDTF">2025-02-06T02:59:52Z</dcterms:modified>
  <cp:category/>
</cp:coreProperties>
</file>