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企画係\11経営比較分析表\R5年度決算\02 提出\"/>
    </mc:Choice>
  </mc:AlternateContent>
  <workbookProtection workbookAlgorithmName="SHA-512" workbookHashValue="eaxnDtsEd6nG5P0gd8x47ZT5UUe7EP3hx5EK8xtNYZftHO4orryja+EvAUPeI61n4KKQL6fEhp9Oegehzhn2uA==" workbookSaltValue="dUPR60CJ9yvR0/qGsjr1v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<sst xmlns="http://schemas.openxmlformats.org/spreadsheetml/2006/main" count="228" uniqueCount="113">
  <si>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</si>
  <si>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</si>
  <si>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</si>
  <si>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</si>
  <si>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</si>
  <si>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</si>
  <si>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</si>
  <si>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</si>
  <si>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</si>
  <si>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</si>
  <si>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</si>
  <si>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</si>
  <si>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</si>
  <si>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</si>
  <si>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</si>
  <si>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</si>
  <si>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</si>
  <si>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</si>
  <si>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</si>
  <si>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</si>
  <si>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</si>
  <si>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</si>
  <si>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</si>
  <si>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</si>
  <si>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</si>
  <si>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</si>
  <si>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</si>
  <si>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</si>
  <si>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</si>
  <si>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</si>
  <si>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</si>
  <si>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</si>
  <si>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</si>
  <si>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</si>
  <si>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</si>
  <si>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</si>
  <si>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</si>
  <si>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</si>
  <si>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</si>
  <si>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</si>
  <si>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</si>
  <si>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</si>
  <si>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</si>
  <si>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</si>
  <si>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</si>
  <si>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</si>
  <si>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</si>
  <si>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</si>
  <si>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</si>
  <si>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</si>
  <si>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</si>
  <si>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</si>
  <si>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</si>
  <si>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</si>
  <si>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</si>
  <si>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</si>
  <si>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</si>
  <si>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</si>
  <si>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</si>
  <si>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</si>
  <si>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</si>
  <si>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</si>
  <si>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</si>
  <si>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</si>
  <si>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</si>
  <si>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</si>
  <si>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</si>
  <si>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</si>
  <si>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</si>
  <si>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</si>
  <si>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</si>
  <si>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</si>
  <si>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</si>
  <si>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</si>
  <si>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</si>
  <si>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</si>
  <si>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</si>
  <si>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</si>
  <si>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</si>
  <si>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</si>
  <si>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</si>
  <si>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</si>
  <si>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</si>
  <si>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</si>
  <si>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</si>
  <si>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</si>
  <si>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</si>
  <si>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</si>
  <si>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</si>
  <si>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</si>
  <si>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</si>
  <si>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</si>
  <si>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</si>
  <si>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</si>
  <si>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</si>
  <si>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</si>
  <si>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</si>
  <si>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</si>
  <si>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</si>
  <si>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</si>
  <si>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</si>
  <si>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</si>
  <si>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</si>
  <si>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</si>
  <si>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</si>
  <si>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</si>
  <si>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</si>
  <si>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</si>
  <si>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</si>
  <si>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</si>
  <si>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本市水道事業における給水人口は年々減少しており、給水収益もこれに併せて減少している。一方で、老朽施設の更新や耐震化など多くの投資を必要とする事業を抱えている。
　給水収益が減少傾向にある中、これらの事業を実施していくためには、配水量を考慮した施設の統廃合や修繕等による延命化を図ることで事業費の抑制に努めるほか、事業費の平準化を行うなどアセットマネジメントの精度向上を図り、より健全で持続可能な事業運営に努めなければならない。また、財源確保のため、料金の見直しを検討する必要もある。</t>
    <rPh sb="157" eb="160">
      <t>ジギョウヒ</t>
    </rPh>
    <rPh sb="161" eb="164">
      <t>ヘイジュンカ</t>
    </rPh>
    <rPh sb="165" eb="166">
      <t>オコナ</t>
    </rPh>
    <rPh sb="180" eb="184">
      <t>セイドコウジョウ</t>
    </rPh>
    <rPh sb="185" eb="186">
      <t>ハカ</t>
    </rPh>
    <rPh sb="190" eb="192">
      <t>ケンゼン</t>
    </rPh>
    <rPh sb="193" eb="197">
      <t>ジゾクカノウ</t>
    </rPh>
    <phoneticPr fontId="4"/>
  </si>
  <si>
    <t>　有形固定資産減価償却率は、上昇傾向にある。これは、法定耐用年数に達する資産が増えていることを示しており、水道施設全体の老朽化が進んでいる状態である。
　また、管路においては、地震等の災害による被災時の影響を考慮し、管口径の大きい送水管を優先して更新しているため、類似団体と比較して管路更新率が低くなっている。管路経年化率も上昇傾向であり、類似団体と比較して高い水準であるため、今後も、費用対効果や将来の水需要の動向などを含め総合的に検討し、効果的・効率的に老朽施設・管路を更新していくことが必要である。</t>
    <rPh sb="60" eb="63">
      <t>ロウキュウカ</t>
    </rPh>
    <rPh sb="80" eb="82">
      <t>カンロ</t>
    </rPh>
    <rPh sb="155" eb="161">
      <t>カンロケイネンカリツ</t>
    </rPh>
    <rPh sb="162" eb="166">
      <t>ジョウショウケイコウ</t>
    </rPh>
    <rPh sb="170" eb="174">
      <t>ルイジダンタイ</t>
    </rPh>
    <rPh sb="175" eb="177">
      <t>ヒカク</t>
    </rPh>
    <rPh sb="181" eb="183">
      <t>スイジュン</t>
    </rPh>
    <rPh sb="189" eb="191">
      <t>コンゴ</t>
    </rPh>
    <rPh sb="193" eb="196">
      <t>ヒヨウタイ</t>
    </rPh>
    <rPh sb="196" eb="198">
      <t>コウカ</t>
    </rPh>
    <rPh sb="199" eb="201">
      <t>ショウライ</t>
    </rPh>
    <rPh sb="202" eb="205">
      <t>ミズジュヨウ</t>
    </rPh>
    <rPh sb="206" eb="208">
      <t>ドウコウ</t>
    </rPh>
    <rPh sb="211" eb="212">
      <t>フク</t>
    </rPh>
    <rPh sb="213" eb="216">
      <t>ソウゴウテキ</t>
    </rPh>
    <rPh sb="217" eb="219">
      <t>ケントウ</t>
    </rPh>
    <rPh sb="221" eb="224">
      <t>コウカテキ</t>
    </rPh>
    <rPh sb="225" eb="228">
      <t>コウリツテキ</t>
    </rPh>
    <rPh sb="229" eb="233">
      <t>ロウキュウシセツ</t>
    </rPh>
    <rPh sb="234" eb="236">
      <t>カンロ</t>
    </rPh>
    <rPh sb="237" eb="239">
      <t>コウシン</t>
    </rPh>
    <rPh sb="246" eb="248">
      <t>ヒツヨウ</t>
    </rPh>
    <phoneticPr fontId="4"/>
  </si>
  <si>
    <t xml:space="preserve">  経常収支比率については、100％を上回り、累積欠損金も発生していないことから健全な経営状態であるといえるが、人口減少等による水需要の減少に伴い給水収益は減少傾向にある。
　流動比率は100％を上回っていることから、短期的な債務に関する支払能力は確保されている。
　企業債残高対給水収益比率は、企業債残高の増加及び給水収益の減少に伴い、令和4年度から増加に転じた。長府浄水場更新事業を始めとした大規模事業の事業費がピークを迎えていくことに伴い、将来的には大幅な増加傾向となる見込みであるため適切な管理が必要である。
　給水原価については、類似団体と比較しても高い状態が続いており、その要因としては、本市は山坂が多く、配水池やポンプ場等の施設が多いため、維持管理費用が多くかかることなどが考えられる。
　また、主な構成費目である動力費が令和4年度と比較して減少しているが、高止まりの傾向にある。
　施設利用率は、類似団体と比較して高くなっているが、平均配水量の低下により減少傾向にある。
　有収率は漏水量の減少に伴い、令和4年度と比較して令和5年度は上昇したが、類似団体と比較して低いため、更なる漏水対策等数値向上の取組が必要である。</t>
    <rPh sb="98" eb="100">
      <t>ウワマワ</t>
    </rPh>
    <rPh sb="169" eb="171">
      <t>レイワ</t>
    </rPh>
    <rPh sb="172" eb="174">
      <t>ネンド</t>
    </rPh>
    <rPh sb="204" eb="207">
      <t>ジギョウヒ</t>
    </rPh>
    <rPh sb="212" eb="213">
      <t>ムカ</t>
    </rPh>
    <rPh sb="220" eb="221">
      <t>トモナ</t>
    </rPh>
    <rPh sb="246" eb="248">
      <t>テキセツ</t>
    </rPh>
    <rPh sb="249" eb="251">
      <t>カンリ</t>
    </rPh>
    <rPh sb="355" eb="356">
      <t>オモ</t>
    </rPh>
    <rPh sb="357" eb="359">
      <t>コウセイ</t>
    </rPh>
    <rPh sb="359" eb="361">
      <t>ヒモク</t>
    </rPh>
    <rPh sb="364" eb="367">
      <t>ドウリョクヒ</t>
    </rPh>
    <rPh sb="374" eb="376">
      <t>ヒカク</t>
    </rPh>
    <rPh sb="378" eb="380">
      <t>ゲンショウ</t>
    </rPh>
    <rPh sb="475" eb="477">
      <t>ジョウショウ</t>
    </rPh>
    <rPh sb="486" eb="488">
      <t>ヒカク</t>
    </rPh>
    <rPh sb="490" eb="491">
      <t>ヒク</t>
    </rPh>
    <rPh sb="495" eb="496">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</si>
</sst>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0.47</c:v>
                </c:pt>
                <c:pt idx="1">
                  <c:v>0.27</c:v>
                </c:pt>
                <c:pt idx="2">
                  <c:v>0.26</c:v>
                </c:pt>
                <c:pt idx="3">
                  <c:v>0.26</c:v>
                </c:pt>
                <c:pt idx="4">
                  <c:v>0.25</c:v>
                </c:pt>
              </c:numCache>
            </c:numRef>
          </c:val>
          <c:extLst>
            <c:ext xmlns:c16="http://schemas.microsoft.com/office/drawing/2014/chart" uri="{C3380CC4-5D6E-409C-BE32-E72D297353CC}">
              <c16:uniqueId val="{00000000-5FA3-4748-ACD9-003D007290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5FA3-4748-ACD9-003D007290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74.02</c:v>
                </c:pt>
                <c:pt idx="1">
                  <c:v>73.13</c:v>
                </c:pt>
                <c:pt idx="2">
                  <c:v>72.05</c:v>
                </c:pt>
                <c:pt idx="3">
                  <c:v>69.89</c:v>
                </c:pt>
                <c:pt idx="4">
                  <c:v>68.3</c:v>
                </c:pt>
              </c:numCache>
            </c:numRef>
          </c:val>
          <c:extLst>
            <c:ext xmlns:c16="http://schemas.microsoft.com/office/drawing/2014/chart" uri="{C3380CC4-5D6E-409C-BE32-E72D297353CC}">
              <c16:uniqueId val="{00000000-4CF8-483F-BA02-A120B0B93E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4CF8-483F-BA02-A120B0B93E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86.82</c:v>
                </c:pt>
                <c:pt idx="1">
                  <c:v>87.78</c:v>
                </c:pt>
                <c:pt idx="2">
                  <c:v>87.53</c:v>
                </c:pt>
                <c:pt idx="3">
                  <c:v>87.94</c:v>
                </c:pt>
                <c:pt idx="4">
                  <c:v>88.14</c:v>
                </c:pt>
              </c:numCache>
            </c:numRef>
          </c:val>
          <c:extLst>
            <c:ext xmlns:c16="http://schemas.microsoft.com/office/drawing/2014/chart" uri="{C3380CC4-5D6E-409C-BE32-E72D297353CC}">
              <c16:uniqueId val="{00000000-8A1B-4424-BF84-F1B436EF96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8A1B-4424-BF84-F1B436EF96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114.97</c:v>
                </c:pt>
                <c:pt idx="1">
                  <c:v>111.13</c:v>
                </c:pt>
                <c:pt idx="2">
                  <c:v>114.17</c:v>
                </c:pt>
                <c:pt idx="3">
                  <c:v>104.5</c:v>
                </c:pt>
                <c:pt idx="4">
                  <c:v>105.14</c:v>
                </c:pt>
              </c:numCache>
            </c:numRef>
          </c:val>
          <c:extLst>
            <c:ext xmlns:c16="http://schemas.microsoft.com/office/drawing/2014/chart" uri="{C3380CC4-5D6E-409C-BE32-E72D297353CC}">
              <c16:uniqueId val="{00000000-59CD-4866-868E-F4DBEA235A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59CD-4866-868E-F4DBEA235A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53.34</c:v>
                </c:pt>
                <c:pt idx="1">
                  <c:v>53.73</c:v>
                </c:pt>
                <c:pt idx="2">
                  <c:v>54.74</c:v>
                </c:pt>
                <c:pt idx="3">
                  <c:v>55.55</c:v>
                </c:pt>
                <c:pt idx="4">
                  <c:v>56.78</c:v>
                </c:pt>
              </c:numCache>
            </c:numRef>
          </c:val>
          <c:extLst>
            <c:ext xmlns:c16="http://schemas.microsoft.com/office/drawing/2014/chart" uri="{C3380CC4-5D6E-409C-BE32-E72D297353CC}">
              <c16:uniqueId val="{00000000-5644-4D31-8A38-A1549704A4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5644-4D31-8A38-A1549704A4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35.99</c:v>
                </c:pt>
                <c:pt idx="1">
                  <c:v>38.06</c:v>
                </c:pt>
                <c:pt idx="2">
                  <c:v>39.26</c:v>
                </c:pt>
                <c:pt idx="3">
                  <c:v>41.35</c:v>
                </c:pt>
                <c:pt idx="4">
                  <c:v>42.92</c:v>
                </c:pt>
              </c:numCache>
            </c:numRef>
          </c:val>
          <c:extLst>
            <c:ext xmlns:c16="http://schemas.microsoft.com/office/drawing/2014/chart" uri="{C3380CC4-5D6E-409C-BE32-E72D297353CC}">
              <c16:uniqueId val="{00000000-AC55-48AE-91C4-BA849C84BC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AC55-48AE-91C4-BA849C84BC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E9-4166-AE6E-8427162F69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97E9-4166-AE6E-8427162F69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249.93</c:v>
                </c:pt>
                <c:pt idx="1">
                  <c:v>241.91</c:v>
                </c:pt>
                <c:pt idx="2">
                  <c:v>282.01</c:v>
                </c:pt>
                <c:pt idx="3">
                  <c:v>296.24</c:v>
                </c:pt>
                <c:pt idx="4">
                  <c:v>321.44</c:v>
                </c:pt>
              </c:numCache>
            </c:numRef>
          </c:val>
          <c:extLst>
            <c:ext xmlns:c16="http://schemas.microsoft.com/office/drawing/2014/chart" uri="{C3380CC4-5D6E-409C-BE32-E72D297353CC}">
              <c16:uniqueId val="{00000000-7774-46BE-872E-E1E021EEF3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7774-46BE-872E-E1E021EEF3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219.94</c:v>
                </c:pt>
                <c:pt idx="1">
                  <c:v>243.05</c:v>
                </c:pt>
                <c:pt idx="2">
                  <c:v>240.43</c:v>
                </c:pt>
                <c:pt idx="3">
                  <c:v>270.39999999999998</c:v>
                </c:pt>
                <c:pt idx="4">
                  <c:v>280.62</c:v>
                </c:pt>
              </c:numCache>
            </c:numRef>
          </c:val>
          <c:extLst>
            <c:ext xmlns:c16="http://schemas.microsoft.com/office/drawing/2014/chart" uri="{C3380CC4-5D6E-409C-BE32-E72D297353CC}">
              <c16:uniqueId val="{00000000-4443-496A-ADC7-8B34E665ED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4443-496A-ADC7-8B34E665ED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109.6</c:v>
                </c:pt>
                <c:pt idx="1">
                  <c:v>105.06</c:v>
                </c:pt>
                <c:pt idx="2">
                  <c:v>107.89</c:v>
                </c:pt>
                <c:pt idx="3">
                  <c:v>92.9</c:v>
                </c:pt>
                <c:pt idx="4">
                  <c:v>93.59</c:v>
                </c:pt>
              </c:numCache>
            </c:numRef>
          </c:val>
          <c:extLst>
            <c:ext xmlns:c16="http://schemas.microsoft.com/office/drawing/2014/chart" uri="{C3380CC4-5D6E-409C-BE32-E72D297353CC}">
              <c16:uniqueId val="{00000000-07BD-4D43-98D9-F6073FD5CC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07BD-4D43-98D9-F6073FD5CC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179.31</c:v>
                </c:pt>
                <c:pt idx="1">
                  <c:v>175.68</c:v>
                </c:pt>
                <c:pt idx="2">
                  <c:v>180.88</c:v>
                </c:pt>
                <c:pt idx="3">
                  <c:v>199.81</c:v>
                </c:pt>
                <c:pt idx="4">
                  <c:v>199.46</c:v>
                </c:pt>
              </c:numCache>
            </c:numRef>
          </c:val>
          <c:extLst>
            <c:ext xmlns:c16="http://schemas.microsoft.com/office/drawing/2014/chart" uri="{C3380CC4-5D6E-409C-BE32-E72D297353CC}">
              <c16:uniqueId val="{00000000-DB23-41C3-9946-1FCF1BB380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DB23-41C3-9946-1FCF1BB380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70" zoomScaleNormal="7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山口県　下関市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A2</v>
      </c>
      <c r="X8" s="74"/>
      <c r="Y8" s="74"/>
      <c r="Z8" s="74"/>
      <c r="AA8" s="74"/>
      <c r="AB8" s="74"/>
      <c r="AC8" s="74"/>
      <c r="AD8" s="74" t="str">
        <f>データ!$M$6</f>
        <v>自治体職員</v>
      </c>
      <c r="AE8" s="74"/>
      <c r="AF8" s="74"/>
      <c r="AG8" s="74"/>
      <c r="AH8" s="74"/>
      <c r="AI8" s="74"/>
      <c r="AJ8" s="74"/>
      <c r="AK8" s="2"/>
      <c r="AL8" s="65">
        <f>データ!$R$6</f>
        <v>247000</v>
      </c>
      <c r="AM8" s="65"/>
      <c r="AN8" s="65"/>
      <c r="AO8" s="65"/>
      <c r="AP8" s="65"/>
      <c r="AQ8" s="65"/>
      <c r="AR8" s="65"/>
      <c r="AS8" s="65"/>
      <c r="AT8" s="36">
        <f>データ!$S$6</f>
        <v>716.28</v>
      </c>
      <c r="AU8" s="37"/>
      <c r="AV8" s="37"/>
      <c r="AW8" s="37"/>
      <c r="AX8" s="37"/>
      <c r="AY8" s="37"/>
      <c r="AZ8" s="37"/>
      <c r="BA8" s="37"/>
      <c r="BB8" s="54">
        <f>データ!$T$6</f>
        <v>344.84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71.8</v>
      </c>
      <c r="J10" s="37"/>
      <c r="K10" s="37"/>
      <c r="L10" s="37"/>
      <c r="M10" s="37"/>
      <c r="N10" s="37"/>
      <c r="O10" s="64"/>
      <c r="P10" s="54">
        <f>データ!$P$6</f>
        <v>97.21</v>
      </c>
      <c r="Q10" s="54"/>
      <c r="R10" s="54"/>
      <c r="S10" s="54"/>
      <c r="T10" s="54"/>
      <c r="U10" s="54"/>
      <c r="V10" s="54"/>
      <c r="W10" s="65">
        <f>データ!$Q$6</f>
        <v>3103</v>
      </c>
      <c r="X10" s="65"/>
      <c r="Y10" s="65"/>
      <c r="Z10" s="65"/>
      <c r="AA10" s="65"/>
      <c r="AB10" s="65"/>
      <c r="AC10" s="65"/>
      <c r="AD10" s="2"/>
      <c r="AE10" s="2"/>
      <c r="AF10" s="2"/>
      <c r="AG10" s="2"/>
      <c r="AH10" s="2"/>
      <c r="AI10" s="2"/>
      <c r="AJ10" s="2"/>
      <c r="AK10" s="2"/>
      <c r="AL10" s="65">
        <f>データ!$U$6</f>
        <v>238421</v>
      </c>
      <c r="AM10" s="65"/>
      <c r="AN10" s="65"/>
      <c r="AO10" s="65"/>
      <c r="AP10" s="65"/>
      <c r="AQ10" s="65"/>
      <c r="AR10" s="65"/>
      <c r="AS10" s="65"/>
      <c r="AT10" s="36">
        <f>データ!$V$6</f>
        <v>245.29</v>
      </c>
      <c r="AU10" s="37"/>
      <c r="AV10" s="37"/>
      <c r="AW10" s="37"/>
      <c r="AX10" s="37"/>
      <c r="AY10" s="37"/>
      <c r="AZ10" s="37"/>
      <c r="BA10" s="37"/>
      <c r="BB10" s="54">
        <f>データ!$W$6</f>
        <v>972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EvCMK7pvx6H7L0EU49D+XDEWf+ogwfF+zHXO7MmHH7R7bH5yG3afnUv7BnvOQaO/bxwYaydz7+Q5NN4vr630w==" saltValue="h2ZYlEva9J5q9PvNWULM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352012</v>
      </c>
      <c r="D6" s="20">
        <f t="shared" si="3"/>
        <v>46</v>
      </c>
      <c r="E6" s="20">
        <f t="shared" si="3"/>
        <v>1</v>
      </c>
      <c r="F6" s="20">
        <f t="shared" si="3"/>
        <v>0</v>
      </c>
      <c r="G6" s="20">
        <f t="shared" si="3"/>
        <v>1</v>
      </c>
      <c r="H6" s="20" t="str">
        <f t="shared" si="3"/>
        <v>山口県　下関市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71.8</v>
      </c>
      <c r="P6" s="21">
        <f t="shared" si="3"/>
        <v>97.21</v>
      </c>
      <c r="Q6" s="21">
        <f t="shared" si="3"/>
        <v>3103</v>
      </c>
      <c r="R6" s="21">
        <f t="shared" si="3"/>
        <v>247000</v>
      </c>
      <c r="S6" s="21">
        <f t="shared" si="3"/>
        <v>716.28</v>
      </c>
      <c r="T6" s="21">
        <f t="shared" si="3"/>
        <v>344.84</v>
      </c>
      <c r="U6" s="21">
        <f t="shared" si="3"/>
        <v>238421</v>
      </c>
      <c r="V6" s="21">
        <f t="shared" si="3"/>
        <v>245.29</v>
      </c>
      <c r="W6" s="21">
        <f t="shared" si="3"/>
        <v>972</v>
      </c>
      <c r="X6" s="22">
        <f>IF(X7="",NA(),X7)</f>
        <v>114.97</v>
      </c>
      <c r="Y6" s="22">
        <f t="shared" ref="Y6:AG6" si="4">IF(Y7="",NA(),Y7)</f>
        <v>111.13</v>
      </c>
      <c r="Z6" s="22">
        <f t="shared" si="4"/>
        <v>114.17</v>
      </c>
      <c r="AA6" s="22">
        <f t="shared" si="4"/>
        <v>104.5</v>
      </c>
      <c r="AB6" s="22">
        <f t="shared" si="4"/>
        <v>105.14</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249.93</v>
      </c>
      <c r="AU6" s="22">
        <f t="shared" ref="AU6:BC6" si="6">IF(AU7="",NA(),AU7)</f>
        <v>241.91</v>
      </c>
      <c r="AV6" s="22">
        <f t="shared" si="6"/>
        <v>282.01</v>
      </c>
      <c r="AW6" s="22">
        <f t="shared" si="6"/>
        <v>296.24</v>
      </c>
      <c r="AX6" s="22">
        <f t="shared" si="6"/>
        <v>321.44</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219.94</v>
      </c>
      <c r="BF6" s="22">
        <f t="shared" ref="BF6:BN6" si="7">IF(BF7="",NA(),BF7)</f>
        <v>243.05</v>
      </c>
      <c r="BG6" s="22">
        <f t="shared" si="7"/>
        <v>240.43</v>
      </c>
      <c r="BH6" s="22">
        <f t="shared" si="7"/>
        <v>270.39999999999998</v>
      </c>
      <c r="BI6" s="22">
        <f t="shared" si="7"/>
        <v>280.62</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109.6</v>
      </c>
      <c r="BQ6" s="22">
        <f t="shared" ref="BQ6:BY6" si="8">IF(BQ7="",NA(),BQ7)</f>
        <v>105.06</v>
      </c>
      <c r="BR6" s="22">
        <f t="shared" si="8"/>
        <v>107.89</v>
      </c>
      <c r="BS6" s="22">
        <f t="shared" si="8"/>
        <v>92.9</v>
      </c>
      <c r="BT6" s="22">
        <f t="shared" si="8"/>
        <v>93.59</v>
      </c>
      <c r="BU6" s="22">
        <f t="shared" si="8"/>
        <v>106.11</v>
      </c>
      <c r="BV6" s="22">
        <f t="shared" si="8"/>
        <v>103.75</v>
      </c>
      <c r="BW6" s="22">
        <f t="shared" si="8"/>
        <v>105.3</v>
      </c>
      <c r="BX6" s="22">
        <f t="shared" si="8"/>
        <v>99.41</v>
      </c>
      <c r="BY6" s="22">
        <f t="shared" si="8"/>
        <v>101.11</v>
      </c>
      <c r="BZ6" s="21" t="str">
        <f>IF(BZ7="","",IF(BZ7="-","【-】","【"&amp;SUBSTITUTE(TEXT(BZ7,"#,##0.00"),"-","△")&amp;"】"))</f>
        <v>【97.82】</v>
      </c>
      <c r="CA6" s="22">
        <f>IF(CA7="",NA(),CA7)</f>
        <v>179.31</v>
      </c>
      <c r="CB6" s="22">
        <f t="shared" ref="CB6:CJ6" si="9">IF(CB7="",NA(),CB7)</f>
        <v>175.68</v>
      </c>
      <c r="CC6" s="22">
        <f t="shared" si="9"/>
        <v>180.88</v>
      </c>
      <c r="CD6" s="22">
        <f t="shared" si="9"/>
        <v>199.81</v>
      </c>
      <c r="CE6" s="22">
        <f t="shared" si="9"/>
        <v>199.46</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74.02</v>
      </c>
      <c r="CM6" s="22">
        <f t="shared" ref="CM6:CU6" si="10">IF(CM7="",NA(),CM7)</f>
        <v>73.13</v>
      </c>
      <c r="CN6" s="22">
        <f t="shared" si="10"/>
        <v>72.05</v>
      </c>
      <c r="CO6" s="22">
        <f t="shared" si="10"/>
        <v>69.89</v>
      </c>
      <c r="CP6" s="22">
        <f t="shared" si="10"/>
        <v>68.3</v>
      </c>
      <c r="CQ6" s="22">
        <f t="shared" si="10"/>
        <v>61.71</v>
      </c>
      <c r="CR6" s="22">
        <f t="shared" si="10"/>
        <v>63.12</v>
      </c>
      <c r="CS6" s="22">
        <f t="shared" si="10"/>
        <v>62.57</v>
      </c>
      <c r="CT6" s="22">
        <f t="shared" si="10"/>
        <v>61.56</v>
      </c>
      <c r="CU6" s="22">
        <f t="shared" si="10"/>
        <v>60.84</v>
      </c>
      <c r="CV6" s="21" t="str">
        <f>IF(CV7="","",IF(CV7="-","【-】","【"&amp;SUBSTITUTE(TEXT(CV7,"#,##0.00"),"-","△")&amp;"】"))</f>
        <v>【59.81】</v>
      </c>
      <c r="CW6" s="22">
        <f>IF(CW7="",NA(),CW7)</f>
        <v>86.82</v>
      </c>
      <c r="CX6" s="22">
        <f t="shared" ref="CX6:DF6" si="11">IF(CX7="",NA(),CX7)</f>
        <v>87.78</v>
      </c>
      <c r="CY6" s="22">
        <f t="shared" si="11"/>
        <v>87.53</v>
      </c>
      <c r="CZ6" s="22">
        <f t="shared" si="11"/>
        <v>87.94</v>
      </c>
      <c r="DA6" s="22">
        <f t="shared" si="11"/>
        <v>88.14</v>
      </c>
      <c r="DB6" s="22">
        <f t="shared" si="11"/>
        <v>90.03</v>
      </c>
      <c r="DC6" s="22">
        <f t="shared" si="11"/>
        <v>90.09</v>
      </c>
      <c r="DD6" s="22">
        <f t="shared" si="11"/>
        <v>90.21</v>
      </c>
      <c r="DE6" s="22">
        <f t="shared" si="11"/>
        <v>90.11</v>
      </c>
      <c r="DF6" s="22">
        <f t="shared" si="11"/>
        <v>89.73</v>
      </c>
      <c r="DG6" s="21" t="str">
        <f>IF(DG7="","",IF(DG7="-","【-】","【"&amp;SUBSTITUTE(TEXT(DG7,"#,##0.00"),"-","△")&amp;"】"))</f>
        <v>【89.42】</v>
      </c>
      <c r="DH6" s="22">
        <f>IF(DH7="",NA(),DH7)</f>
        <v>53.34</v>
      </c>
      <c r="DI6" s="22">
        <f t="shared" ref="DI6:DQ6" si="12">IF(DI7="",NA(),DI7)</f>
        <v>53.73</v>
      </c>
      <c r="DJ6" s="22">
        <f t="shared" si="12"/>
        <v>54.74</v>
      </c>
      <c r="DK6" s="22">
        <f t="shared" si="12"/>
        <v>55.55</v>
      </c>
      <c r="DL6" s="22">
        <f t="shared" si="12"/>
        <v>56.78</v>
      </c>
      <c r="DM6" s="22">
        <f t="shared" si="12"/>
        <v>49.6</v>
      </c>
      <c r="DN6" s="22">
        <f t="shared" si="12"/>
        <v>50.31</v>
      </c>
      <c r="DO6" s="22">
        <f t="shared" si="12"/>
        <v>50.74</v>
      </c>
      <c r="DP6" s="22">
        <f t="shared" si="12"/>
        <v>51.49</v>
      </c>
      <c r="DQ6" s="22">
        <f t="shared" si="12"/>
        <v>51.94</v>
      </c>
      <c r="DR6" s="21" t="str">
        <f>IF(DR7="","",IF(DR7="-","【-】","【"&amp;SUBSTITUTE(TEXT(DR7,"#,##0.00"),"-","△")&amp;"】"))</f>
        <v>【52.02】</v>
      </c>
      <c r="DS6" s="22">
        <f>IF(DS7="",NA(),DS7)</f>
        <v>35.99</v>
      </c>
      <c r="DT6" s="22">
        <f t="shared" ref="DT6:EB6" si="13">IF(DT7="",NA(),DT7)</f>
        <v>38.06</v>
      </c>
      <c r="DU6" s="22">
        <f t="shared" si="13"/>
        <v>39.26</v>
      </c>
      <c r="DV6" s="22">
        <f t="shared" si="13"/>
        <v>41.35</v>
      </c>
      <c r="DW6" s="22">
        <f t="shared" si="13"/>
        <v>42.92</v>
      </c>
      <c r="DX6" s="22">
        <f t="shared" si="13"/>
        <v>20.49</v>
      </c>
      <c r="DY6" s="22">
        <f t="shared" si="13"/>
        <v>21.34</v>
      </c>
      <c r="DZ6" s="22">
        <f t="shared" si="13"/>
        <v>23.27</v>
      </c>
      <c r="EA6" s="22">
        <f t="shared" si="13"/>
        <v>25.18</v>
      </c>
      <c r="EB6" s="22">
        <f t="shared" si="13"/>
        <v>26.52</v>
      </c>
      <c r="EC6" s="21" t="str">
        <f>IF(EC7="","",IF(EC7="-","【-】","【"&amp;SUBSTITUTE(TEXT(EC7,"#,##0.00"),"-","△")&amp;"】"))</f>
        <v>【25.37】</v>
      </c>
      <c r="ED6" s="22">
        <f>IF(ED7="",NA(),ED7)</f>
        <v>0.47</v>
      </c>
      <c r="EE6" s="22">
        <f t="shared" ref="EE6:EM6" si="14">IF(EE7="",NA(),EE7)</f>
        <v>0.27</v>
      </c>
      <c r="EF6" s="22">
        <f t="shared" si="14"/>
        <v>0.26</v>
      </c>
      <c r="EG6" s="22">
        <f t="shared" si="14"/>
        <v>0.26</v>
      </c>
      <c r="EH6" s="22">
        <f t="shared" si="14"/>
        <v>0.25</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352012</v>
      </c>
      <c r="D7" s="24">
        <v>46</v>
      </c>
      <c r="E7" s="24">
        <v>1</v>
      </c>
      <c r="F7" s="24">
        <v>0</v>
      </c>
      <c r="G7" s="24">
        <v>1</v>
      </c>
      <c r="H7" s="24" t="s">
        <v>93</v>
      </c>
      <c r="I7" s="24" t="s">
        <v>94</v>
      </c>
      <c r="J7" s="24" t="s">
        <v>95</v>
      </c>
      <c r="K7" s="24" t="s">
        <v>96</v>
      </c>
      <c r="L7" s="24" t="s">
        <v>97</v>
      </c>
      <c r="M7" s="24" t="s">
        <v>98</v>
      </c>
      <c r="N7" s="25" t="s">
        <v>99</v>
      </c>
      <c r="O7" s="25">
        <v>71.8</v>
      </c>
      <c r="P7" s="25">
        <v>97.21</v>
      </c>
      <c r="Q7" s="25">
        <v>3103</v>
      </c>
      <c r="R7" s="25">
        <v>247000</v>
      </c>
      <c r="S7" s="25">
        <v>716.28</v>
      </c>
      <c r="T7" s="25">
        <v>344.84</v>
      </c>
      <c r="U7" s="25">
        <v>238421</v>
      </c>
      <c r="V7" s="25">
        <v>245.29</v>
      </c>
      <c r="W7" s="25">
        <v>972</v>
      </c>
      <c r="X7" s="25">
        <v>114.97</v>
      </c>
      <c r="Y7" s="25">
        <v>111.13</v>
      </c>
      <c r="Z7" s="25">
        <v>114.17</v>
      </c>
      <c r="AA7" s="25">
        <v>104.5</v>
      </c>
      <c r="AB7" s="25">
        <v>105.14</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249.93</v>
      </c>
      <c r="AU7" s="25">
        <v>241.91</v>
      </c>
      <c r="AV7" s="25">
        <v>282.01</v>
      </c>
      <c r="AW7" s="25">
        <v>296.24</v>
      </c>
      <c r="AX7" s="25">
        <v>321.44</v>
      </c>
      <c r="AY7" s="25">
        <v>309.10000000000002</v>
      </c>
      <c r="AZ7" s="25">
        <v>306.08</v>
      </c>
      <c r="BA7" s="25">
        <v>306.14999999999998</v>
      </c>
      <c r="BB7" s="25">
        <v>297.54000000000002</v>
      </c>
      <c r="BC7" s="25">
        <v>289.44</v>
      </c>
      <c r="BD7" s="25">
        <v>243.36</v>
      </c>
      <c r="BE7" s="25">
        <v>219.94</v>
      </c>
      <c r="BF7" s="25">
        <v>243.05</v>
      </c>
      <c r="BG7" s="25">
        <v>240.43</v>
      </c>
      <c r="BH7" s="25">
        <v>270.39999999999998</v>
      </c>
      <c r="BI7" s="25">
        <v>280.62</v>
      </c>
      <c r="BJ7" s="25">
        <v>290.42</v>
      </c>
      <c r="BK7" s="25">
        <v>294.66000000000003</v>
      </c>
      <c r="BL7" s="25">
        <v>285.27</v>
      </c>
      <c r="BM7" s="25">
        <v>294.73</v>
      </c>
      <c r="BN7" s="25">
        <v>301.23</v>
      </c>
      <c r="BO7" s="25">
        <v>265.93</v>
      </c>
      <c r="BP7" s="25">
        <v>109.6</v>
      </c>
      <c r="BQ7" s="25">
        <v>105.06</v>
      </c>
      <c r="BR7" s="25">
        <v>107.89</v>
      </c>
      <c r="BS7" s="25">
        <v>92.9</v>
      </c>
      <c r="BT7" s="25">
        <v>93.59</v>
      </c>
      <c r="BU7" s="25">
        <v>106.11</v>
      </c>
      <c r="BV7" s="25">
        <v>103.75</v>
      </c>
      <c r="BW7" s="25">
        <v>105.3</v>
      </c>
      <c r="BX7" s="25">
        <v>99.41</v>
      </c>
      <c r="BY7" s="25">
        <v>101.11</v>
      </c>
      <c r="BZ7" s="25">
        <v>97.82</v>
      </c>
      <c r="CA7" s="25">
        <v>179.31</v>
      </c>
      <c r="CB7" s="25">
        <v>175.68</v>
      </c>
      <c r="CC7" s="25">
        <v>180.88</v>
      </c>
      <c r="CD7" s="25">
        <v>199.81</v>
      </c>
      <c r="CE7" s="25">
        <v>199.46</v>
      </c>
      <c r="CF7" s="25">
        <v>161.03</v>
      </c>
      <c r="CG7" s="25">
        <v>159.93</v>
      </c>
      <c r="CH7" s="25">
        <v>162.77000000000001</v>
      </c>
      <c r="CI7" s="25">
        <v>170.87</v>
      </c>
      <c r="CJ7" s="25">
        <v>171.09</v>
      </c>
      <c r="CK7" s="25">
        <v>177.56</v>
      </c>
      <c r="CL7" s="25">
        <v>74.02</v>
      </c>
      <c r="CM7" s="25">
        <v>73.13</v>
      </c>
      <c r="CN7" s="25">
        <v>72.05</v>
      </c>
      <c r="CO7" s="25">
        <v>69.89</v>
      </c>
      <c r="CP7" s="25">
        <v>68.3</v>
      </c>
      <c r="CQ7" s="25">
        <v>61.71</v>
      </c>
      <c r="CR7" s="25">
        <v>63.12</v>
      </c>
      <c r="CS7" s="25">
        <v>62.57</v>
      </c>
      <c r="CT7" s="25">
        <v>61.56</v>
      </c>
      <c r="CU7" s="25">
        <v>60.84</v>
      </c>
      <c r="CV7" s="25">
        <v>59.81</v>
      </c>
      <c r="CW7" s="25">
        <v>86.82</v>
      </c>
      <c r="CX7" s="25">
        <v>87.78</v>
      </c>
      <c r="CY7" s="25">
        <v>87.53</v>
      </c>
      <c r="CZ7" s="25">
        <v>87.94</v>
      </c>
      <c r="DA7" s="25">
        <v>88.14</v>
      </c>
      <c r="DB7" s="25">
        <v>90.03</v>
      </c>
      <c r="DC7" s="25">
        <v>90.09</v>
      </c>
      <c r="DD7" s="25">
        <v>90.21</v>
      </c>
      <c r="DE7" s="25">
        <v>90.11</v>
      </c>
      <c r="DF7" s="25">
        <v>89.73</v>
      </c>
      <c r="DG7" s="25">
        <v>89.42</v>
      </c>
      <c r="DH7" s="25">
        <v>53.34</v>
      </c>
      <c r="DI7" s="25">
        <v>53.73</v>
      </c>
      <c r="DJ7" s="25">
        <v>54.74</v>
      </c>
      <c r="DK7" s="25">
        <v>55.55</v>
      </c>
      <c r="DL7" s="25">
        <v>56.78</v>
      </c>
      <c r="DM7" s="25">
        <v>49.6</v>
      </c>
      <c r="DN7" s="25">
        <v>50.31</v>
      </c>
      <c r="DO7" s="25">
        <v>50.74</v>
      </c>
      <c r="DP7" s="25">
        <v>51.49</v>
      </c>
      <c r="DQ7" s="25">
        <v>51.94</v>
      </c>
      <c r="DR7" s="25">
        <v>52.02</v>
      </c>
      <c r="DS7" s="25">
        <v>35.99</v>
      </c>
      <c r="DT7" s="25">
        <v>38.06</v>
      </c>
      <c r="DU7" s="25">
        <v>39.26</v>
      </c>
      <c r="DV7" s="25">
        <v>41.35</v>
      </c>
      <c r="DW7" s="25">
        <v>42.92</v>
      </c>
      <c r="DX7" s="25">
        <v>20.49</v>
      </c>
      <c r="DY7" s="25">
        <v>21.34</v>
      </c>
      <c r="DZ7" s="25">
        <v>23.27</v>
      </c>
      <c r="EA7" s="25">
        <v>25.18</v>
      </c>
      <c r="EB7" s="25">
        <v>26.52</v>
      </c>
      <c r="EC7" s="25">
        <v>25.37</v>
      </c>
      <c r="ED7" s="25">
        <v>0.47</v>
      </c>
      <c r="EE7" s="25">
        <v>0.27</v>
      </c>
      <c r="EF7" s="25">
        <v>0.26</v>
      </c>
      <c r="EG7" s="25">
        <v>0.26</v>
      </c>
      <c r="EH7" s="25">
        <v>0.25</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下関市上下水道局</cp:lastModifiedBy>
  <cp:lastPrinted>2025-02-12T04:24:44Z</cp:lastPrinted>
  <dcterms:created xsi:type="dcterms:W3CDTF">2025-01-24T06:53:40Z</dcterms:created>
  <dcterms:modified xsi:type="dcterms:W3CDTF">2025-02-12T04:26:10Z</dcterms:modified>
  <cp:category/>
</cp:coreProperties>
</file>