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7_財政\"/>
    </mc:Choice>
  </mc:AlternateContent>
  <xr:revisionPtr revIDLastSave="0" documentId="8_{9F90DFB3-7927-4B77-A2E7-60CCF2CFE6AF}" xr6:coauthVersionLast="47" xr6:coauthVersionMax="47" xr10:uidLastSave="{00000000-0000-0000-0000-000000000000}"/>
  <bookViews>
    <workbookView xWindow="28680" yWindow="-120" windowWidth="29040" windowHeight="15840" xr2:uid="{2D63A78A-4B4D-41CA-91E9-163CD773AAF0}"/>
  </bookViews>
  <sheets>
    <sheet name="158" sheetId="5" r:id="rId1"/>
  </sheets>
  <definedNames>
    <definedName name="_xlnm.Print_Area" localSheetId="0">'158'!$A$1:$J$51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5" l="1"/>
  <c r="I54" i="5"/>
  <c r="G54" i="5"/>
  <c r="D54" i="5"/>
  <c r="E54" i="5"/>
  <c r="F54" i="5"/>
  <c r="H54" i="5"/>
  <c r="D55" i="5"/>
  <c r="J55" i="5" s="1"/>
  <c r="E55" i="5"/>
  <c r="F55" i="5"/>
  <c r="G55" i="5"/>
  <c r="H55" i="5"/>
  <c r="I55" i="5"/>
  <c r="E26" i="5"/>
  <c r="D12" i="5"/>
  <c r="F12" i="5"/>
  <c r="E28" i="5"/>
  <c r="I12" i="5"/>
  <c r="J28" i="5"/>
  <c r="H12" i="5"/>
  <c r="D14" i="5"/>
  <c r="F14" i="5"/>
  <c r="D28" i="5"/>
  <c r="D16" i="5"/>
  <c r="J14" i="5"/>
  <c r="E18" i="5"/>
  <c r="E31" i="5"/>
  <c r="E30" i="5"/>
  <c r="E24" i="5"/>
  <c r="E23" i="5"/>
  <c r="E19" i="5"/>
  <c r="E20" i="5"/>
  <c r="E17" i="5"/>
  <c r="E16" i="5"/>
  <c r="D17" i="5"/>
  <c r="I31" i="5"/>
  <c r="G31" i="5"/>
  <c r="F31" i="5"/>
  <c r="I30" i="5"/>
  <c r="H30" i="5"/>
  <c r="G30" i="5"/>
  <c r="F30" i="5"/>
  <c r="D30" i="5"/>
  <c r="I28" i="5"/>
  <c r="H28" i="5"/>
  <c r="G28" i="5"/>
  <c r="F28" i="5"/>
  <c r="I26" i="5"/>
  <c r="H26" i="5"/>
  <c r="F26" i="5"/>
  <c r="D26" i="5"/>
  <c r="I25" i="5"/>
  <c r="H25" i="5"/>
  <c r="G25" i="5"/>
  <c r="F25" i="5"/>
  <c r="E25" i="5"/>
  <c r="D25" i="5"/>
  <c r="I24" i="5"/>
  <c r="H24" i="5"/>
  <c r="G24" i="5"/>
  <c r="F24" i="5"/>
  <c r="D24" i="5"/>
  <c r="I23" i="5"/>
  <c r="H23" i="5"/>
  <c r="G23" i="5"/>
  <c r="F23" i="5"/>
  <c r="D23" i="5"/>
  <c r="I22" i="5"/>
  <c r="H22" i="5"/>
  <c r="G22" i="5"/>
  <c r="F22" i="5"/>
  <c r="E22" i="5"/>
  <c r="D22" i="5"/>
  <c r="I20" i="5"/>
  <c r="H20" i="5"/>
  <c r="G20" i="5"/>
  <c r="F20" i="5"/>
  <c r="D20" i="5"/>
  <c r="I19" i="5"/>
  <c r="H19" i="5"/>
  <c r="G19" i="5"/>
  <c r="F19" i="5"/>
  <c r="D19" i="5"/>
  <c r="I18" i="5"/>
  <c r="H18" i="5"/>
  <c r="G18" i="5"/>
  <c r="F18" i="5"/>
  <c r="D18" i="5"/>
  <c r="I17" i="5"/>
  <c r="H17" i="5"/>
  <c r="G17" i="5"/>
  <c r="F17" i="5"/>
  <c r="I16" i="5"/>
  <c r="H16" i="5"/>
  <c r="G16" i="5"/>
  <c r="F16" i="5"/>
  <c r="I14" i="5"/>
  <c r="H14" i="5"/>
  <c r="J26" i="5"/>
  <c r="J30" i="5"/>
  <c r="J31" i="5"/>
  <c r="J23" i="5"/>
  <c r="J24" i="5"/>
  <c r="J22" i="5"/>
  <c r="J17" i="5"/>
  <c r="J18" i="5"/>
  <c r="J19" i="5"/>
  <c r="J20" i="5"/>
  <c r="J16" i="5"/>
  <c r="G14" i="5"/>
  <c r="G26" i="5"/>
  <c r="D31" i="5"/>
  <c r="E12" i="5"/>
  <c r="J12" i="5"/>
  <c r="G12" i="5"/>
  <c r="H31" i="5"/>
  <c r="E14" i="5"/>
  <c r="J54" i="5"/>
</calcChain>
</file>

<file path=xl/sharedStrings.xml><?xml version="1.0" encoding="utf-8"?>
<sst xmlns="http://schemas.openxmlformats.org/spreadsheetml/2006/main" count="48" uniqueCount="34">
  <si>
    <t>不納欠損額</t>
  </si>
  <si>
    <t>（単位　1000円，％）</t>
  </si>
  <si>
    <t>年         度</t>
  </si>
  <si>
    <t>調 定 額</t>
  </si>
  <si>
    <t>収 入 額</t>
  </si>
  <si>
    <t>未収入額</t>
  </si>
  <si>
    <t>徴 収 率 1)</t>
  </si>
  <si>
    <t>税         目</t>
  </si>
  <si>
    <t>現年度分</t>
  </si>
  <si>
    <t>平成</t>
    <rPh sb="0" eb="2">
      <t>ヘイセイ</t>
    </rPh>
    <phoneticPr fontId="2"/>
  </si>
  <si>
    <t>年度</t>
    <rPh sb="0" eb="2">
      <t>ネンド</t>
    </rPh>
    <phoneticPr fontId="2"/>
  </si>
  <si>
    <t>　</t>
  </si>
  <si>
    <t xml:space="preserve"> 普      通      税</t>
  </si>
  <si>
    <t xml:space="preserve">   県     民     税</t>
  </si>
  <si>
    <t xml:space="preserve">   事     業     税</t>
  </si>
  <si>
    <t xml:space="preserve"> 　地 方 消 費 税</t>
    <rPh sb="2" eb="3">
      <t>チ</t>
    </rPh>
    <rPh sb="4" eb="5">
      <t>ホウ</t>
    </rPh>
    <rPh sb="6" eb="7">
      <t>ケ</t>
    </rPh>
    <rPh sb="8" eb="9">
      <t>ヒ</t>
    </rPh>
    <rPh sb="10" eb="11">
      <t>ゼイ</t>
    </rPh>
    <phoneticPr fontId="2"/>
  </si>
  <si>
    <t xml:space="preserve">   不 動 産 取 得 税</t>
  </si>
  <si>
    <t xml:space="preserve">   県 た ば こ 税</t>
  </si>
  <si>
    <t xml:space="preserve">   ゴルフ場利用税</t>
  </si>
  <si>
    <t xml:space="preserve"> 　自  動  車  税</t>
    <rPh sb="2" eb="3">
      <t>ジ</t>
    </rPh>
    <rPh sb="5" eb="6">
      <t>ドウ</t>
    </rPh>
    <rPh sb="8" eb="9">
      <t>クルマ</t>
    </rPh>
    <rPh sb="11" eb="12">
      <t>ゼイ</t>
    </rPh>
    <phoneticPr fontId="2"/>
  </si>
  <si>
    <t xml:space="preserve"> 　鉱     区     税</t>
    <rPh sb="2" eb="3">
      <t>コウ</t>
    </rPh>
    <rPh sb="8" eb="9">
      <t>ク</t>
    </rPh>
    <rPh sb="14" eb="15">
      <t>ゼイ</t>
    </rPh>
    <phoneticPr fontId="2"/>
  </si>
  <si>
    <t xml:space="preserve"> 目      的      税</t>
  </si>
  <si>
    <t xml:space="preserve">   軽 油 引 取 税</t>
  </si>
  <si>
    <t>　 狩     猟     税</t>
    <rPh sb="2" eb="3">
      <t>カリ</t>
    </rPh>
    <rPh sb="8" eb="9">
      <t>リョウ</t>
    </rPh>
    <rPh sb="14" eb="15">
      <t>ゼイ</t>
    </rPh>
    <phoneticPr fontId="2"/>
  </si>
  <si>
    <t>　 産 業 廃 棄 物 税</t>
    <rPh sb="2" eb="3">
      <t>サン</t>
    </rPh>
    <rPh sb="4" eb="5">
      <t>ギョウ</t>
    </rPh>
    <rPh sb="6" eb="7">
      <t>ハイ</t>
    </rPh>
    <rPh sb="8" eb="9">
      <t>ス</t>
    </rPh>
    <rPh sb="10" eb="11">
      <t>ブツ</t>
    </rPh>
    <rPh sb="12" eb="13">
      <t>ゼイ</t>
    </rPh>
    <phoneticPr fontId="2"/>
  </si>
  <si>
    <t>下の表に円単位で記入する。（上の表はすべて計算式）</t>
    <rPh sb="0" eb="1">
      <t>シタ</t>
    </rPh>
    <rPh sb="2" eb="3">
      <t>ヒョウ</t>
    </rPh>
    <rPh sb="4" eb="5">
      <t>エン</t>
    </rPh>
    <rPh sb="5" eb="7">
      <t>タンイ</t>
    </rPh>
    <rPh sb="8" eb="10">
      <t>キニュウ</t>
    </rPh>
    <rPh sb="14" eb="15">
      <t>ウエ</t>
    </rPh>
    <rPh sb="16" eb="17">
      <t>ヒョウ</t>
    </rPh>
    <rPh sb="21" eb="24">
      <t>ケイサンシキ</t>
    </rPh>
    <phoneticPr fontId="2"/>
  </si>
  <si>
    <t>　　　　県税務課「県税統計」</t>
    <phoneticPr fontId="2"/>
  </si>
  <si>
    <t>普通税</t>
    <rPh sb="0" eb="3">
      <t>フツウゼイ</t>
    </rPh>
    <phoneticPr fontId="2"/>
  </si>
  <si>
    <t>目的税</t>
    <rPh sb="0" eb="3">
      <t>モクテキゼイ</t>
    </rPh>
    <phoneticPr fontId="2"/>
  </si>
  <si>
    <t>１５８　県税徴収状況</t>
    <phoneticPr fontId="2"/>
  </si>
  <si>
    <t>令和</t>
    <rPh sb="0" eb="2">
      <t>レイワ</t>
    </rPh>
    <phoneticPr fontId="2"/>
  </si>
  <si>
    <t xml:space="preserve">  自動車税環境性能割</t>
    <phoneticPr fontId="2"/>
  </si>
  <si>
    <t xml:space="preserve">   自動車税環境性能割</t>
    <phoneticPr fontId="2"/>
  </si>
  <si>
    <t>注　1）徴収率＝収入額／調定額×100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</si>
</sst>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\ ###\ ###\ ##0"/>
    <numFmt numFmtId="177" formatCode="0.0_);[Red]\(0.0\)"/>
    <numFmt numFmtId="191" formatCode=".\ \ \ #;00000000000000000000000000000000000000000000000000"/>
    <numFmt numFmtId="193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B0F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5">
    <xf numFmtId="0" fontId="0" fillId="0" borderId="0" xfId="0">
      <alignment vertical="center"/>
    </xf>
    <xf numFmtId="3" fontId="1" fillId="2" borderId="0" xfId="0" applyNumberFormat="1" applyFont="1" applyFill="1" applyAlignment="1"/>
    <xf numFmtId="0" fontId="1" fillId="2" borderId="0" xfId="0" applyFont="1" applyFill="1">
      <alignment vertical="center"/>
    </xf>
    <xf numFmtId="0" fontId="1" fillId="2" borderId="2" xfId="0" applyFont="1" applyFill="1" applyBorder="1">
      <alignment vertical="center"/>
    </xf>
    <xf numFmtId="176" fontId="1" fillId="0" borderId="3" xfId="0" applyNumberFormat="1" applyFont="1" applyBorder="1" applyAlignment="1"/>
    <xf numFmtId="176" fontId="1" fillId="0" borderId="0" xfId="0" applyNumberFormat="1" applyFont="1" applyAlignment="1"/>
    <xf numFmtId="0" fontId="1" fillId="2" borderId="0" xfId="0" applyFont="1" applyFill="1" applyAlignment="1"/>
    <xf numFmtId="0" fontId="1" fillId="2" borderId="1" xfId="0" applyFont="1" applyFill="1" applyBorder="1" applyAlignment="1"/>
    <xf numFmtId="3" fontId="1" fillId="0" borderId="0" xfId="0" applyNumberFormat="1" applyFont="1" applyBorder="1" applyAlignment="1"/>
    <xf numFmtId="177" fontId="1" fillId="0" borderId="0" xfId="0" applyNumberFormat="1" applyFont="1" applyAlignment="1"/>
    <xf numFmtId="3" fontId="3" fillId="2" borderId="0" xfId="0" applyNumberFormat="1" applyFont="1" applyFill="1" applyAlignment="1"/>
    <xf numFmtId="0" fontId="3" fillId="2" borderId="1" xfId="0" applyFont="1" applyFill="1" applyBorder="1" applyAlignment="1"/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applyFont="1" applyAlignment="1"/>
    <xf numFmtId="3" fontId="6" fillId="0" borderId="0" xfId="0" applyNumberFormat="1" applyFont="1" applyAlignment="1"/>
    <xf numFmtId="3" fontId="4" fillId="0" borderId="0" xfId="0" applyNumberFormat="1" applyFont="1" applyAlignment="1"/>
    <xf numFmtId="3" fontId="4" fillId="0" borderId="0" xfId="0" applyNumberFormat="1" applyFont="1" applyAlignment="1">
      <alignment horizontal="right"/>
    </xf>
    <xf numFmtId="3" fontId="4" fillId="2" borderId="8" xfId="0" applyNumberFormat="1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3" fontId="4" fillId="2" borderId="9" xfId="0" applyNumberFormat="1" applyFont="1" applyFill="1" applyBorder="1" applyAlignment="1"/>
    <xf numFmtId="3" fontId="4" fillId="2" borderId="10" xfId="0" applyNumberFormat="1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Continuous"/>
    </xf>
    <xf numFmtId="3" fontId="4" fillId="2" borderId="0" xfId="0" applyNumberFormat="1" applyFont="1" applyFill="1" applyAlignment="1"/>
    <xf numFmtId="0" fontId="4" fillId="2" borderId="0" xfId="0" applyFont="1" applyFill="1" applyAlignment="1"/>
    <xf numFmtId="0" fontId="4" fillId="2" borderId="1" xfId="0" applyFont="1" applyFill="1" applyBorder="1" applyAlignment="1"/>
    <xf numFmtId="3" fontId="4" fillId="2" borderId="4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7" xfId="0" applyFont="1" applyFill="1" applyBorder="1" applyAlignment="1"/>
    <xf numFmtId="0" fontId="4" fillId="0" borderId="0" xfId="0" applyFont="1" applyBorder="1">
      <alignment vertical="center"/>
    </xf>
    <xf numFmtId="3" fontId="4" fillId="2" borderId="12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/>
    <xf numFmtId="0" fontId="4" fillId="0" borderId="0" xfId="0" applyFont="1">
      <alignment vertical="center"/>
    </xf>
    <xf numFmtId="0" fontId="4" fillId="3" borderId="6" xfId="0" applyFont="1" applyFill="1" applyBorder="1" applyAlignment="1"/>
    <xf numFmtId="0" fontId="4" fillId="3" borderId="0" xfId="0" applyFont="1" applyFill="1" applyAlignment="1"/>
    <xf numFmtId="3" fontId="4" fillId="3" borderId="0" xfId="0" applyNumberFormat="1" applyFont="1" applyFill="1" applyAlignment="1"/>
    <xf numFmtId="3" fontId="5" fillId="3" borderId="0" xfId="0" quotePrefix="1" applyNumberFormat="1" applyFont="1" applyFill="1" applyAlignment="1"/>
    <xf numFmtId="193" fontId="0" fillId="0" borderId="0" xfId="0" applyNumberFormat="1">
      <alignment vertical="center"/>
    </xf>
    <xf numFmtId="176" fontId="0" fillId="0" borderId="0" xfId="0" applyNumberFormat="1" applyFont="1" applyFill="1" applyBorder="1" applyAlignment="1">
      <alignment horizontal="right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176" fontId="0" fillId="4" borderId="0" xfId="0" applyNumberFormat="1" applyFill="1" applyBorder="1">
      <alignment vertical="center"/>
    </xf>
    <xf numFmtId="191" fontId="0" fillId="4" borderId="0" xfId="0" applyNumberFormat="1" applyFill="1" applyAlignment="1">
      <alignment horizontal="left" vertical="center"/>
    </xf>
    <xf numFmtId="3" fontId="4" fillId="4" borderId="13" xfId="0" applyNumberFormat="1" applyFont="1" applyFill="1" applyBorder="1" applyAlignment="1"/>
    <xf numFmtId="0" fontId="4" fillId="4" borderId="14" xfId="0" applyFont="1" applyFill="1" applyBorder="1" applyAlignment="1"/>
    <xf numFmtId="0" fontId="4" fillId="4" borderId="6" xfId="0" applyFont="1" applyFill="1" applyBorder="1" applyAlignment="1"/>
    <xf numFmtId="3" fontId="4" fillId="4" borderId="15" xfId="0" applyNumberFormat="1" applyFont="1" applyFill="1" applyBorder="1" applyAlignment="1"/>
    <xf numFmtId="0" fontId="4" fillId="4" borderId="0" xfId="0" applyFont="1" applyFill="1" applyBorder="1" applyAlignment="1"/>
    <xf numFmtId="0" fontId="4" fillId="4" borderId="1" xfId="0" applyFont="1" applyFill="1" applyBorder="1" applyAlignment="1"/>
    <xf numFmtId="3" fontId="4" fillId="4" borderId="16" xfId="0" applyNumberFormat="1" applyFont="1" applyFill="1" applyBorder="1" applyAlignment="1"/>
    <xf numFmtId="0" fontId="4" fillId="4" borderId="4" xfId="0" applyFont="1" applyFill="1" applyBorder="1" applyAlignment="1"/>
    <xf numFmtId="0" fontId="4" fillId="4" borderId="7" xfId="0" applyFont="1" applyFill="1" applyBorder="1" applyAlignment="1"/>
    <xf numFmtId="0" fontId="0" fillId="4" borderId="5" xfId="0" applyFill="1" applyBorder="1">
      <alignment vertical="center"/>
    </xf>
    <xf numFmtId="176" fontId="0" fillId="4" borderId="5" xfId="0" applyNumberFormat="1" applyFill="1" applyBorder="1">
      <alignment vertical="center"/>
    </xf>
    <xf numFmtId="177" fontId="1" fillId="0" borderId="0" xfId="0" applyNumberFormat="1" applyFont="1" applyFill="1" applyBorder="1" applyAlignment="1"/>
    <xf numFmtId="176" fontId="0" fillId="0" borderId="0" xfId="0" applyNumberFormat="1" applyFont="1" applyFill="1" applyBorder="1" applyAlignment="1"/>
    <xf numFmtId="176" fontId="0" fillId="0" borderId="0" xfId="0" applyNumberFormat="1" applyFont="1" applyFill="1" applyAlignment="1">
      <alignment horizontal="right"/>
    </xf>
    <xf numFmtId="176" fontId="0" fillId="0" borderId="4" xfId="0" applyNumberFormat="1" applyFont="1" applyFill="1" applyBorder="1" applyAlignment="1">
      <alignment horizontal="right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Alignment="1"/>
    <xf numFmtId="177" fontId="0" fillId="0" borderId="0" xfId="0" applyNumberFormat="1" applyFont="1" applyFill="1" applyAlignment="1"/>
    <xf numFmtId="176" fontId="0" fillId="0" borderId="0" xfId="0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/>
    </xf>
    <xf numFmtId="176" fontId="0" fillId="0" borderId="4" xfId="0" applyNumberFormat="1" applyFont="1" applyFill="1" applyBorder="1" applyAlignment="1"/>
    <xf numFmtId="177" fontId="0" fillId="0" borderId="4" xfId="0" applyNumberFormat="1" applyFont="1" applyFill="1" applyBorder="1" applyAlignment="1"/>
    <xf numFmtId="176" fontId="0" fillId="4" borderId="0" xfId="0" applyNumberFormat="1" applyFont="1" applyFill="1" applyBorder="1" applyAlignment="1">
      <alignment horizontal="right"/>
    </xf>
    <xf numFmtId="176" fontId="0" fillId="4" borderId="5" xfId="0" applyNumberFormat="1" applyFont="1" applyFill="1" applyBorder="1">
      <alignment vertical="center"/>
    </xf>
    <xf numFmtId="0" fontId="0" fillId="4" borderId="5" xfId="0" applyFont="1" applyFill="1" applyBorder="1" applyAlignment="1">
      <alignment horizontal="left" vertical="center"/>
    </xf>
    <xf numFmtId="3" fontId="6" fillId="2" borderId="0" xfId="0" applyNumberFormat="1" applyFont="1" applyFill="1" applyAlignment="1"/>
    <xf numFmtId="3" fontId="6" fillId="0" borderId="0" xfId="0" applyNumberFormat="1" applyFont="1" applyFill="1" applyBorder="1" applyAlignment="1">
      <alignment horizontal="right"/>
    </xf>
    <xf numFmtId="3" fontId="9" fillId="4" borderId="15" xfId="0" applyNumberFormat="1" applyFont="1" applyFill="1" applyBorder="1" applyAlignment="1"/>
    <xf numFmtId="0" fontId="9" fillId="4" borderId="0" xfId="0" applyFont="1" applyFill="1" applyBorder="1" applyAlignment="1"/>
    <xf numFmtId="0" fontId="9" fillId="4" borderId="1" xfId="0" applyFont="1" applyFill="1" applyBorder="1" applyAlignment="1"/>
    <xf numFmtId="3" fontId="1" fillId="5" borderId="0" xfId="0" applyNumberFormat="1" applyFont="1" applyFill="1" applyAlignment="1"/>
    <xf numFmtId="3" fontId="4" fillId="5" borderId="0" xfId="0" applyNumberFormat="1" applyFont="1" applyFill="1" applyAlignment="1"/>
    <xf numFmtId="0" fontId="4" fillId="5" borderId="1" xfId="0" applyFont="1" applyFill="1" applyBorder="1" applyAlignment="1"/>
    <xf numFmtId="3" fontId="4" fillId="5" borderId="0" xfId="0" applyNumberFormat="1" applyFont="1" applyFill="1" applyAlignment="1">
      <alignment horizontal="center"/>
    </xf>
    <xf numFmtId="0" fontId="0" fillId="5" borderId="1" xfId="0" applyFont="1" applyFill="1" applyBorder="1" applyAlignment="1"/>
    <xf numFmtId="176" fontId="0" fillId="4" borderId="0" xfId="0" applyNumberFormat="1" applyFont="1" applyFill="1" applyBorder="1" applyAlignment="1"/>
    <xf numFmtId="177" fontId="0" fillId="4" borderId="1" xfId="0" applyNumberFormat="1" applyFont="1" applyFill="1" applyBorder="1" applyAlignment="1"/>
    <xf numFmtId="176" fontId="0" fillId="4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/>
    <xf numFmtId="177" fontId="3" fillId="0" borderId="0" xfId="0" applyNumberFormat="1" applyFont="1" applyFill="1" applyAlignment="1"/>
    <xf numFmtId="176" fontId="8" fillId="4" borderId="14" xfId="0" applyNumberFormat="1" applyFont="1" applyFill="1" applyBorder="1" applyAlignment="1"/>
    <xf numFmtId="177" fontId="8" fillId="4" borderId="6" xfId="0" applyNumberFormat="1" applyFont="1" applyFill="1" applyBorder="1" applyAlignment="1"/>
    <xf numFmtId="176" fontId="8" fillId="4" borderId="0" xfId="0" applyNumberFormat="1" applyFont="1" applyFill="1" applyBorder="1" applyAlignment="1"/>
    <xf numFmtId="177" fontId="8" fillId="4" borderId="1" xfId="0" applyNumberFormat="1" applyFont="1" applyFill="1" applyBorder="1" applyAlignment="1"/>
    <xf numFmtId="176" fontId="8" fillId="4" borderId="0" xfId="0" applyNumberFormat="1" applyFont="1" applyFill="1" applyBorder="1" applyAlignment="1">
      <alignment horizontal="right"/>
    </xf>
    <xf numFmtId="176" fontId="8" fillId="4" borderId="0" xfId="0" applyNumberFormat="1" applyFont="1" applyFill="1" applyBorder="1">
      <alignment vertical="center"/>
    </xf>
    <xf numFmtId="176" fontId="8" fillId="4" borderId="4" xfId="0" applyNumberFormat="1" applyFont="1" applyFill="1" applyBorder="1" applyAlignment="1"/>
    <xf numFmtId="176" fontId="8" fillId="4" borderId="4" xfId="0" applyNumberFormat="1" applyFont="1" applyFill="1" applyBorder="1" applyAlignment="1">
      <alignment horizontal="right"/>
    </xf>
    <xf numFmtId="177" fontId="8" fillId="4" borderId="7" xfId="0" applyNumberFormat="1" applyFont="1" applyFill="1" applyBorder="1" applyAlignment="1"/>
    <xf numFmtId="3" fontId="4" fillId="2" borderId="17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center" vertical="center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3" fontId="4" fillId="2" borderId="23" xfId="0" applyNumberFormat="1" applyFont="1" applyFill="1" applyBorder="1" applyAlignment="1">
      <alignment horizontal="center" vertical="center"/>
    </xf>
    <xf numFmtId="3" fontId="4" fillId="2" borderId="2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967E774-AA62-4F29-B063-785F89DD322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5A3B-99B4-4AD5-91FD-6151E1ED7C6D}">
  <sheetPr>
    <tabColor theme="0"/>
    <pageSetUpPr fitToPage="1"/>
  </sheetPr>
  <dimension ref="A1:K55"/>
  <sheetViews>
    <sheetView showGridLines="0" tabSelected="1" zoomScaleNormal="100" zoomScaleSheetLayoutView="85" workbookViewId="0">
      <pane ySplit="4" topLeftCell="A5" activePane="bottomLeft" state="frozen"/>
      <selection pane="bottomLeft" activeCell="N17" sqref="N17"/>
    </sheetView>
  </sheetViews>
  <sheetFormatPr defaultRowHeight="13" x14ac:dyDescent="0.2"/>
  <cols>
    <col min="1" max="1" width="5" customWidth="1"/>
    <col min="2" max="2" width="3.36328125" customWidth="1"/>
    <col min="3" max="3" width="9.7265625" customWidth="1"/>
    <col min="4" max="7" width="15.08984375" customWidth="1"/>
    <col min="8" max="10" width="13.6328125" customWidth="1"/>
    <col min="11" max="11" width="11.453125" bestFit="1" customWidth="1"/>
  </cols>
  <sheetData>
    <row r="1" spans="1:11" ht="16.5" x14ac:dyDescent="0.25">
      <c r="A1" s="15"/>
      <c r="B1" s="15"/>
      <c r="C1" s="17"/>
      <c r="D1" s="39" t="s">
        <v>29</v>
      </c>
      <c r="E1" s="38"/>
      <c r="F1" s="38"/>
      <c r="G1" s="37"/>
      <c r="H1" s="17"/>
      <c r="I1" s="17"/>
      <c r="J1" s="17"/>
    </row>
    <row r="2" spans="1:11" ht="13.5" thickBot="1" x14ac:dyDescent="0.25">
      <c r="A2" s="17" t="s">
        <v>1</v>
      </c>
      <c r="B2" s="15"/>
      <c r="C2" s="15"/>
      <c r="D2" s="17"/>
      <c r="E2" s="17"/>
      <c r="F2" s="17"/>
      <c r="G2" s="17"/>
      <c r="H2" s="15"/>
      <c r="I2" s="17"/>
      <c r="J2" s="18" t="s">
        <v>26</v>
      </c>
    </row>
    <row r="3" spans="1:11" ht="13.5" thickTop="1" x14ac:dyDescent="0.2">
      <c r="A3" s="19" t="s">
        <v>2</v>
      </c>
      <c r="B3" s="20"/>
      <c r="C3" s="21"/>
      <c r="D3" s="97" t="s">
        <v>3</v>
      </c>
      <c r="E3" s="22"/>
      <c r="F3" s="97" t="s">
        <v>4</v>
      </c>
      <c r="G3" s="22"/>
      <c r="H3" s="103" t="s">
        <v>0</v>
      </c>
      <c r="I3" s="101" t="s">
        <v>5</v>
      </c>
      <c r="J3" s="99" t="s">
        <v>6</v>
      </c>
    </row>
    <row r="4" spans="1:11" ht="13.5" customHeight="1" x14ac:dyDescent="0.2">
      <c r="A4" s="23" t="s">
        <v>7</v>
      </c>
      <c r="B4" s="24"/>
      <c r="C4" s="25"/>
      <c r="D4" s="98"/>
      <c r="E4" s="33" t="s">
        <v>8</v>
      </c>
      <c r="F4" s="98"/>
      <c r="G4" s="33" t="s">
        <v>8</v>
      </c>
      <c r="H4" s="104"/>
      <c r="I4" s="102"/>
      <c r="J4" s="100"/>
    </row>
    <row r="5" spans="1:11" ht="13.5" customHeight="1" x14ac:dyDescent="0.2">
      <c r="A5" s="1"/>
      <c r="B5" s="2"/>
      <c r="C5" s="3"/>
      <c r="D5" s="4"/>
      <c r="E5" s="5"/>
      <c r="F5" s="5"/>
      <c r="G5" s="5"/>
      <c r="H5" s="5"/>
      <c r="I5" s="5"/>
      <c r="J5" s="9"/>
    </row>
    <row r="6" spans="1:11" ht="13.5" customHeight="1" x14ac:dyDescent="0.2">
      <c r="A6" s="81" t="s">
        <v>9</v>
      </c>
      <c r="B6" s="79">
        <v>29</v>
      </c>
      <c r="C6" s="80" t="s">
        <v>10</v>
      </c>
      <c r="D6" s="58">
        <v>181501001</v>
      </c>
      <c r="E6" s="62">
        <v>179191546</v>
      </c>
      <c r="F6" s="62">
        <v>179238192</v>
      </c>
      <c r="G6" s="62">
        <v>178294368</v>
      </c>
      <c r="H6" s="62">
        <v>155069</v>
      </c>
      <c r="I6" s="62">
        <v>2107739</v>
      </c>
      <c r="J6" s="63">
        <v>98.753280587588065</v>
      </c>
    </row>
    <row r="7" spans="1:11" ht="13.5" customHeight="1" x14ac:dyDescent="0.2">
      <c r="A7" s="79"/>
      <c r="B7" s="79">
        <v>30</v>
      </c>
      <c r="C7" s="80"/>
      <c r="D7" s="58">
        <v>181131637</v>
      </c>
      <c r="E7" s="62">
        <v>179036620</v>
      </c>
      <c r="F7" s="62">
        <v>179080975</v>
      </c>
      <c r="G7" s="62">
        <v>178185428</v>
      </c>
      <c r="H7" s="62">
        <v>167924</v>
      </c>
      <c r="I7" s="62">
        <v>1882738</v>
      </c>
      <c r="J7" s="63">
        <v>98.867860854535181</v>
      </c>
    </row>
    <row r="8" spans="1:11" ht="13.5" customHeight="1" x14ac:dyDescent="0.2">
      <c r="A8" s="79"/>
      <c r="B8" s="79">
        <v>31</v>
      </c>
      <c r="C8" s="80"/>
      <c r="D8" s="58">
        <v>182332754</v>
      </c>
      <c r="E8" s="62">
        <v>180462488</v>
      </c>
      <c r="F8" s="62">
        <v>180440029</v>
      </c>
      <c r="G8" s="62">
        <v>179646504</v>
      </c>
      <c r="H8" s="62">
        <v>132857</v>
      </c>
      <c r="I8" s="62">
        <v>1759868</v>
      </c>
      <c r="J8" s="63">
        <v>98.96193921355777</v>
      </c>
    </row>
    <row r="9" spans="1:11" ht="13.5" customHeight="1" x14ac:dyDescent="0.2">
      <c r="A9" s="79"/>
      <c r="B9" s="79">
        <v>2</v>
      </c>
      <c r="C9" s="80"/>
      <c r="D9" s="58">
        <v>176531874</v>
      </c>
      <c r="E9" s="62">
        <v>174777891</v>
      </c>
      <c r="F9" s="62">
        <v>173965040</v>
      </c>
      <c r="G9" s="62">
        <v>173185232</v>
      </c>
      <c r="H9" s="62">
        <v>109789</v>
      </c>
      <c r="I9" s="62">
        <v>2457045</v>
      </c>
      <c r="J9" s="63">
        <v>98.545965352952777</v>
      </c>
    </row>
    <row r="10" spans="1:11" s="13" customFormat="1" ht="13.5" customHeight="1" x14ac:dyDescent="0.2">
      <c r="A10" s="79"/>
      <c r="B10" s="79">
        <v>3</v>
      </c>
      <c r="C10" s="82"/>
      <c r="D10" s="58">
        <v>193838556</v>
      </c>
      <c r="E10" s="62">
        <v>191641014</v>
      </c>
      <c r="F10" s="62">
        <v>192122920</v>
      </c>
      <c r="G10" s="62">
        <v>190904128</v>
      </c>
      <c r="H10" s="62">
        <v>131926</v>
      </c>
      <c r="I10" s="62">
        <v>1583710</v>
      </c>
      <c r="J10" s="63">
        <v>99.114915087934946</v>
      </c>
    </row>
    <row r="11" spans="1:11" ht="13.5" customHeight="1" x14ac:dyDescent="0.2">
      <c r="A11" s="78"/>
      <c r="B11" s="78"/>
      <c r="C11" s="80"/>
      <c r="D11" s="58"/>
      <c r="E11" s="62"/>
      <c r="F11" s="62"/>
      <c r="G11" s="62"/>
      <c r="H11" s="62"/>
      <c r="I11" s="62"/>
      <c r="J11" s="63" t="s">
        <v>11</v>
      </c>
    </row>
    <row r="12" spans="1:11" ht="13.5" customHeight="1" x14ac:dyDescent="0.2">
      <c r="A12" s="10" t="s">
        <v>30</v>
      </c>
      <c r="B12" s="10">
        <v>4</v>
      </c>
      <c r="C12" s="11"/>
      <c r="D12" s="86">
        <f t="shared" ref="D12:I12" si="0">IF(SUM(D38:D50)=0,"－",ROUND(SUM(D38:D50)/1000,0))</f>
        <v>208293489</v>
      </c>
      <c r="E12" s="86">
        <f t="shared" si="0"/>
        <v>206710064</v>
      </c>
      <c r="F12" s="86">
        <f t="shared" si="0"/>
        <v>206628511</v>
      </c>
      <c r="G12" s="86">
        <f t="shared" si="0"/>
        <v>205945509</v>
      </c>
      <c r="H12" s="86">
        <f t="shared" si="0"/>
        <v>116590</v>
      </c>
      <c r="I12" s="86">
        <f t="shared" si="0"/>
        <v>1548514</v>
      </c>
      <c r="J12" s="87">
        <f>SUM(F38:F50)/SUM(D38:D50)*100</f>
        <v>99.200657601452747</v>
      </c>
      <c r="K12" s="40"/>
    </row>
    <row r="13" spans="1:11" ht="13.5" customHeight="1" x14ac:dyDescent="0.2">
      <c r="A13" s="1"/>
      <c r="B13" s="6"/>
      <c r="C13" s="11"/>
      <c r="D13" s="61"/>
      <c r="E13" s="62"/>
      <c r="F13" s="62"/>
      <c r="G13" s="62"/>
      <c r="H13" s="62"/>
      <c r="I13" s="62"/>
      <c r="J13" s="63" t="s">
        <v>11</v>
      </c>
    </row>
    <row r="14" spans="1:11" ht="13.5" customHeight="1" x14ac:dyDescent="0.2">
      <c r="A14" s="26" t="s">
        <v>12</v>
      </c>
      <c r="B14" s="27"/>
      <c r="C14" s="7"/>
      <c r="D14" s="64">
        <f t="shared" ref="D14:I14" si="1">IF(SUM(D38:D47)=0,"－",ROUND(SUM(D38:D47)/1000,0))</f>
        <v>208075901</v>
      </c>
      <c r="E14" s="64">
        <f t="shared" si="1"/>
        <v>206492476</v>
      </c>
      <c r="F14" s="64">
        <f t="shared" si="1"/>
        <v>206410797</v>
      </c>
      <c r="G14" s="64">
        <f t="shared" si="1"/>
        <v>205727796</v>
      </c>
      <c r="H14" s="64">
        <f t="shared" si="1"/>
        <v>116590</v>
      </c>
      <c r="I14" s="64">
        <f t="shared" si="1"/>
        <v>1548514</v>
      </c>
      <c r="J14" s="63">
        <f>SUM(F38:F47)/SUM(D38:D47)*100</f>
        <v>99.199761452063626</v>
      </c>
      <c r="K14" s="40"/>
    </row>
    <row r="15" spans="1:11" ht="13.5" customHeight="1" x14ac:dyDescent="0.2">
      <c r="A15" s="26"/>
      <c r="B15" s="27"/>
      <c r="C15" s="28"/>
      <c r="D15" s="61"/>
      <c r="E15" s="62"/>
      <c r="F15" s="62"/>
      <c r="G15" s="62"/>
      <c r="H15" s="62"/>
      <c r="I15" s="62"/>
      <c r="J15" s="63" t="s">
        <v>11</v>
      </c>
    </row>
    <row r="16" spans="1:11" ht="13.5" customHeight="1" x14ac:dyDescent="0.2">
      <c r="A16" s="26" t="s">
        <v>13</v>
      </c>
      <c r="B16" s="27"/>
      <c r="C16" s="28"/>
      <c r="D16" s="41">
        <f>IF(D38=0,"－",ROUND(D38/1000,0))</f>
        <v>54210661</v>
      </c>
      <c r="E16" s="41">
        <f t="shared" ref="D16:I17" si="2">IF(E38=0,"－",ROUND(E38/1000,0))</f>
        <v>53083354</v>
      </c>
      <c r="F16" s="41">
        <f t="shared" si="2"/>
        <v>53026116</v>
      </c>
      <c r="G16" s="41">
        <f t="shared" si="2"/>
        <v>52688695</v>
      </c>
      <c r="H16" s="41">
        <f t="shared" si="2"/>
        <v>95774</v>
      </c>
      <c r="I16" s="41">
        <f t="shared" si="2"/>
        <v>1088770</v>
      </c>
      <c r="J16" s="65">
        <f>J38</f>
        <v>97.8</v>
      </c>
      <c r="K16" s="40"/>
    </row>
    <row r="17" spans="1:11" ht="13.5" customHeight="1" x14ac:dyDescent="0.2">
      <c r="A17" s="26" t="s">
        <v>14</v>
      </c>
      <c r="B17" s="27"/>
      <c r="C17" s="28"/>
      <c r="D17" s="41">
        <f t="shared" si="2"/>
        <v>46684430</v>
      </c>
      <c r="E17" s="41">
        <f t="shared" si="2"/>
        <v>46570865</v>
      </c>
      <c r="F17" s="41">
        <f t="shared" si="2"/>
        <v>46556095</v>
      </c>
      <c r="G17" s="41">
        <f t="shared" si="2"/>
        <v>46504557</v>
      </c>
      <c r="H17" s="41">
        <f t="shared" si="2"/>
        <v>7271</v>
      </c>
      <c r="I17" s="41">
        <f t="shared" si="2"/>
        <v>121064</v>
      </c>
      <c r="J17" s="65">
        <f>J39</f>
        <v>99.7</v>
      </c>
      <c r="K17" s="40"/>
    </row>
    <row r="18" spans="1:11" ht="13.5" customHeight="1" x14ac:dyDescent="0.2">
      <c r="A18" s="26" t="s">
        <v>15</v>
      </c>
      <c r="B18" s="27"/>
      <c r="C18" s="28"/>
      <c r="D18" s="41">
        <f t="shared" ref="D18:I18" si="3">IF(D40=0,"－",ROUND(D40/1000,0))</f>
        <v>70257418</v>
      </c>
      <c r="E18" s="41">
        <f>IF(E40=0,"－",ROUND(E40/1000,0))</f>
        <v>70257418</v>
      </c>
      <c r="F18" s="41">
        <f t="shared" si="3"/>
        <v>70257418</v>
      </c>
      <c r="G18" s="41">
        <f t="shared" si="3"/>
        <v>70257418</v>
      </c>
      <c r="H18" s="41" t="str">
        <f t="shared" si="3"/>
        <v>－</v>
      </c>
      <c r="I18" s="41" t="str">
        <f t="shared" si="3"/>
        <v>－</v>
      </c>
      <c r="J18" s="65">
        <f>J40</f>
        <v>100</v>
      </c>
      <c r="K18" s="40"/>
    </row>
    <row r="19" spans="1:11" ht="13.5" customHeight="1" x14ac:dyDescent="0.2">
      <c r="A19" s="26" t="s">
        <v>16</v>
      </c>
      <c r="B19" s="27"/>
      <c r="C19" s="28"/>
      <c r="D19" s="41">
        <f t="shared" ref="D19:I19" si="4">IF(D41=0,"－",ROUND(D41/1000,0))</f>
        <v>2748159</v>
      </c>
      <c r="E19" s="41">
        <f>IF(E41=0,"－",ROUND(E41/1000,0))</f>
        <v>2700033</v>
      </c>
      <c r="F19" s="41">
        <f t="shared" si="4"/>
        <v>2703265</v>
      </c>
      <c r="G19" s="41">
        <f t="shared" si="4"/>
        <v>2683266</v>
      </c>
      <c r="H19" s="41">
        <f t="shared" si="4"/>
        <v>7490</v>
      </c>
      <c r="I19" s="41">
        <f t="shared" si="4"/>
        <v>37405</v>
      </c>
      <c r="J19" s="65">
        <f>J41</f>
        <v>98.4</v>
      </c>
      <c r="K19" s="40"/>
    </row>
    <row r="20" spans="1:11" ht="13.5" customHeight="1" x14ac:dyDescent="0.2">
      <c r="A20" s="26" t="s">
        <v>17</v>
      </c>
      <c r="B20" s="27"/>
      <c r="C20" s="28"/>
      <c r="D20" s="41">
        <f t="shared" ref="D20:I20" si="5">IF(D42=0,"－",ROUND(D42/1000,0))</f>
        <v>1511487</v>
      </c>
      <c r="E20" s="41">
        <f>IF(E42=0,"－",ROUND(E42/1000,0))</f>
        <v>1511487</v>
      </c>
      <c r="F20" s="41">
        <f t="shared" si="5"/>
        <v>1511487</v>
      </c>
      <c r="G20" s="41">
        <f t="shared" si="5"/>
        <v>1511487</v>
      </c>
      <c r="H20" s="41" t="str">
        <f t="shared" si="5"/>
        <v>－</v>
      </c>
      <c r="I20" s="41" t="str">
        <f t="shared" si="5"/>
        <v>－</v>
      </c>
      <c r="J20" s="65">
        <f>J42</f>
        <v>100</v>
      </c>
      <c r="K20" s="40"/>
    </row>
    <row r="21" spans="1:11" ht="13.5" customHeight="1" x14ac:dyDescent="0.2">
      <c r="A21" s="26"/>
      <c r="B21" s="27"/>
      <c r="C21" s="28"/>
      <c r="D21" s="58"/>
      <c r="E21" s="58"/>
      <c r="F21" s="58"/>
      <c r="G21" s="58"/>
      <c r="H21" s="59"/>
      <c r="I21" s="59"/>
      <c r="J21" s="63"/>
    </row>
    <row r="22" spans="1:11" ht="13.5" customHeight="1" x14ac:dyDescent="0.2">
      <c r="A22" s="26" t="s">
        <v>18</v>
      </c>
      <c r="B22" s="27"/>
      <c r="C22" s="28"/>
      <c r="D22" s="41">
        <f t="shared" ref="D22:I22" si="6">IF(D43=0,"－",ROUND(D43/1000,0))</f>
        <v>470686</v>
      </c>
      <c r="E22" s="41">
        <f t="shared" si="6"/>
        <v>470686</v>
      </c>
      <c r="F22" s="41">
        <f t="shared" si="6"/>
        <v>470686</v>
      </c>
      <c r="G22" s="41">
        <f t="shared" si="6"/>
        <v>470686</v>
      </c>
      <c r="H22" s="41" t="str">
        <f t="shared" si="6"/>
        <v>－</v>
      </c>
      <c r="I22" s="41" t="str">
        <f t="shared" si="6"/>
        <v>－</v>
      </c>
      <c r="J22" s="65">
        <f>J43</f>
        <v>100</v>
      </c>
      <c r="K22" s="40"/>
    </row>
    <row r="23" spans="1:11" ht="13.5" customHeight="1" x14ac:dyDescent="0.2">
      <c r="A23" s="26" t="s">
        <v>19</v>
      </c>
      <c r="B23" s="27"/>
      <c r="C23" s="28"/>
      <c r="D23" s="41">
        <f t="shared" ref="D23:I23" si="7">IF(D44=0,"－",ROUND(D44/1000,0))</f>
        <v>18975970</v>
      </c>
      <c r="E23" s="41">
        <f>IF(E44=0,"－",ROUND(E44/1000,0))</f>
        <v>18946172</v>
      </c>
      <c r="F23" s="41">
        <f t="shared" si="7"/>
        <v>18942417</v>
      </c>
      <c r="G23" s="41">
        <f t="shared" si="7"/>
        <v>18933001</v>
      </c>
      <c r="H23" s="41">
        <f t="shared" si="7"/>
        <v>6054</v>
      </c>
      <c r="I23" s="41">
        <f t="shared" si="7"/>
        <v>27500</v>
      </c>
      <c r="J23" s="65">
        <f>J44</f>
        <v>99.8</v>
      </c>
      <c r="K23" s="40"/>
    </row>
    <row r="24" spans="1:11" ht="13.5" customHeight="1" x14ac:dyDescent="0.2">
      <c r="A24" s="26" t="s">
        <v>20</v>
      </c>
      <c r="B24" s="27"/>
      <c r="C24" s="28"/>
      <c r="D24" s="41">
        <f>IF(D45=0,"－",ROUND(D45/1000,0))</f>
        <v>9995</v>
      </c>
      <c r="E24" s="41">
        <f>IF(E45=0,"－",ROUND(E45/1000,0))</f>
        <v>9995</v>
      </c>
      <c r="F24" s="41">
        <f>IF(F45=0,"－",ROUND(F45/1000,0))</f>
        <v>9995</v>
      </c>
      <c r="G24" s="41">
        <f>IF(G45=0,"－",ROUND(G45/1000,0))</f>
        <v>9995</v>
      </c>
      <c r="H24" s="41" t="str">
        <f>IF(H45=0,"－",ROUND(H45/1000,0))</f>
        <v>－</v>
      </c>
      <c r="I24" s="41" t="str">
        <f>IF(I45=0,"－",ROUND(I45/1000,0))</f>
        <v>－</v>
      </c>
      <c r="J24" s="65">
        <f>J45</f>
        <v>100</v>
      </c>
      <c r="K24" s="40"/>
    </row>
    <row r="25" spans="1:11" ht="13.5" customHeight="1" x14ac:dyDescent="0.2">
      <c r="A25" s="73" t="s">
        <v>31</v>
      </c>
      <c r="B25" s="27"/>
      <c r="C25" s="28"/>
      <c r="D25" s="41" t="str">
        <f t="shared" ref="D25:J25" si="8">IF(D46=0,"－",ROUND(D46/1000,0))</f>
        <v>－</v>
      </c>
      <c r="E25" s="41" t="str">
        <f t="shared" si="8"/>
        <v>－</v>
      </c>
      <c r="F25" s="41" t="str">
        <f t="shared" si="8"/>
        <v>－</v>
      </c>
      <c r="G25" s="41" t="str">
        <f t="shared" si="8"/>
        <v>－</v>
      </c>
      <c r="H25" s="41" t="str">
        <f t="shared" si="8"/>
        <v>－</v>
      </c>
      <c r="I25" s="41" t="str">
        <f t="shared" si="8"/>
        <v>－</v>
      </c>
      <c r="J25" s="41" t="str">
        <f t="shared" si="8"/>
        <v>－</v>
      </c>
      <c r="K25" s="40"/>
    </row>
    <row r="26" spans="1:11" ht="13.5" customHeight="1" x14ac:dyDescent="0.2">
      <c r="A26" s="26" t="s">
        <v>22</v>
      </c>
      <c r="B26" s="27"/>
      <c r="C26" s="28"/>
      <c r="D26" s="41">
        <f t="shared" ref="D26:I26" si="9">IF(D47=0,"－",ROUND(D47/1000,0))</f>
        <v>13207095</v>
      </c>
      <c r="E26" s="41">
        <f t="shared" si="9"/>
        <v>12942467</v>
      </c>
      <c r="F26" s="41">
        <f t="shared" si="9"/>
        <v>12933319</v>
      </c>
      <c r="G26" s="41">
        <f t="shared" si="9"/>
        <v>12668691</v>
      </c>
      <c r="H26" s="41" t="str">
        <f t="shared" si="9"/>
        <v>－</v>
      </c>
      <c r="I26" s="41">
        <f t="shared" si="9"/>
        <v>273776</v>
      </c>
      <c r="J26" s="65">
        <f>J47</f>
        <v>97.9</v>
      </c>
      <c r="K26" s="40"/>
    </row>
    <row r="27" spans="1:11" ht="13.5" customHeight="1" x14ac:dyDescent="0.2">
      <c r="A27" s="26"/>
      <c r="B27" s="27"/>
      <c r="C27" s="28"/>
      <c r="D27" s="58"/>
      <c r="E27" s="59"/>
      <c r="F27" s="62"/>
      <c r="G27" s="59"/>
      <c r="H27" s="62"/>
      <c r="I27" s="62"/>
      <c r="J27" s="63"/>
    </row>
    <row r="28" spans="1:11" ht="13.5" customHeight="1" x14ac:dyDescent="0.2">
      <c r="A28" s="26" t="s">
        <v>21</v>
      </c>
      <c r="B28" s="27"/>
      <c r="C28" s="28"/>
      <c r="D28" s="66">
        <f t="shared" ref="D28:I28" si="10">IF(SUM(D49:D50)=0,"－",ROUND(SUM(D49:D50)/1000,0))</f>
        <v>217588</v>
      </c>
      <c r="E28" s="66">
        <f t="shared" si="10"/>
        <v>217588</v>
      </c>
      <c r="F28" s="66">
        <f t="shared" si="10"/>
        <v>217713</v>
      </c>
      <c r="G28" s="66">
        <f t="shared" si="10"/>
        <v>217713</v>
      </c>
      <c r="H28" s="66" t="str">
        <f t="shared" si="10"/>
        <v>－</v>
      </c>
      <c r="I28" s="66" t="str">
        <f t="shared" si="10"/>
        <v>－</v>
      </c>
      <c r="J28" s="67">
        <f>SUM(F49:F50)/SUM(D49:D50)*100</f>
        <v>100.05763192833095</v>
      </c>
      <c r="K28" s="40"/>
    </row>
    <row r="29" spans="1:11" ht="13.5" customHeight="1" x14ac:dyDescent="0.2">
      <c r="A29" s="26"/>
      <c r="B29" s="27"/>
      <c r="C29" s="28"/>
      <c r="D29" s="58"/>
      <c r="E29" s="62"/>
      <c r="F29" s="62"/>
      <c r="G29" s="62"/>
      <c r="H29" s="59"/>
      <c r="I29" s="62"/>
      <c r="J29" s="63"/>
    </row>
    <row r="30" spans="1:11" ht="13.5" customHeight="1" x14ac:dyDescent="0.2">
      <c r="A30" s="26" t="s">
        <v>23</v>
      </c>
      <c r="B30" s="27"/>
      <c r="C30" s="28"/>
      <c r="D30" s="41">
        <f t="shared" ref="D30:I30" si="11">IF(D49=0,"－",ROUND(D49/1000,0))</f>
        <v>11527</v>
      </c>
      <c r="E30" s="41">
        <f>IF(E49=0,"－",ROUND(E49/1000,0))</f>
        <v>11527</v>
      </c>
      <c r="F30" s="41">
        <f t="shared" si="11"/>
        <v>11652</v>
      </c>
      <c r="G30" s="41">
        <f t="shared" si="11"/>
        <v>11652</v>
      </c>
      <c r="H30" s="41" t="str">
        <f t="shared" si="11"/>
        <v>－</v>
      </c>
      <c r="I30" s="41" t="str">
        <f t="shared" si="11"/>
        <v>－</v>
      </c>
      <c r="J30" s="65">
        <f>J49</f>
        <v>100</v>
      </c>
      <c r="K30" s="40"/>
    </row>
    <row r="31" spans="1:11" ht="13.5" customHeight="1" x14ac:dyDescent="0.2">
      <c r="A31" s="26" t="s">
        <v>24</v>
      </c>
      <c r="B31" s="27"/>
      <c r="C31" s="28"/>
      <c r="D31" s="41">
        <f t="shared" ref="D31:I31" si="12">IF(D50=0,"－",ROUND(D50/1000,0))</f>
        <v>206061</v>
      </c>
      <c r="E31" s="41">
        <f>IF(E50=0,"－",ROUND(E50/1000,0))</f>
        <v>206061</v>
      </c>
      <c r="F31" s="41">
        <f t="shared" si="12"/>
        <v>206061</v>
      </c>
      <c r="G31" s="41">
        <f t="shared" si="12"/>
        <v>206061</v>
      </c>
      <c r="H31" s="41" t="str">
        <f t="shared" si="12"/>
        <v>－</v>
      </c>
      <c r="I31" s="41" t="str">
        <f t="shared" si="12"/>
        <v>－</v>
      </c>
      <c r="J31" s="65">
        <f>J50</f>
        <v>100</v>
      </c>
      <c r="K31" s="40"/>
    </row>
    <row r="32" spans="1:11" ht="13.5" customHeight="1" x14ac:dyDescent="0.2">
      <c r="A32" s="29"/>
      <c r="B32" s="30"/>
      <c r="C32" s="31"/>
      <c r="D32" s="68"/>
      <c r="E32" s="68"/>
      <c r="F32" s="68"/>
      <c r="G32" s="68"/>
      <c r="H32" s="60"/>
      <c r="I32" s="60"/>
      <c r="J32" s="69"/>
    </row>
    <row r="33" spans="1:10" x14ac:dyDescent="0.2">
      <c r="A33" s="16" t="s">
        <v>33</v>
      </c>
      <c r="B33" s="15"/>
      <c r="C33" s="36"/>
      <c r="D33" s="8"/>
      <c r="E33" s="8"/>
      <c r="F33" s="8"/>
      <c r="G33" s="8"/>
      <c r="H33" s="8"/>
      <c r="I33" s="8"/>
      <c r="J33" s="8"/>
    </row>
    <row r="34" spans="1:10" x14ac:dyDescent="0.2">
      <c r="A34" s="74"/>
      <c r="B34" s="35"/>
      <c r="C34" s="32"/>
    </row>
    <row r="35" spans="1:10" x14ac:dyDescent="0.2">
      <c r="A35" s="34"/>
      <c r="B35" s="35"/>
      <c r="C35" s="32"/>
    </row>
    <row r="36" spans="1:10" x14ac:dyDescent="0.2">
      <c r="C36" s="32"/>
      <c r="D36" s="14"/>
      <c r="E36" s="14"/>
      <c r="F36" s="14"/>
      <c r="G36" s="14"/>
      <c r="H36" s="14"/>
      <c r="I36" s="14"/>
    </row>
    <row r="37" spans="1:10" hidden="1" x14ac:dyDescent="0.2">
      <c r="A37" s="42"/>
      <c r="B37" s="42"/>
      <c r="C37" s="43"/>
      <c r="D37" s="44" t="s">
        <v>25</v>
      </c>
      <c r="E37" s="44"/>
      <c r="F37" s="44"/>
      <c r="G37" s="44"/>
      <c r="H37" s="44"/>
      <c r="I37" s="44"/>
      <c r="J37" s="45"/>
    </row>
    <row r="38" spans="1:10" hidden="1" x14ac:dyDescent="0.2">
      <c r="A38" s="46" t="s">
        <v>13</v>
      </c>
      <c r="B38" s="47"/>
      <c r="C38" s="48"/>
      <c r="D38" s="88">
        <v>54210660525</v>
      </c>
      <c r="E38" s="88">
        <v>53083353976</v>
      </c>
      <c r="F38" s="88">
        <v>53026116178</v>
      </c>
      <c r="G38" s="88">
        <v>52688694513</v>
      </c>
      <c r="H38" s="88">
        <v>95774339</v>
      </c>
      <c r="I38" s="88">
        <v>1088770008</v>
      </c>
      <c r="J38" s="89">
        <v>97.8</v>
      </c>
    </row>
    <row r="39" spans="1:10" hidden="1" x14ac:dyDescent="0.2">
      <c r="A39" s="49" t="s">
        <v>14</v>
      </c>
      <c r="B39" s="50"/>
      <c r="C39" s="51"/>
      <c r="D39" s="90">
        <v>46684429821</v>
      </c>
      <c r="E39" s="90">
        <v>46570864500</v>
      </c>
      <c r="F39" s="90">
        <v>46556095033</v>
      </c>
      <c r="G39" s="90">
        <v>46504557345</v>
      </c>
      <c r="H39" s="90">
        <v>7271087</v>
      </c>
      <c r="I39" s="90">
        <v>121063701</v>
      </c>
      <c r="J39" s="91">
        <v>99.7</v>
      </c>
    </row>
    <row r="40" spans="1:10" hidden="1" x14ac:dyDescent="0.2">
      <c r="A40" s="49" t="s">
        <v>15</v>
      </c>
      <c r="B40" s="50"/>
      <c r="C40" s="51"/>
      <c r="D40" s="90">
        <v>70257418480</v>
      </c>
      <c r="E40" s="90">
        <v>70257418480</v>
      </c>
      <c r="F40" s="90">
        <v>70257418480</v>
      </c>
      <c r="G40" s="90">
        <v>70257418480</v>
      </c>
      <c r="H40" s="92">
        <v>0</v>
      </c>
      <c r="I40" s="92">
        <v>0</v>
      </c>
      <c r="J40" s="91">
        <v>100</v>
      </c>
    </row>
    <row r="41" spans="1:10" hidden="1" x14ac:dyDescent="0.2">
      <c r="A41" s="49" t="s">
        <v>16</v>
      </c>
      <c r="B41" s="50"/>
      <c r="C41" s="51"/>
      <c r="D41" s="90">
        <v>2748159087</v>
      </c>
      <c r="E41" s="90">
        <v>2700032700</v>
      </c>
      <c r="F41" s="90">
        <v>2703264564</v>
      </c>
      <c r="G41" s="90">
        <v>2683266031</v>
      </c>
      <c r="H41" s="90">
        <v>7489900</v>
      </c>
      <c r="I41" s="90">
        <v>37404623</v>
      </c>
      <c r="J41" s="91">
        <v>98.4</v>
      </c>
    </row>
    <row r="42" spans="1:10" hidden="1" x14ac:dyDescent="0.2">
      <c r="A42" s="49" t="s">
        <v>17</v>
      </c>
      <c r="B42" s="50"/>
      <c r="C42" s="51"/>
      <c r="D42" s="90">
        <v>1511486845</v>
      </c>
      <c r="E42" s="90">
        <v>1511486845</v>
      </c>
      <c r="F42" s="90">
        <v>1511486845</v>
      </c>
      <c r="G42" s="90">
        <v>1511486845</v>
      </c>
      <c r="H42" s="92">
        <v>0</v>
      </c>
      <c r="I42" s="92">
        <v>0</v>
      </c>
      <c r="J42" s="91">
        <v>100</v>
      </c>
    </row>
    <row r="43" spans="1:10" hidden="1" x14ac:dyDescent="0.2">
      <c r="A43" s="49" t="s">
        <v>18</v>
      </c>
      <c r="B43" s="50"/>
      <c r="C43" s="51"/>
      <c r="D43" s="93">
        <v>470685725</v>
      </c>
      <c r="E43" s="93">
        <v>470685725</v>
      </c>
      <c r="F43" s="90">
        <v>470685725</v>
      </c>
      <c r="G43" s="90">
        <v>470685725</v>
      </c>
      <c r="H43" s="92">
        <v>0</v>
      </c>
      <c r="I43" s="92">
        <v>0</v>
      </c>
      <c r="J43" s="91">
        <v>100</v>
      </c>
    </row>
    <row r="44" spans="1:10" hidden="1" x14ac:dyDescent="0.2">
      <c r="A44" s="49" t="s">
        <v>19</v>
      </c>
      <c r="B44" s="50"/>
      <c r="C44" s="51"/>
      <c r="D44" s="90">
        <v>18975970291</v>
      </c>
      <c r="E44" s="90">
        <v>18946171800</v>
      </c>
      <c r="F44" s="90">
        <v>18942416552</v>
      </c>
      <c r="G44" s="90">
        <v>18933001325</v>
      </c>
      <c r="H44" s="90">
        <v>6054179</v>
      </c>
      <c r="I44" s="90">
        <v>27499560</v>
      </c>
      <c r="J44" s="91">
        <v>99.8</v>
      </c>
    </row>
    <row r="45" spans="1:10" hidden="1" x14ac:dyDescent="0.2">
      <c r="A45" s="49" t="s">
        <v>20</v>
      </c>
      <c r="B45" s="50"/>
      <c r="C45" s="51"/>
      <c r="D45" s="90">
        <v>9995000</v>
      </c>
      <c r="E45" s="90">
        <v>9995000</v>
      </c>
      <c r="F45" s="90">
        <v>9995000</v>
      </c>
      <c r="G45" s="90">
        <v>9995000</v>
      </c>
      <c r="H45" s="70">
        <v>0</v>
      </c>
      <c r="I45" s="70">
        <v>0</v>
      </c>
      <c r="J45" s="91">
        <v>100</v>
      </c>
    </row>
    <row r="46" spans="1:10" hidden="1" x14ac:dyDescent="0.2">
      <c r="A46" s="75" t="s">
        <v>32</v>
      </c>
      <c r="B46" s="76"/>
      <c r="C46" s="77"/>
      <c r="D46" s="85"/>
      <c r="E46" s="85"/>
      <c r="F46" s="83"/>
      <c r="G46" s="83"/>
      <c r="H46" s="70"/>
      <c r="I46" s="70"/>
      <c r="J46" s="84"/>
    </row>
    <row r="47" spans="1:10" hidden="1" x14ac:dyDescent="0.2">
      <c r="A47" s="49" t="s">
        <v>22</v>
      </c>
      <c r="B47" s="50"/>
      <c r="C47" s="51"/>
      <c r="D47" s="90">
        <v>13207095255</v>
      </c>
      <c r="E47" s="90">
        <v>12942466785</v>
      </c>
      <c r="F47" s="90">
        <v>12933319083</v>
      </c>
      <c r="G47" s="90">
        <v>12668690613</v>
      </c>
      <c r="H47" s="92">
        <v>0</v>
      </c>
      <c r="I47" s="92">
        <v>273776172</v>
      </c>
      <c r="J47" s="91">
        <v>97.9</v>
      </c>
    </row>
    <row r="48" spans="1:10" hidden="1" x14ac:dyDescent="0.2">
      <c r="A48" s="55"/>
      <c r="B48" s="55"/>
      <c r="C48" s="55"/>
      <c r="D48" s="56"/>
      <c r="E48" s="56"/>
      <c r="F48" s="56"/>
      <c r="G48" s="56"/>
      <c r="H48" s="71"/>
      <c r="I48" s="71"/>
      <c r="J48" s="72"/>
    </row>
    <row r="49" spans="1:10" hidden="1" x14ac:dyDescent="0.2">
      <c r="A49" s="49" t="s">
        <v>23</v>
      </c>
      <c r="B49" s="50"/>
      <c r="C49" s="51"/>
      <c r="D49" s="92">
        <v>11526800</v>
      </c>
      <c r="E49" s="92">
        <v>11526800</v>
      </c>
      <c r="F49" s="92">
        <v>11652200</v>
      </c>
      <c r="G49" s="92">
        <v>11652200</v>
      </c>
      <c r="H49" s="92">
        <v>0</v>
      </c>
      <c r="I49" s="92">
        <v>0</v>
      </c>
      <c r="J49" s="91">
        <v>100</v>
      </c>
    </row>
    <row r="50" spans="1:10" hidden="1" x14ac:dyDescent="0.2">
      <c r="A50" s="52" t="s">
        <v>24</v>
      </c>
      <c r="B50" s="53"/>
      <c r="C50" s="54"/>
      <c r="D50" s="94">
        <v>206060922</v>
      </c>
      <c r="E50" s="94">
        <v>206060922</v>
      </c>
      <c r="F50" s="94">
        <v>206060922</v>
      </c>
      <c r="G50" s="94">
        <v>206060922</v>
      </c>
      <c r="H50" s="95">
        <v>0</v>
      </c>
      <c r="I50" s="95">
        <v>0</v>
      </c>
      <c r="J50" s="96">
        <v>100</v>
      </c>
    </row>
    <row r="51" spans="1:10" hidden="1" x14ac:dyDescent="0.2"/>
    <row r="52" spans="1:10" hidden="1" x14ac:dyDescent="0.2"/>
    <row r="53" spans="1:10" hidden="1" x14ac:dyDescent="0.2"/>
    <row r="54" spans="1:10" hidden="1" x14ac:dyDescent="0.2">
      <c r="C54" t="s">
        <v>27</v>
      </c>
      <c r="D54" s="12">
        <f t="shared" ref="D54:I54" si="13">SUM(D38:D47)</f>
        <v>208075901029</v>
      </c>
      <c r="E54" s="12">
        <f t="shared" si="13"/>
        <v>206492475811</v>
      </c>
      <c r="F54" s="12">
        <f t="shared" si="13"/>
        <v>206410797460</v>
      </c>
      <c r="G54" s="12">
        <f t="shared" si="13"/>
        <v>205727795877</v>
      </c>
      <c r="H54" s="12">
        <f t="shared" si="13"/>
        <v>116589505</v>
      </c>
      <c r="I54" s="12">
        <f t="shared" si="13"/>
        <v>1548514064</v>
      </c>
      <c r="J54" s="57">
        <f>F54/D54*100</f>
        <v>99.199761452063626</v>
      </c>
    </row>
    <row r="55" spans="1:10" hidden="1" x14ac:dyDescent="0.2">
      <c r="C55" t="s">
        <v>28</v>
      </c>
      <c r="D55" s="12">
        <f t="shared" ref="D55:I55" si="14">SUM(D49:D50)</f>
        <v>217587722</v>
      </c>
      <c r="E55" s="12">
        <f>SUM(E49:E50)</f>
        <v>217587722</v>
      </c>
      <c r="F55" s="12">
        <f>SUM(F49:F50)</f>
        <v>217713122</v>
      </c>
      <c r="G55" s="12">
        <f t="shared" si="14"/>
        <v>217713122</v>
      </c>
      <c r="H55" s="12">
        <f t="shared" si="14"/>
        <v>0</v>
      </c>
      <c r="I55" s="12">
        <f t="shared" si="14"/>
        <v>0</v>
      </c>
      <c r="J55" s="57">
        <f>F55/D55*100</f>
        <v>100.05763192833095</v>
      </c>
    </row>
  </sheetData>
  <mergeCells count="5">
    <mergeCell ref="D3:D4"/>
    <mergeCell ref="F3:F4"/>
    <mergeCell ref="J3:J4"/>
    <mergeCell ref="I3:I4"/>
    <mergeCell ref="H3:H4"/>
  </mergeCells>
  <phoneticPr fontId="2"/>
  <printOptions horizontalCentered="1"/>
  <pageMargins left="0.78740157480314965" right="0.59055118110236227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158</vt:lpstr>
      <vt:lpstr>'158'!Print_Area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2024-10-30T07:47:47Z</cp:lastPrinted>
  <dcterms:created xsi:type="dcterms:W3CDTF">2007-10-23T00:28:39Z</dcterms:created>
  <dcterms:modified xsi:type="dcterms:W3CDTF">2024-11-26T07:18:21Z</dcterms:modified>
</cp:coreProperties>
</file>