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555" activeTab="0"/>
  </bookViews>
  <sheets>
    <sheet name="06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'06.6登録日現在'!$A$1:$N$42</definedName>
  </definedNames>
  <calcPr fullCalcOnLoad="1"/>
</workbook>
</file>

<file path=xl/sharedStrings.xml><?xml version="1.0" encoding="utf-8"?>
<sst xmlns="http://schemas.openxmlformats.org/spreadsheetml/2006/main" count="84" uniqueCount="56">
  <si>
    <t>　第３区</t>
  </si>
  <si>
    <t>現在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</si>
  <si>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</si>
  <si>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</si>
  <si>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</si>
  <si>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</si>
  <si>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</si>
  <si>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</si>
  <si>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</si>
  <si>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</si>
  <si>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</si>
  <si>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</si>
  <si>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</si>
  <si>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</si>
  <si>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市　　　　　計</t>
  </si>
  <si>
    <t>１　　区　　計</t>
  </si>
  <si>
    <t xml:space="preserve">  第２区</t>
  </si>
  <si>
    <t>　町　　  　　計</t>
  </si>
  <si>
    <t>　３　　区　　計</t>
  </si>
  <si>
    <t>大島</t>
  </si>
  <si>
    <t>郡</t>
  </si>
  <si>
    <t>玖珂</t>
  </si>
  <si>
    <t>計</t>
  </si>
  <si>
    <t>対前年増減</t>
  </si>
  <si>
    <t>郡</t>
  </si>
  <si>
    <t>田布施町</t>
  </si>
  <si>
    <t>　２　　区　　計</t>
  </si>
  <si>
    <t xml:space="preserve">  １区・２区・３区　計</t>
  </si>
  <si>
    <t>（区割り改定後の衆議院小選挙区別）</t>
  </si>
  <si>
    <t>05．6登録日現在</t>
  </si>
  <si>
    <t>山口市</t>
  </si>
  <si>
    <t>防府市</t>
  </si>
  <si>
    <t>下松市</t>
  </si>
  <si>
    <t>岩国市</t>
  </si>
  <si>
    <t>光市</t>
  </si>
  <si>
    <t>柳井市</t>
  </si>
  <si>
    <t>周南市</t>
  </si>
  <si>
    <t>和木町</t>
  </si>
  <si>
    <t>上関町</t>
  </si>
  <si>
    <t>平生町</t>
  </si>
  <si>
    <t>下関市</t>
  </si>
  <si>
    <t>萩市</t>
  </si>
  <si>
    <t>長門市</t>
  </si>
  <si>
    <t>美祢市</t>
  </si>
  <si>
    <t>阿武町</t>
  </si>
  <si>
    <t>宇部市</t>
  </si>
  <si>
    <t>５年６月１日</t>
  </si>
  <si>
    <t>令和６年６月登録日現在</t>
  </si>
  <si>
    <t>02．6登録日現在</t>
  </si>
  <si>
    <t>03．6登録日現在</t>
  </si>
  <si>
    <t>04．6登録日現在</t>
  </si>
  <si>
    <t>06．6登録日現在</t>
  </si>
  <si>
    <t>A</t>
  </si>
  <si>
    <t>B</t>
  </si>
  <si>
    <t>増減</t>
  </si>
  <si>
    <t>A-B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</si>
</sst>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12"/>
      <color rgb="FF00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0" xfId="0" applyFont="1" applyFill="1" applyBorder="1" applyAlignment="1">
      <alignment horizontal="distributed" indent="1" shrinkToFit="1"/>
    </xf>
    <xf numFmtId="178" fontId="6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5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>
      <alignment/>
      <protection locked="0"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37" fontId="45" fillId="0" borderId="19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vertical="center"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37" fontId="6" fillId="0" borderId="12" xfId="0" applyNumberFormat="1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 horizontal="center"/>
      <protection/>
    </xf>
    <xf numFmtId="37" fontId="6" fillId="0" borderId="18" xfId="0" applyNumberFormat="1" applyFont="1" applyFill="1" applyBorder="1" applyAlignment="1" applyProtection="1">
      <alignment horizontal="center"/>
      <protection/>
    </xf>
    <xf numFmtId="0" fontId="46" fillId="0" borderId="18" xfId="0" applyFont="1" applyFill="1" applyBorder="1" applyAlignment="1">
      <alignment horizontal="distributed" indent="1" shrinkToFit="1"/>
    </xf>
    <xf numFmtId="0" fontId="46" fillId="0" borderId="19" xfId="0" applyFont="1" applyFill="1" applyBorder="1" applyAlignment="1">
      <alignment horizontal="distributed" indent="1" shrinkToFit="1"/>
    </xf>
    <xf numFmtId="0" fontId="4" fillId="0" borderId="18" xfId="0" applyFont="1" applyFill="1" applyBorder="1" applyAlignment="1">
      <alignment horizontal="distributed" indent="1" shrinkToFit="1"/>
    </xf>
    <xf numFmtId="0" fontId="4" fillId="0" borderId="19" xfId="0" applyFont="1" applyFill="1" applyBorder="1" applyAlignment="1">
      <alignment horizontal="distributed" indent="1" shrinkToFit="1"/>
    </xf>
    <xf numFmtId="0" fontId="6" fillId="0" borderId="18" xfId="0" applyFont="1" applyFill="1" applyBorder="1" applyAlignment="1">
      <alignment horizontal="distributed" indent="1" shrinkToFit="1"/>
    </xf>
    <xf numFmtId="0" fontId="6" fillId="0" borderId="19" xfId="0" applyFont="1" applyFill="1" applyBorder="1" applyAlignment="1">
      <alignment horizontal="distributed" indent="1" shrinkToFit="1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5" fillId="0" borderId="18" xfId="0" applyFont="1" applyFill="1" applyBorder="1" applyAlignment="1" applyProtection="1">
      <alignment horizontal="left" vertical="center"/>
      <protection/>
    </xf>
    <xf numFmtId="0" fontId="45" fillId="0" borderId="19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 applyProtection="1">
      <alignment horizontal="distributed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1">
      <selection activeCell="E11" sqref="E11"/>
    </sheetView>
  </sheetViews>
  <sheetFormatPr defaultColWidth="10.59765625" defaultRowHeight="15"/>
  <cols>
    <col min="1" max="1" width="5.59765625" style="3" customWidth="1"/>
    <col min="2" max="2" width="18.59765625" style="3" customWidth="1"/>
    <col min="3" max="5" width="11.59765625" style="3" customWidth="1"/>
    <col min="6" max="6" width="11.59765625" style="4" customWidth="1"/>
    <col min="7" max="7" width="11.59765625" style="3" customWidth="1"/>
    <col min="8" max="8" width="5.59765625" style="3" customWidth="1"/>
    <col min="9" max="9" width="18.59765625" style="3" customWidth="1"/>
    <col min="10" max="10" width="11.19921875" style="4" customWidth="1"/>
    <col min="11" max="13" width="11.59765625" style="4" customWidth="1"/>
    <col min="14" max="14" width="11" style="4" customWidth="1"/>
    <col min="15" max="16384" width="10.59765625" style="3" customWidth="1"/>
  </cols>
  <sheetData>
    <row r="1" spans="2:7" ht="17.25">
      <c r="B1" s="38" t="s">
        <v>47</v>
      </c>
      <c r="C1" s="24"/>
      <c r="E1" s="25" t="s">
        <v>2</v>
      </c>
      <c r="G1" s="4"/>
    </row>
    <row r="2" spans="2:7" ht="14.25">
      <c r="B2" s="18"/>
      <c r="E2" s="39" t="s">
        <v>28</v>
      </c>
      <c r="G2" s="4"/>
    </row>
    <row r="3" spans="1:8" ht="16.5" customHeight="1">
      <c r="A3" s="3" t="s">
        <v>8</v>
      </c>
      <c r="E3" s="26"/>
      <c r="G3" s="26"/>
      <c r="H3" s="3" t="s">
        <v>0</v>
      </c>
    </row>
    <row r="4" spans="1:14" ht="16.5" customHeight="1">
      <c r="A4" s="6"/>
      <c r="B4" s="7"/>
      <c r="C4" s="8"/>
      <c r="D4" s="8"/>
      <c r="E4" s="9"/>
      <c r="F4" s="36" t="s">
        <v>46</v>
      </c>
      <c r="G4" s="9"/>
      <c r="H4" s="6"/>
      <c r="I4" s="7"/>
      <c r="J4" s="8"/>
      <c r="K4" s="8"/>
      <c r="L4" s="9"/>
      <c r="M4" s="36" t="s">
        <v>46</v>
      </c>
      <c r="N4" s="9"/>
    </row>
    <row r="5" spans="1:14" ht="16.5" customHeight="1">
      <c r="A5" s="64" t="s">
        <v>9</v>
      </c>
      <c r="B5" s="65"/>
      <c r="C5" s="10" t="s">
        <v>10</v>
      </c>
      <c r="D5" s="10" t="s">
        <v>11</v>
      </c>
      <c r="E5" s="11" t="s">
        <v>12</v>
      </c>
      <c r="F5" s="12" t="s">
        <v>13</v>
      </c>
      <c r="G5" s="77" t="s">
        <v>54</v>
      </c>
      <c r="H5" s="64" t="s">
        <v>9</v>
      </c>
      <c r="I5" s="65"/>
      <c r="J5" s="10" t="s">
        <v>10</v>
      </c>
      <c r="K5" s="10" t="s">
        <v>11</v>
      </c>
      <c r="L5" s="11" t="s">
        <v>12</v>
      </c>
      <c r="M5" s="12" t="s">
        <v>1</v>
      </c>
      <c r="N5" s="77" t="s">
        <v>54</v>
      </c>
    </row>
    <row r="6" spans="1:14" ht="16.5" customHeight="1">
      <c r="A6" s="13"/>
      <c r="B6" s="14"/>
      <c r="C6" s="15"/>
      <c r="D6" s="15"/>
      <c r="E6" s="53" t="s">
        <v>52</v>
      </c>
      <c r="F6" s="54" t="s">
        <v>53</v>
      </c>
      <c r="G6" s="53" t="s">
        <v>55</v>
      </c>
      <c r="H6" s="13"/>
      <c r="I6" s="14"/>
      <c r="J6" s="15"/>
      <c r="K6" s="15"/>
      <c r="L6" s="53" t="s">
        <v>52</v>
      </c>
      <c r="M6" s="54" t="s">
        <v>53</v>
      </c>
      <c r="N6" s="53" t="s">
        <v>55</v>
      </c>
    </row>
    <row r="7" spans="1:14" ht="16.5" customHeight="1">
      <c r="A7" s="61" t="s">
        <v>45</v>
      </c>
      <c r="B7" s="62"/>
      <c r="C7" s="40">
        <v>27</v>
      </c>
      <c r="D7" s="40">
        <v>50</v>
      </c>
      <c r="E7" s="41">
        <v>77</v>
      </c>
      <c r="F7" s="42">
        <v>86</v>
      </c>
      <c r="G7" s="41">
        <f>+E7-F7</f>
        <v>-9</v>
      </c>
      <c r="H7" s="57" t="s">
        <v>40</v>
      </c>
      <c r="I7" s="58"/>
      <c r="J7" s="40">
        <v>59</v>
      </c>
      <c r="K7" s="40">
        <v>91</v>
      </c>
      <c r="L7" s="41">
        <v>150</v>
      </c>
      <c r="M7" s="42">
        <v>152</v>
      </c>
      <c r="N7" s="41">
        <f aca="true" t="shared" si="0" ref="N7:N15">+L7-M7</f>
        <v>-2</v>
      </c>
    </row>
    <row r="8" spans="1:14" ht="16.5" customHeight="1">
      <c r="A8" s="61" t="s">
        <v>30</v>
      </c>
      <c r="B8" s="62"/>
      <c r="C8" s="40">
        <v>42</v>
      </c>
      <c r="D8" s="40">
        <v>69</v>
      </c>
      <c r="E8" s="41">
        <v>111</v>
      </c>
      <c r="F8" s="41">
        <v>108</v>
      </c>
      <c r="G8" s="41">
        <f>+E8-F8</f>
        <v>3</v>
      </c>
      <c r="H8" s="59" t="s">
        <v>41</v>
      </c>
      <c r="I8" s="60"/>
      <c r="J8" s="40">
        <v>14</v>
      </c>
      <c r="K8" s="40">
        <v>22</v>
      </c>
      <c r="L8" s="41">
        <v>36</v>
      </c>
      <c r="M8" s="41">
        <v>36</v>
      </c>
      <c r="N8" s="41">
        <f>+L8-M8</f>
        <v>0</v>
      </c>
    </row>
    <row r="9" spans="1:14" ht="16.5" customHeight="1">
      <c r="A9" s="61" t="s">
        <v>31</v>
      </c>
      <c r="B9" s="62"/>
      <c r="C9" s="40">
        <v>22</v>
      </c>
      <c r="D9" s="40">
        <v>36</v>
      </c>
      <c r="E9" s="41">
        <v>58</v>
      </c>
      <c r="F9" s="42">
        <v>57</v>
      </c>
      <c r="G9" s="41">
        <f>+E9-F9</f>
        <v>1</v>
      </c>
      <c r="H9" s="57" t="s">
        <v>42</v>
      </c>
      <c r="I9" s="58"/>
      <c r="J9" s="40">
        <v>11</v>
      </c>
      <c r="K9" s="40">
        <v>22</v>
      </c>
      <c r="L9" s="41">
        <v>33</v>
      </c>
      <c r="M9" s="41">
        <v>34</v>
      </c>
      <c r="N9" s="41">
        <f>+L9-M9</f>
        <v>-1</v>
      </c>
    </row>
    <row r="10" spans="1:14" ht="16.5" customHeight="1">
      <c r="A10" s="63" t="s">
        <v>14</v>
      </c>
      <c r="B10" s="63"/>
      <c r="C10" s="41">
        <f>SUM(C7:C9)</f>
        <v>91</v>
      </c>
      <c r="D10" s="41">
        <f>SUM(D7:D9)</f>
        <v>155</v>
      </c>
      <c r="E10" s="41">
        <f>SUM(C10:D10)</f>
        <v>246</v>
      </c>
      <c r="F10" s="41">
        <f>SUM(F7:F9)</f>
        <v>251</v>
      </c>
      <c r="G10" s="41">
        <f>+E10-F10</f>
        <v>-5</v>
      </c>
      <c r="H10" s="61" t="s">
        <v>43</v>
      </c>
      <c r="I10" s="62"/>
      <c r="J10" s="40">
        <v>8</v>
      </c>
      <c r="K10" s="40">
        <v>9</v>
      </c>
      <c r="L10" s="41">
        <v>17</v>
      </c>
      <c r="M10" s="41">
        <v>17</v>
      </c>
      <c r="N10" s="42">
        <f>+L10-M10</f>
        <v>0</v>
      </c>
    </row>
    <row r="11" spans="1:14" ht="16.5" customHeight="1">
      <c r="A11" s="63" t="s">
        <v>15</v>
      </c>
      <c r="B11" s="63"/>
      <c r="C11" s="41">
        <f>+C10</f>
        <v>91</v>
      </c>
      <c r="D11" s="41">
        <f>+D10</f>
        <v>155</v>
      </c>
      <c r="E11" s="41">
        <f>SUM(C11:D11)</f>
        <v>246</v>
      </c>
      <c r="F11" s="41">
        <f>F10</f>
        <v>251</v>
      </c>
      <c r="G11" s="41">
        <f>+E11-F11</f>
        <v>-5</v>
      </c>
      <c r="H11" s="61" t="s">
        <v>5</v>
      </c>
      <c r="I11" s="62"/>
      <c r="J11" s="40">
        <v>13</v>
      </c>
      <c r="K11" s="40">
        <v>22</v>
      </c>
      <c r="L11" s="41">
        <v>35</v>
      </c>
      <c r="M11" s="41">
        <v>36</v>
      </c>
      <c r="N11" s="42">
        <f>+L11-M11</f>
        <v>-1</v>
      </c>
    </row>
    <row r="12" spans="1:14" ht="16.5" customHeight="1">
      <c r="A12" s="69"/>
      <c r="B12" s="70"/>
      <c r="C12" s="70"/>
      <c r="D12" s="70"/>
      <c r="E12" s="70"/>
      <c r="F12" s="70"/>
      <c r="G12" s="70"/>
      <c r="H12" s="63" t="s">
        <v>14</v>
      </c>
      <c r="I12" s="63"/>
      <c r="J12" s="41">
        <f>SUM(J7:J11)</f>
        <v>105</v>
      </c>
      <c r="K12" s="41">
        <f>SUM(K7:K11)</f>
        <v>166</v>
      </c>
      <c r="L12" s="41">
        <f>SUM(J12:K12)</f>
        <v>271</v>
      </c>
      <c r="M12" s="41">
        <f>SUM(M7:M11)</f>
        <v>275</v>
      </c>
      <c r="N12" s="41">
        <f t="shared" si="0"/>
        <v>-4</v>
      </c>
    </row>
    <row r="13" spans="1:14" ht="16.5" customHeight="1">
      <c r="A13" s="71"/>
      <c r="B13" s="71"/>
      <c r="C13" s="71"/>
      <c r="D13" s="71"/>
      <c r="E13" s="71"/>
      <c r="F13" s="71"/>
      <c r="G13" s="71"/>
      <c r="H13" s="2" t="s">
        <v>6</v>
      </c>
      <c r="I13" s="37" t="s">
        <v>44</v>
      </c>
      <c r="J13" s="40">
        <v>5</v>
      </c>
      <c r="K13" s="40">
        <v>3</v>
      </c>
      <c r="L13" s="41">
        <v>8</v>
      </c>
      <c r="M13" s="41">
        <v>8</v>
      </c>
      <c r="N13" s="42">
        <f t="shared" si="0"/>
        <v>0</v>
      </c>
    </row>
    <row r="14" spans="1:14" ht="16.5" customHeight="1">
      <c r="A14" s="3" t="s">
        <v>16</v>
      </c>
      <c r="H14" s="5" t="s">
        <v>7</v>
      </c>
      <c r="I14" s="1" t="s">
        <v>12</v>
      </c>
      <c r="J14" s="41">
        <f>SUM(J13)</f>
        <v>5</v>
      </c>
      <c r="K14" s="41">
        <f>SUM(K13)</f>
        <v>3</v>
      </c>
      <c r="L14" s="41">
        <f>SUM(J14:K14)</f>
        <v>8</v>
      </c>
      <c r="M14" s="41">
        <f>SUM(M13)</f>
        <v>8</v>
      </c>
      <c r="N14" s="42">
        <f t="shared" si="0"/>
        <v>0</v>
      </c>
    </row>
    <row r="15" spans="1:14" ht="16.5" customHeight="1">
      <c r="A15" s="6"/>
      <c r="B15" s="7"/>
      <c r="C15" s="8"/>
      <c r="D15" s="8"/>
      <c r="E15" s="9"/>
      <c r="F15" s="36" t="s">
        <v>46</v>
      </c>
      <c r="G15" s="9"/>
      <c r="H15" s="67" t="s">
        <v>17</v>
      </c>
      <c r="I15" s="68"/>
      <c r="J15" s="41">
        <f>SUM(J14)</f>
        <v>5</v>
      </c>
      <c r="K15" s="41">
        <f>SUM(K14)</f>
        <v>3</v>
      </c>
      <c r="L15" s="41">
        <f>SUM(J15:K15)</f>
        <v>8</v>
      </c>
      <c r="M15" s="41">
        <f>SUM(M14)</f>
        <v>8</v>
      </c>
      <c r="N15" s="42">
        <f t="shared" si="0"/>
        <v>0</v>
      </c>
    </row>
    <row r="16" spans="1:14" ht="16.5" customHeight="1">
      <c r="A16" s="64" t="s">
        <v>9</v>
      </c>
      <c r="B16" s="65"/>
      <c r="C16" s="10" t="s">
        <v>10</v>
      </c>
      <c r="D16" s="10" t="s">
        <v>11</v>
      </c>
      <c r="E16" s="11" t="s">
        <v>12</v>
      </c>
      <c r="F16" s="12" t="s">
        <v>13</v>
      </c>
      <c r="G16" s="77" t="s">
        <v>54</v>
      </c>
      <c r="H16" s="67" t="s">
        <v>18</v>
      </c>
      <c r="I16" s="68"/>
      <c r="J16" s="41">
        <f>+J12+J15</f>
        <v>110</v>
      </c>
      <c r="K16" s="41">
        <f>+K12+K15</f>
        <v>169</v>
      </c>
      <c r="L16" s="41">
        <f>SUM(J16:K16)</f>
        <v>279</v>
      </c>
      <c r="M16" s="41">
        <f>SUM(M12,M15)</f>
        <v>283</v>
      </c>
      <c r="N16" s="42">
        <f>+L16-M16</f>
        <v>-4</v>
      </c>
    </row>
    <row r="17" spans="1:7" ht="16.5" customHeight="1">
      <c r="A17" s="13"/>
      <c r="B17" s="14"/>
      <c r="C17" s="15"/>
      <c r="D17" s="15"/>
      <c r="E17" s="53" t="s">
        <v>52</v>
      </c>
      <c r="F17" s="54" t="s">
        <v>53</v>
      </c>
      <c r="G17" s="53" t="s">
        <v>55</v>
      </c>
    </row>
    <row r="18" spans="1:14" ht="16.5" customHeight="1">
      <c r="A18" s="61" t="s">
        <v>32</v>
      </c>
      <c r="B18" s="62"/>
      <c r="C18" s="43">
        <v>8</v>
      </c>
      <c r="D18" s="40">
        <v>13</v>
      </c>
      <c r="E18" s="41">
        <v>21</v>
      </c>
      <c r="F18" s="41">
        <v>20</v>
      </c>
      <c r="G18" s="41">
        <f aca="true" t="shared" si="1" ref="G18:G33">+E18-F18</f>
        <v>1</v>
      </c>
      <c r="H18" s="66"/>
      <c r="I18" s="66"/>
      <c r="J18" s="17"/>
      <c r="K18" s="17"/>
      <c r="L18" s="18"/>
      <c r="M18" s="18"/>
      <c r="N18" s="18"/>
    </row>
    <row r="19" spans="1:14" ht="16.5" customHeight="1">
      <c r="A19" s="61" t="s">
        <v>33</v>
      </c>
      <c r="B19" s="62"/>
      <c r="C19" s="43">
        <v>48</v>
      </c>
      <c r="D19" s="43">
        <v>123</v>
      </c>
      <c r="E19" s="41">
        <v>171</v>
      </c>
      <c r="F19" s="41">
        <v>173</v>
      </c>
      <c r="G19" s="41">
        <f t="shared" si="1"/>
        <v>-2</v>
      </c>
      <c r="H19" s="20"/>
      <c r="I19" s="20"/>
      <c r="J19" s="21"/>
      <c r="K19" s="21"/>
      <c r="L19" s="21"/>
      <c r="M19" s="21"/>
      <c r="N19" s="21"/>
    </row>
    <row r="20" spans="1:14" ht="16.5" customHeight="1">
      <c r="A20" s="61" t="s">
        <v>34</v>
      </c>
      <c r="B20" s="62"/>
      <c r="C20" s="43">
        <v>7</v>
      </c>
      <c r="D20" s="43">
        <v>20</v>
      </c>
      <c r="E20" s="41">
        <v>27</v>
      </c>
      <c r="F20" s="41">
        <v>27</v>
      </c>
      <c r="G20" s="41">
        <f t="shared" si="1"/>
        <v>0</v>
      </c>
      <c r="H20" s="22"/>
      <c r="I20" s="22"/>
      <c r="J20" s="22"/>
      <c r="K20" s="22"/>
      <c r="L20" s="23"/>
      <c r="M20" s="27"/>
      <c r="N20" s="23"/>
    </row>
    <row r="21" spans="1:14" ht="16.5" customHeight="1">
      <c r="A21" s="61" t="s">
        <v>35</v>
      </c>
      <c r="B21" s="62"/>
      <c r="C21" s="43">
        <v>10</v>
      </c>
      <c r="D21" s="43">
        <v>13</v>
      </c>
      <c r="E21" s="41">
        <v>23</v>
      </c>
      <c r="F21" s="41">
        <v>23</v>
      </c>
      <c r="G21" s="41">
        <f t="shared" si="1"/>
        <v>0</v>
      </c>
      <c r="H21" s="66"/>
      <c r="I21" s="66"/>
      <c r="J21" s="19"/>
      <c r="K21" s="19"/>
      <c r="L21" s="28"/>
      <c r="M21" s="18"/>
      <c r="N21" s="28"/>
    </row>
    <row r="22" spans="1:14" ht="16.5" customHeight="1">
      <c r="A22" s="61" t="s">
        <v>36</v>
      </c>
      <c r="B22" s="62"/>
      <c r="C22" s="44">
        <v>38</v>
      </c>
      <c r="D22" s="45">
        <v>52</v>
      </c>
      <c r="E22" s="41">
        <v>90</v>
      </c>
      <c r="F22" s="41">
        <v>91</v>
      </c>
      <c r="G22" s="41">
        <f t="shared" si="1"/>
        <v>-1</v>
      </c>
      <c r="H22" s="22"/>
      <c r="I22" s="22"/>
      <c r="J22" s="22"/>
      <c r="K22" s="22"/>
      <c r="L22" s="23"/>
      <c r="M22" s="18"/>
      <c r="N22" s="23"/>
    </row>
    <row r="23" spans="1:14" ht="16.5" customHeight="1">
      <c r="A23" s="67" t="s">
        <v>14</v>
      </c>
      <c r="B23" s="68"/>
      <c r="C23" s="41">
        <f>SUM(C18:C22)</f>
        <v>111</v>
      </c>
      <c r="D23" s="41">
        <f>SUM(D18:D22)</f>
        <v>221</v>
      </c>
      <c r="E23" s="41">
        <f>SUM(C23:D23)</f>
        <v>332</v>
      </c>
      <c r="F23" s="41">
        <f>SUM(F18:F22)</f>
        <v>334</v>
      </c>
      <c r="G23" s="41">
        <f>+E23-F23</f>
        <v>-2</v>
      </c>
      <c r="H23" s="66"/>
      <c r="I23" s="66"/>
      <c r="J23" s="29"/>
      <c r="K23" s="29"/>
      <c r="L23" s="30"/>
      <c r="M23" s="30"/>
      <c r="N23" s="30"/>
    </row>
    <row r="24" spans="1:14" ht="16.5" customHeight="1">
      <c r="A24" s="31" t="s">
        <v>19</v>
      </c>
      <c r="B24" s="1" t="s">
        <v>4</v>
      </c>
      <c r="C24" s="46">
        <v>11</v>
      </c>
      <c r="D24" s="47">
        <v>11</v>
      </c>
      <c r="E24" s="41">
        <v>22</v>
      </c>
      <c r="F24" s="41">
        <v>22</v>
      </c>
      <c r="G24" s="41">
        <f t="shared" si="1"/>
        <v>0</v>
      </c>
      <c r="H24" s="66"/>
      <c r="I24" s="66"/>
      <c r="J24" s="29"/>
      <c r="K24" s="29"/>
      <c r="L24" s="30"/>
      <c r="M24" s="30"/>
      <c r="N24" s="30"/>
    </row>
    <row r="25" spans="1:14" ht="16.5" customHeight="1">
      <c r="A25" s="32" t="s">
        <v>20</v>
      </c>
      <c r="B25" s="1" t="s">
        <v>12</v>
      </c>
      <c r="C25" s="48">
        <f>+C24</f>
        <v>11</v>
      </c>
      <c r="D25" s="48">
        <f>+D24</f>
        <v>11</v>
      </c>
      <c r="E25" s="41">
        <f>SUM(C25:D25)</f>
        <v>22</v>
      </c>
      <c r="F25" s="41">
        <f>SUM(F24)</f>
        <v>22</v>
      </c>
      <c r="G25" s="42">
        <f t="shared" si="1"/>
        <v>0</v>
      </c>
      <c r="H25" s="66"/>
      <c r="I25" s="66"/>
      <c r="J25" s="30"/>
      <c r="K25" s="30"/>
      <c r="L25" s="30"/>
      <c r="M25" s="30"/>
      <c r="N25" s="30"/>
    </row>
    <row r="26" spans="1:14" ht="16.5" customHeight="1">
      <c r="A26" s="31" t="s">
        <v>21</v>
      </c>
      <c r="B26" s="37" t="s">
        <v>37</v>
      </c>
      <c r="C26" s="43">
        <v>4</v>
      </c>
      <c r="D26" s="40">
        <v>10</v>
      </c>
      <c r="E26" s="41">
        <v>14</v>
      </c>
      <c r="F26" s="42">
        <v>14</v>
      </c>
      <c r="G26" s="42">
        <f t="shared" si="1"/>
        <v>0</v>
      </c>
      <c r="H26" s="66"/>
      <c r="I26" s="66"/>
      <c r="J26" s="30"/>
      <c r="K26" s="30"/>
      <c r="L26" s="30"/>
      <c r="M26" s="30"/>
      <c r="N26" s="30"/>
    </row>
    <row r="27" spans="1:14" ht="16.5" customHeight="1">
      <c r="A27" s="32" t="s">
        <v>24</v>
      </c>
      <c r="B27" s="1" t="s">
        <v>22</v>
      </c>
      <c r="C27" s="48">
        <f>+C26</f>
        <v>4</v>
      </c>
      <c r="D27" s="48">
        <f>+D26</f>
        <v>10</v>
      </c>
      <c r="E27" s="41">
        <f>SUM(C27:D27)</f>
        <v>14</v>
      </c>
      <c r="F27" s="41">
        <f>SUM(F26)</f>
        <v>14</v>
      </c>
      <c r="G27" s="42">
        <f t="shared" si="1"/>
        <v>0</v>
      </c>
      <c r="H27" s="26" t="s">
        <v>27</v>
      </c>
      <c r="I27" s="26"/>
      <c r="N27" s="18"/>
    </row>
    <row r="28" spans="1:14" ht="16.5" customHeight="1">
      <c r="A28" s="74" t="s">
        <v>3</v>
      </c>
      <c r="B28" s="37" t="s">
        <v>38</v>
      </c>
      <c r="C28" s="43">
        <v>1</v>
      </c>
      <c r="D28" s="43">
        <v>4</v>
      </c>
      <c r="E28" s="41">
        <v>5</v>
      </c>
      <c r="F28" s="41">
        <v>5</v>
      </c>
      <c r="G28" s="42">
        <f t="shared" si="1"/>
        <v>0</v>
      </c>
      <c r="H28" s="33"/>
      <c r="I28" s="34"/>
      <c r="J28" s="55" t="s">
        <v>10</v>
      </c>
      <c r="K28" s="55" t="s">
        <v>11</v>
      </c>
      <c r="L28" s="56" t="s">
        <v>12</v>
      </c>
      <c r="M28" s="55" t="s">
        <v>23</v>
      </c>
      <c r="N28" s="18"/>
    </row>
    <row r="29" spans="1:13" ht="16.5" customHeight="1">
      <c r="A29" s="75"/>
      <c r="B29" s="37" t="s">
        <v>25</v>
      </c>
      <c r="C29" s="43">
        <v>7</v>
      </c>
      <c r="D29" s="43">
        <v>13</v>
      </c>
      <c r="E29" s="41">
        <v>20</v>
      </c>
      <c r="F29" s="41">
        <v>19</v>
      </c>
      <c r="G29" s="41">
        <f t="shared" si="1"/>
        <v>1</v>
      </c>
      <c r="H29" s="72" t="s">
        <v>51</v>
      </c>
      <c r="I29" s="73"/>
      <c r="J29" s="48">
        <f>C11+C33+J16</f>
        <v>340</v>
      </c>
      <c r="K29" s="48">
        <f>D11+D33+K16</f>
        <v>594</v>
      </c>
      <c r="L29" s="41">
        <f>SUM(J29:K29)</f>
        <v>934</v>
      </c>
      <c r="M29" s="49">
        <f>+L29-L30</f>
        <v>-9</v>
      </c>
    </row>
    <row r="30" spans="1:13" ht="16.5" customHeight="1">
      <c r="A30" s="75"/>
      <c r="B30" s="37" t="s">
        <v>39</v>
      </c>
      <c r="C30" s="43">
        <v>5</v>
      </c>
      <c r="D30" s="43">
        <v>11</v>
      </c>
      <c r="E30" s="41">
        <v>16</v>
      </c>
      <c r="F30" s="41">
        <v>15</v>
      </c>
      <c r="G30" s="41">
        <f t="shared" si="1"/>
        <v>1</v>
      </c>
      <c r="H30" s="72" t="s">
        <v>29</v>
      </c>
      <c r="I30" s="73"/>
      <c r="J30" s="50">
        <v>340</v>
      </c>
      <c r="K30" s="50">
        <v>603</v>
      </c>
      <c r="L30" s="41">
        <f>SUM(J30:K30)</f>
        <v>943</v>
      </c>
      <c r="M30" s="49">
        <f>+L30-L31</f>
        <v>2</v>
      </c>
    </row>
    <row r="31" spans="1:13" ht="16.5" customHeight="1">
      <c r="A31" s="76"/>
      <c r="B31" s="1" t="s">
        <v>12</v>
      </c>
      <c r="C31" s="51">
        <f>SUM(C28:C30)</f>
        <v>13</v>
      </c>
      <c r="D31" s="51">
        <f>SUM(D28:D30)</f>
        <v>28</v>
      </c>
      <c r="E31" s="41">
        <f>SUM(C31:D31)</f>
        <v>41</v>
      </c>
      <c r="F31" s="41">
        <f>SUM(F28:F30)</f>
        <v>39</v>
      </c>
      <c r="G31" s="42">
        <f t="shared" si="1"/>
        <v>2</v>
      </c>
      <c r="H31" s="72" t="s">
        <v>50</v>
      </c>
      <c r="I31" s="73"/>
      <c r="J31" s="52">
        <v>347</v>
      </c>
      <c r="K31" s="52">
        <v>594</v>
      </c>
      <c r="L31" s="41">
        <f>SUM(J31:K31)</f>
        <v>941</v>
      </c>
      <c r="M31" s="16">
        <f>+L31-L32</f>
        <v>14</v>
      </c>
    </row>
    <row r="32" spans="1:13" ht="16.5" customHeight="1">
      <c r="A32" s="67" t="s">
        <v>17</v>
      </c>
      <c r="B32" s="68"/>
      <c r="C32" s="41">
        <f>+C25+C27+C31</f>
        <v>28</v>
      </c>
      <c r="D32" s="41">
        <f>+D25+D27+D31</f>
        <v>49</v>
      </c>
      <c r="E32" s="41">
        <f>SUM(C32:D32)</f>
        <v>77</v>
      </c>
      <c r="F32" s="41">
        <f>SUM(F25,F27,F31)</f>
        <v>75</v>
      </c>
      <c r="G32" s="42">
        <f t="shared" si="1"/>
        <v>2</v>
      </c>
      <c r="H32" s="72" t="s">
        <v>49</v>
      </c>
      <c r="I32" s="73"/>
      <c r="J32" s="52">
        <v>350</v>
      </c>
      <c r="K32" s="52">
        <v>577</v>
      </c>
      <c r="L32" s="41">
        <f>SUM(J32:K32)</f>
        <v>927</v>
      </c>
      <c r="M32" s="16">
        <f>+L32-L33</f>
        <v>-27</v>
      </c>
    </row>
    <row r="33" spans="1:13" ht="16.5" customHeight="1">
      <c r="A33" s="67" t="s">
        <v>26</v>
      </c>
      <c r="B33" s="68"/>
      <c r="C33" s="48">
        <f>+C23+C32</f>
        <v>139</v>
      </c>
      <c r="D33" s="48">
        <f>+D23+D32</f>
        <v>270</v>
      </c>
      <c r="E33" s="41">
        <f>SUM(C33:D33)</f>
        <v>409</v>
      </c>
      <c r="F33" s="41">
        <f>SUM(F23,F32)</f>
        <v>409</v>
      </c>
      <c r="G33" s="42">
        <f t="shared" si="1"/>
        <v>0</v>
      </c>
      <c r="H33" s="72" t="s">
        <v>48</v>
      </c>
      <c r="I33" s="73"/>
      <c r="J33" s="52">
        <v>362</v>
      </c>
      <c r="K33" s="52">
        <v>592</v>
      </c>
      <c r="L33" s="41">
        <f>SUM(J33:K33)</f>
        <v>954</v>
      </c>
      <c r="M33" s="16"/>
    </row>
    <row r="34" spans="1:14" ht="16.5" customHeight="1">
      <c r="A34" s="69"/>
      <c r="B34" s="70"/>
      <c r="C34" s="70"/>
      <c r="D34" s="70"/>
      <c r="E34" s="70"/>
      <c r="F34" s="70"/>
      <c r="G34" s="70"/>
      <c r="H34" s="35"/>
      <c r="I34" s="35"/>
      <c r="J34" s="30"/>
      <c r="K34" s="30"/>
      <c r="L34" s="30"/>
      <c r="M34" s="18"/>
      <c r="N34" s="18"/>
    </row>
    <row r="35" spans="1:26" ht="16.5" customHeight="1">
      <c r="A35" s="71"/>
      <c r="B35" s="71"/>
      <c r="C35" s="71"/>
      <c r="D35" s="71"/>
      <c r="E35" s="71"/>
      <c r="F35" s="71"/>
      <c r="G35" s="71"/>
      <c r="H35" s="35"/>
      <c r="I35" s="35"/>
      <c r="J35" s="30"/>
      <c r="K35" s="30"/>
      <c r="L35" s="30"/>
      <c r="M35" s="18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5:26" ht="16.5" customHeight="1"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5:26" ht="16.5" customHeight="1"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4:26" ht="16.5" customHeight="1">
      <c r="N38" s="26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4:26" ht="16.5" customHeight="1">
      <c r="N39" s="26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6.5" customHeight="1">
      <c r="N40" s="3"/>
    </row>
    <row r="41" ht="16.5" customHeight="1">
      <c r="N41" s="3"/>
    </row>
    <row r="42" ht="14.25">
      <c r="N42" s="3"/>
    </row>
    <row r="43" ht="14.25">
      <c r="N43" s="3"/>
    </row>
    <row r="44" ht="14.25">
      <c r="N44" s="3"/>
    </row>
    <row r="45" ht="14.25">
      <c r="N45" s="3"/>
    </row>
  </sheetData>
  <sheetProtection/>
  <mergeCells count="38">
    <mergeCell ref="H23:I23"/>
    <mergeCell ref="H26:I26"/>
    <mergeCell ref="H25:I25"/>
    <mergeCell ref="H24:I24"/>
    <mergeCell ref="A34:G35"/>
    <mergeCell ref="A33:B33"/>
    <mergeCell ref="A32:B32"/>
    <mergeCell ref="A23:B23"/>
    <mergeCell ref="H31:I31"/>
    <mergeCell ref="A12:G13"/>
    <mergeCell ref="A7:B7"/>
    <mergeCell ref="H32:I32"/>
    <mergeCell ref="H33:I33"/>
    <mergeCell ref="H29:I29"/>
    <mergeCell ref="H30:I30"/>
    <mergeCell ref="A28:A31"/>
    <mergeCell ref="A16:B16"/>
    <mergeCell ref="A22:B22"/>
    <mergeCell ref="H21:I21"/>
    <mergeCell ref="A18:B18"/>
    <mergeCell ref="A19:B19"/>
    <mergeCell ref="A20:B20"/>
    <mergeCell ref="A21:B21"/>
    <mergeCell ref="H5:I5"/>
    <mergeCell ref="H18:I18"/>
    <mergeCell ref="H15:I15"/>
    <mergeCell ref="H12:I12"/>
    <mergeCell ref="H16:I16"/>
    <mergeCell ref="A5:B5"/>
    <mergeCell ref="H7:I7"/>
    <mergeCell ref="H8:I8"/>
    <mergeCell ref="H9:I9"/>
    <mergeCell ref="H10:I10"/>
    <mergeCell ref="H11:I11"/>
    <mergeCell ref="A8:B8"/>
    <mergeCell ref="A9:B9"/>
    <mergeCell ref="A10:B10"/>
    <mergeCell ref="A11:B11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上野　貴弘</cp:lastModifiedBy>
  <cp:lastPrinted>2024-06-05T04:45:30Z</cp:lastPrinted>
  <dcterms:created xsi:type="dcterms:W3CDTF">1999-05-18T02:19:33Z</dcterms:created>
  <dcterms:modified xsi:type="dcterms:W3CDTF">2024-06-10T04:14:43Z</dcterms:modified>
  <cp:category/>
  <cp:version/>
  <cp:contentType/>
  <cp:contentStatus/>
</cp:coreProperties>
</file>