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059758\Desktop\"/>
    </mc:Choice>
  </mc:AlternateContent>
  <xr:revisionPtr revIDLastSave="0" documentId="13_ncr:1_{885F549F-83EB-44E9-A160-C012D52D2530}"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A33" i="12"/>
  <c r="AA34" i="12"/>
  <c r="AA35" i="12"/>
  <c r="AA36" i="12"/>
  <c r="AA37" i="12"/>
  <c r="AA38" i="12"/>
  <c r="AA30" i="12"/>
  <c r="AA31" i="12"/>
  <c r="AA32" i="12"/>
  <c r="AA28" i="12"/>
  <c r="BG34" i="10" l="1"/>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C38" i="10"/>
  <c r="BE37" i="10"/>
  <c r="C37" i="10"/>
  <c r="BE36" i="10"/>
  <c r="C36" i="10"/>
  <c r="BE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AM34" i="10"/>
  <c r="AM35" i="10" s="1"/>
  <c r="AM36" i="10" s="1"/>
  <c r="AM37" i="10" s="1"/>
  <c r="AM38" i="10" s="1"/>
  <c r="BE34" i="10" l="1"/>
  <c r="BW34" i="10" l="1"/>
  <c r="BW35" i="10" s="1"/>
  <c r="BW36" i="10" s="1"/>
  <c r="BW37" i="10" s="1"/>
  <c r="BW38" i="10" s="1"/>
  <c r="BW39" i="10" s="1"/>
  <c r="BW40" i="10" s="1"/>
  <c r="BW41" i="10" s="1"/>
  <c r="BW42" i="10" s="1"/>
  <c r="BW43"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<sst xmlns="http://schemas.openxmlformats.org/spreadsheetml/2006/main" count="1106" uniqueCount="616">
  <si>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</si>
  <si>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</si>
  <si>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</si>
  <si>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</si>
  <si>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</si>
  <si>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</si>
  <si>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</si>
  <si>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</si>
  <si>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</si>
  <si>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</si>
  <si>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</si>
  <si>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</si>
  <si>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</si>
  <si>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</si>
  <si>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</si>
  <si>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</si>
  <si>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</si>
  <si>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</si>
  <si>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</si>
  <si>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</si>
  <si>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</si>
  <si>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</si>
  <si>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</si>
  <si>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</si>
  <si>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</si>
  <si>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</si>
  <si>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</si>
  <si>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</si>
  <si>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</si>
  <si>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</si>
  <si>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</si>
  <si>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</si>
  <si>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</si>
  <si>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</si>
  <si>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</si>
  <si>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</si>
  <si>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</si>
  <si>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</si>
  <si>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</si>
  <si>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</si>
  <si>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</si>
  <si>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</si>
  <si>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</si>
  <si>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</si>
  <si>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</si>
  <si>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</si>
  <si>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</si>
  <si>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</si>
  <si>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</si>
  <si>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</si>
  <si>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</si>
  <si>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</si>
  <si>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</si>
  <si>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</si>
  <si>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</si>
  <si>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</si>
  <si>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</si>
  <si>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</si>
  <si>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</si>
  <si>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</si>
  <si>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</si>
  <si>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</si>
  <si>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</si>
  <si>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</si>
  <si>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</si>
  <si>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</si>
  <si>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</si>
  <si>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</si>
  <si>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</si>
  <si>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</si>
  <si>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</si>
  <si>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</si>
  <si>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</si>
  <si>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</si>
  <si>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</si>
  <si>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</si>
  <si>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</si>
  <si>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</si>
  <si>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</si>
  <si>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</si>
  <si>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</si>
  <si>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</si>
  <si>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</si>
  <si>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</si>
  <si>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</si>
  <si>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</si>
  <si>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</si>
  <si>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</si>
  <si>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</si>
  <si>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</si>
  <si>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</si>
  <si>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</si>
  <si>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</si>
  <si>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</si>
  <si>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</si>
  <si>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</si>
  <si>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</si>
  <si>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</si>
  <si>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</si>
  <si>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</si>
  <si>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周南市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</si>
  <si>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</si>
  <si>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</si>
  <si>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</si>
  <si>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</si>
  <si>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</si>
  <si>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</si>
  <si>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</si>
  <si>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</si>
  <si>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</si>
  <si>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</si>
  <si>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</si>
  <si>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</si>
  <si>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</si>
  <si>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</si>
  <si>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</si>
  <si>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</si>
  <si>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</si>
  <si>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</si>
  <si>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</si>
  <si>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</si>
  <si>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</si>
  <si>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</si>
  <si>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</si>
  <si>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</si>
  <si>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</si>
  <si>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</si>
  <si>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</si>
  <si>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</si>
  <si>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</si>
  <si>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</si>
  <si>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</si>
  <si>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</si>
  <si>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</si>
  <si>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</si>
  <si>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</si>
  <si>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</si>
  <si>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</si>
  <si>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</si>
  <si>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</si>
  <si>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</si>
  <si>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</si>
  <si>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</si>
  <si>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</si>
  <si>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</si>
  <si>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</si>
  <si>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</si>
  <si>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</si>
  <si>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</si>
  <si>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</si>
  <si>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</si>
  <si>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</si>
  <si>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</si>
  <si>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</si>
  <si>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</si>
  <si>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</si>
  <si>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</si>
  <si>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</si>
  <si>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</si>
  <si>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</si>
  <si>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</si>
  <si>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</si>
  <si>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</si>
  <si>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</si>
  <si>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</si>
  <si>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</si>
  <si>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</si>
  <si>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</si>
  <si>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</si>
  <si>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</si>
  <si>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</si>
  <si>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</si>
  <si>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</si>
  <si>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</si>
  <si>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</si>
  <si>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</si>
  <si>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</si>
  <si>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</si>
  <si>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</si>
  <si>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</si>
  <si>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</si>
  <si>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</si>
  <si>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</si>
  <si>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</si>
  <si>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</si>
  <si>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</si>
  <si>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</si>
  <si>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</si>
  <si>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</si>
  <si>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</si>
  <si>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</si>
  <si>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</si>
  <si>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</si>
  <si>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</si>
  <si>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</si>
  <si>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</si>
  <si>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</si>
  <si>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</si>
  <si>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</si>
  <si>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</si>
  <si>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</si>
  <si>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</si>
  <si>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</si>
  <si>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</si>
  <si>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</si>
  <si>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</si>
  <si>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</si>
  <si>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</si>
  <si>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</si>
  <si>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</si>
  <si>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</si>
  <si>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</si>
  <si>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</si>
  <si>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</si>
  <si>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</si>
  <si>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</si>
  <si>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山口県周南市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</si>
  <si>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</si>
  <si>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</si>
  <si>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</si>
  <si>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</si>
  <si>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</si>
  <si>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</si>
  <si>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</si>
  <si>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</si>
  <si>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</si>
  <si>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</si>
  <si>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</si>
  <si>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</si>
  <si>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</si>
  <si>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</si>
  <si>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</si>
  <si>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</si>
  <si>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</si>
  <si>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</si>
  <si>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</si>
  <si>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</si>
  <si>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</si>
  <si>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</si>
  <si>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</si>
  <si>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</si>
  <si>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</si>
  <si>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</si>
  <si>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</si>
  <si>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</si>
  <si>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</si>
  <si>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</si>
  <si>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</si>
  <si>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</si>
  <si>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</si>
  <si>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</si>
  <si>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</si>
  <si>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</si>
  <si>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</si>
  <si>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</si>
  <si>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</si>
  <si>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</si>
  <si>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</si>
  <si>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</si>
  <si>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</si>
  <si>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</si>
  <si>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</si>
  <si>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</si>
  <si>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</si>
  <si>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</si>
  <si>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</si>
  <si>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</si>
  <si>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</si>
  <si>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</si>
  <si>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</si>
  <si>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</si>
  <si>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</si>
  <si>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</si>
  <si>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</si>
  <si>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</si>
  <si>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</si>
  <si>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</si>
  <si>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</si>
  <si>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</si>
  <si>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</si>
  <si>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</si>
  <si>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</si>
  <si>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</si>
  <si>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</si>
  <si>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</si>
  <si>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</si>
  <si>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</si>
  <si>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</si>
  <si>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</si>
  <si>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</si>
  <si>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</si>
  <si>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</si>
  <si>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</si>
  <si>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</si>
  <si>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</si>
  <si>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</si>
  <si>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</si>
  <si>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</si>
  <si>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</si>
  <si>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</si>
  <si>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</si>
  <si>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</si>
  <si>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</si>
  <si>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</si>
  <si>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</si>
  <si>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</si>
  <si>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</si>
  <si>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</si>
  <si>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</si>
  <si>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</si>
  <si>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</si>
  <si>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</si>
  <si>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</si>
  <si>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</si>
  <si>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</si>
  <si>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</si>
  <si>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</si>
  <si>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</si>
  <si>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</si>
  <si>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</si>
  <si>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</si>
  <si>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</si>
  <si>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</si>
  <si>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</si>
  <si>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</si>
  <si>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</si>
  <si>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</si>
  <si>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</si>
  <si>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</si>
  <si>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</si>
  <si>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</si>
  <si>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</si>
  <si>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</si>
  <si>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</si>
  <si>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</si>
  <si>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</si>
  <si>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</si>
  <si>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</si>
  <si>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</si>
  <si>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</si>
  <si>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</si>
  <si>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</si>
  <si>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</si>
  <si>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</si>
  <si>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</si>
  <si>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</si>
  <si>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</si>
  <si>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</si>
  <si>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</si>
  <si>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</si>
  <si>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</si>
  <si>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</si>
  <si>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</si>
  <si>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</si>
  <si>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</si>
  <si>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</si>
  <si>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</si>
  <si>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</si>
  <si>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</si>
  <si>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</si>
  <si>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</si>
  <si>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</si>
  <si>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</si>
  <si>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</si>
  <si>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</si>
  <si>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</si>
  <si>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</si>
  <si>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</si>
  <si>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山口県周南市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</si>
  <si>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</si>
  <si>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</si>
  <si>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</si>
  <si>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</si>
  <si>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</si>
  <si>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</si>
  <si>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</si>
  <si>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</si>
  <si>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</si>
  <si>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</si>
  <si>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</si>
  <si>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</si>
  <si>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</si>
  <si>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</si>
  <si>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</si>
  <si>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</si>
  <si>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</si>
  <si>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</si>
  <si>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</si>
  <si>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</si>
  <si>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</si>
  <si>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</si>
  <si>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</si>
  <si>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</si>
  <si>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</si>
  <si>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</si>
  <si>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</si>
  <si>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</si>
  <si>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</si>
  <si>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</si>
  <si>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</si>
  <si>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</si>
  <si>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</si>
  <si>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</si>
  <si>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</si>
  <si>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国民健康保険鹿野診療所特別会計</t>
    <phoneticPr fontId="5"/>
  </si>
  <si>
    <t>-</t>
    <phoneticPr fontId="5"/>
  </si>
  <si>
    <t>後期高齢者医療特別会計</t>
    <phoneticPr fontId="5"/>
  </si>
  <si>
    <t>介護保険特別会計</t>
    <phoneticPr fontId="5"/>
  </si>
  <si>
    <t>駐車場事業特別会計</t>
    <phoneticPr fontId="5"/>
  </si>
  <si>
    <t>水道事業会計</t>
    <phoneticPr fontId="5"/>
  </si>
  <si>
    <t>法適用企業</t>
    <phoneticPr fontId="5"/>
  </si>
  <si>
    <t>下水道事業会計</t>
    <phoneticPr fontId="5"/>
  </si>
  <si>
    <t>病院事業会計</t>
    <phoneticPr fontId="5"/>
  </si>
  <si>
    <t>介護老人保健施設事業会計</t>
    <phoneticPr fontId="5"/>
  </si>
  <si>
    <t>モーターボート競走事業会計</t>
    <phoneticPr fontId="5"/>
  </si>
  <si>
    <t>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</si>
  <si>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</si>
  <si>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</si>
  <si>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</si>
  <si>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</si>
  <si>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</si>
  <si>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</si>
  <si>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</si>
  <si>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</si>
  <si>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</si>
  <si>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</si>
  <si>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</si>
  <si>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</si>
  <si>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</si>
  <si>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</si>
  <si>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</si>
  <si>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</si>
  <si>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</si>
  <si>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</si>
  <si>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</si>
  <si>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</si>
  <si>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</si>
  <si>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</si>
  <si>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</si>
  <si>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</si>
  <si>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</si>
  <si>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</si>
  <si>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</si>
  <si>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</si>
  <si>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</si>
  <si>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</si>
  <si>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</si>
  <si>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</si>
  <si>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</si>
  <si>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</si>
  <si>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</si>
  <si>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</si>
  <si>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</si>
  <si>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</si>
  <si>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</si>
  <si>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</si>
  <si>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</si>
  <si>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</si>
  <si>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</si>
  <si>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</si>
  <si>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</si>
  <si>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</si>
  <si>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</si>
  <si>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</si>
  <si>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</si>
  <si>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</si>
  <si>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</si>
  <si>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</si>
  <si>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</si>
  <si>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</si>
  <si>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</si>
  <si>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</si>
  <si>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</si>
  <si>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</si>
  <si>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</si>
  <si>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</si>
  <si>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</si>
  <si>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</si>
  <si>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介護老人保健施設事業会計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</si>
  <si>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</si>
  <si>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</si>
  <si>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</si>
  <si>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</si>
  <si>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</si>
  <si>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</si>
  <si>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</si>
  <si>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</si>
  <si>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</si>
  <si>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</si>
  <si>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</si>
  <si>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</si>
  <si>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</si>
  <si>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</si>
  <si>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</si>
  <si>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</si>
  <si>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</si>
  <si>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</si>
  <si>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</si>
  <si>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</si>
  <si>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</si>
  <si>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</si>
  <si>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</si>
  <si>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</si>
  <si>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</si>
  <si>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</si>
  <si>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</si>
  <si>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</si>
  <si>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</si>
  <si>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</si>
  <si>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</si>
  <si>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</si>
  <si>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</si>
  <si>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</si>
  <si>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</si>
  <si>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</si>
  <si>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</si>
  <si>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</si>
  <si>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</si>
  <si>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</si>
  <si>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</si>
  <si>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</si>
  <si>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</si>
  <si>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</si>
  <si>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</si>
  <si>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</si>
  <si>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</si>
  <si>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</si>
  <si>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</si>
  <si>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</si>
  <si>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</si>
  <si>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</si>
  <si>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</si>
  <si>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</si>
  <si>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</si>
  <si>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</si>
  <si>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</si>
  <si>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</si>
  <si>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</si>
  <si>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</si>
  <si>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</si>
  <si>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</si>
  <si>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</si>
  <si>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</si>
  <si>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</si>
  <si>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</si>
  <si>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</si>
  <si>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</si>
  <si>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</si>
  <si>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</si>
  <si>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</si>
  <si>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</si>
  <si>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</si>
  <si>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</si>
  <si>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</si>
  <si>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</si>
  <si>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</si>
  <si>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</si>
  <si>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</si>
  <si>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</si>
  <si>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</si>
  <si>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</si>
  <si>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</si>
  <si>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1.49</t>
  </si>
  <si>
    <t>▲ 0.67</t>
  </si>
  <si>
    <t>▲ 0.71</t>
  </si>
  <si>
    <t>モーターボート競走事業会計</t>
  </si>
  <si>
    <t>水道事業会計</t>
  </si>
  <si>
    <t>一般会計</t>
  </si>
  <si>
    <t>下水道事業会計</t>
  </si>
  <si>
    <t>病院事業会計</t>
  </si>
  <si>
    <t>介護保険特別会計</t>
  </si>
  <si>
    <t>国民健康保険特別会計</t>
  </si>
  <si>
    <t>後期高齢者医療特別会計</t>
  </si>
  <si>
    <t>その他会計（赤字）</t>
  </si>
  <si>
    <t>▲ 0.06</t>
  </si>
  <si>
    <t>その他会計（黒字）</t>
  </si>
  <si>
    <t>（百万円）</t>
    <phoneticPr fontId="5"/>
  </si>
  <si>
    <t>H30</t>
    <phoneticPr fontId="5"/>
  </si>
  <si>
    <t>R01</t>
    <phoneticPr fontId="5"/>
  </si>
  <si>
    <t>R02</t>
    <phoneticPr fontId="5"/>
  </si>
  <si>
    <t>R03</t>
    <phoneticPr fontId="5"/>
  </si>
  <si>
    <t>R04</t>
    <phoneticPr fontId="5"/>
  </si>
  <si>
    <t>周南市体育協会</t>
    <rPh sb="0" eb="3">
      <t>シュウナンシ</t>
    </rPh>
    <rPh sb="3" eb="5">
      <t>タイイク</t>
    </rPh>
    <rPh sb="5" eb="7">
      <t>キョウカイ</t>
    </rPh>
    <phoneticPr fontId="2"/>
  </si>
  <si>
    <t>徳山地区漁業振興基金</t>
    <rPh sb="0" eb="2">
      <t>トクヤマ</t>
    </rPh>
    <rPh sb="2" eb="4">
      <t>チク</t>
    </rPh>
    <rPh sb="4" eb="6">
      <t>ギョギョウ</t>
    </rPh>
    <rPh sb="6" eb="8">
      <t>シンコウ</t>
    </rPh>
    <rPh sb="8" eb="10">
      <t>キキン</t>
    </rPh>
    <phoneticPr fontId="2"/>
  </si>
  <si>
    <t>周南市文化振興財団</t>
    <rPh sb="0" eb="3">
      <t>シュウナンシ</t>
    </rPh>
    <rPh sb="3" eb="5">
      <t>ブンカ</t>
    </rPh>
    <rPh sb="5" eb="7">
      <t>シンコウ</t>
    </rPh>
    <rPh sb="7" eb="9">
      <t>ザイダン</t>
    </rPh>
    <phoneticPr fontId="2"/>
  </si>
  <si>
    <t>周南市ふるさと振興財団</t>
    <rPh sb="0" eb="3">
      <t>シュウナンシ</t>
    </rPh>
    <rPh sb="7" eb="9">
      <t>シンコウ</t>
    </rPh>
    <rPh sb="9" eb="11">
      <t>ザイダン</t>
    </rPh>
    <phoneticPr fontId="2"/>
  </si>
  <si>
    <t>周南市医療公社</t>
    <rPh sb="0" eb="3">
      <t>シュウナンシ</t>
    </rPh>
    <rPh sb="3" eb="5">
      <t>イリョウ</t>
    </rPh>
    <rPh sb="5" eb="7">
      <t>コウシャ</t>
    </rPh>
    <phoneticPr fontId="2"/>
  </si>
  <si>
    <t>周南地域地場産業振興センター</t>
    <rPh sb="0" eb="2">
      <t>シュウナン</t>
    </rPh>
    <rPh sb="2" eb="4">
      <t>チイキ</t>
    </rPh>
    <rPh sb="4" eb="6">
      <t>ジバ</t>
    </rPh>
    <rPh sb="6" eb="8">
      <t>サンギョウ</t>
    </rPh>
    <rPh sb="8" eb="10">
      <t>シンコウ</t>
    </rPh>
    <phoneticPr fontId="2"/>
  </si>
  <si>
    <t>大津島巡航</t>
    <rPh sb="0" eb="2">
      <t>オオヅ</t>
    </rPh>
    <rPh sb="2" eb="3">
      <t>シマ</t>
    </rPh>
    <rPh sb="3" eb="5">
      <t>ジュンコウ</t>
    </rPh>
    <phoneticPr fontId="2"/>
  </si>
  <si>
    <t>徳山青果精算</t>
    <rPh sb="0" eb="2">
      <t>トクヤマ</t>
    </rPh>
    <rPh sb="2" eb="4">
      <t>セイカ</t>
    </rPh>
    <rPh sb="4" eb="6">
      <t>セイサン</t>
    </rPh>
    <phoneticPr fontId="2"/>
  </si>
  <si>
    <t>かの高原開発</t>
    <rPh sb="2" eb="4">
      <t>コウゲン</t>
    </rPh>
    <rPh sb="4" eb="6">
      <t>カイハツ</t>
    </rPh>
    <phoneticPr fontId="2"/>
  </si>
  <si>
    <t>新南陽地区漁業振興基金</t>
    <rPh sb="0" eb="3">
      <t>シンナンヨウ</t>
    </rPh>
    <rPh sb="3" eb="5">
      <t>チク</t>
    </rPh>
    <rPh sb="5" eb="7">
      <t>ギョギョウ</t>
    </rPh>
    <rPh sb="7" eb="9">
      <t>シンコウ</t>
    </rPh>
    <rPh sb="9" eb="11">
      <t>キキン</t>
    </rPh>
    <phoneticPr fontId="2"/>
  </si>
  <si>
    <t>周南観光コンベンション協会</t>
    <rPh sb="0" eb="2">
      <t>シュウナン</t>
    </rPh>
    <rPh sb="2" eb="4">
      <t>カンコウ</t>
    </rPh>
    <rPh sb="11" eb="13">
      <t>キョウカイ</t>
    </rPh>
    <phoneticPr fontId="2"/>
  </si>
  <si>
    <t>-</t>
    <phoneticPr fontId="2"/>
  </si>
  <si>
    <t>周南地区福祉施設組合（一般会計）</t>
    <rPh sb="0" eb="2">
      <t>シュウナン</t>
    </rPh>
    <rPh sb="2" eb="4">
      <t>チク</t>
    </rPh>
    <rPh sb="4" eb="6">
      <t>フクシ</t>
    </rPh>
    <rPh sb="6" eb="8">
      <t>シセツ</t>
    </rPh>
    <rPh sb="8" eb="10">
      <t>クミアイ</t>
    </rPh>
    <rPh sb="11" eb="13">
      <t>イッパン</t>
    </rPh>
    <rPh sb="13" eb="15">
      <t>カイケイ</t>
    </rPh>
    <phoneticPr fontId="2"/>
  </si>
  <si>
    <t>-</t>
    <phoneticPr fontId="2"/>
  </si>
  <si>
    <t>地域振興基金</t>
    <rPh sb="0" eb="2">
      <t>チイキ</t>
    </rPh>
    <rPh sb="2" eb="4">
      <t>シンコウ</t>
    </rPh>
    <rPh sb="4" eb="6">
      <t>キキン</t>
    </rPh>
    <phoneticPr fontId="5"/>
  </si>
  <si>
    <t>周南公立大学整備等基金</t>
    <rPh sb="0" eb="2">
      <t>シュウナン</t>
    </rPh>
    <rPh sb="2" eb="4">
      <t>コウリツ</t>
    </rPh>
    <rPh sb="4" eb="6">
      <t>ダイガク</t>
    </rPh>
    <rPh sb="6" eb="8">
      <t>セイビ</t>
    </rPh>
    <rPh sb="8" eb="9">
      <t>トウ</t>
    </rPh>
    <rPh sb="9" eb="11">
      <t>キキン</t>
    </rPh>
    <phoneticPr fontId="2"/>
  </si>
  <si>
    <t>子ども夢未来基金</t>
    <rPh sb="0" eb="1">
      <t>コ</t>
    </rPh>
    <rPh sb="3" eb="4">
      <t>ユメ</t>
    </rPh>
    <rPh sb="4" eb="6">
      <t>ミライ</t>
    </rPh>
    <rPh sb="6" eb="8">
      <t>キキン</t>
    </rPh>
    <phoneticPr fontId="2"/>
  </si>
  <si>
    <t>公共施設マネジメント基金</t>
    <rPh sb="0" eb="2">
      <t>コウキョウ</t>
    </rPh>
    <rPh sb="2" eb="4">
      <t>シセツ</t>
    </rPh>
    <rPh sb="10" eb="12">
      <t>キキン</t>
    </rPh>
    <phoneticPr fontId="2"/>
  </si>
  <si>
    <t>森林環境整備基金</t>
    <rPh sb="0" eb="2">
      <t>シンリン</t>
    </rPh>
    <rPh sb="2" eb="4">
      <t>カンキョウ</t>
    </rPh>
    <rPh sb="4" eb="6">
      <t>セイビ</t>
    </rPh>
    <rPh sb="6" eb="8">
      <t>キキン</t>
    </rPh>
    <phoneticPr fontId="2"/>
  </si>
  <si>
    <t>-</t>
    <phoneticPr fontId="2"/>
  </si>
  <si>
    <t>山口県後期高齢者医療広域連合後期高齢者医療（特別会計）</t>
  </si>
  <si>
    <t>-</t>
    <phoneticPr fontId="2"/>
  </si>
  <si>
    <t>公立大学法人周南公立大学</t>
    <phoneticPr fontId="2"/>
  </si>
  <si>
    <t>周南地区衛生施設組合（一般会計）</t>
  </si>
  <si>
    <t>光地区消防組合（一般会計）</t>
  </si>
  <si>
    <t>周陽環境整備組合（一般会計）</t>
  </si>
  <si>
    <t>山口県市町総合事務組合（一般会計）</t>
  </si>
  <si>
    <t>山口県市町総合事務組合退職手当（特別会計）</t>
  </si>
  <si>
    <t>山口県市町総合事務組合消防団員補償等（特別会計）</t>
  </si>
  <si>
    <t>山口県市町総合事務組合非常勤職員公務災害補償（特別会計）</t>
  </si>
  <si>
    <t>山口県市町総合事務組合山口県市町公平委員会（特別会計）</t>
  </si>
  <si>
    <t>山口県市町総合事務組合山口県自治会館管理（特別会計）</t>
  </si>
  <si>
    <t>山口県後期高齢者広域連合（一般会計）</t>
  </si>
  <si>
    <t>山口県市町総合事務組合交通災害共済（特別会計）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</si>
</sst>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5"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5"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5"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5"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46402</c:v>
                </c:pt>
                <c:pt idx="1">
                  <c:v>66343</c:v>
                </c:pt>
                <c:pt idx="2">
                  <c:v>56416</c:v>
                </c:pt>
                <c:pt idx="3">
                  <c:v>49217</c:v>
                </c:pt>
                <c:pt idx="4">
                  <c:v>49211</c:v>
                </c:pt>
              </c:numCache>
            </c:numRef>
          </c:val>
          <c:smooth val="0"/>
          <c:extLst>
            <c:ext xmlns:c16="http://schemas.microsoft.com/office/drawing/2014/chart" uri="{C3380CC4-5D6E-409C-BE32-E72D297353CC}">
              <c16:uniqueId val="{00000000-C742-46E4-AB52-8B4B86B5D4D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63623</c:v>
                </c:pt>
                <c:pt idx="1">
                  <c:v>51379</c:v>
                </c:pt>
                <c:pt idx="2">
                  <c:v>59074</c:v>
                </c:pt>
                <c:pt idx="3">
                  <c:v>33400</c:v>
                </c:pt>
                <c:pt idx="4">
                  <c:v>58302</c:v>
                </c:pt>
              </c:numCache>
            </c:numRef>
          </c:val>
          <c:smooth val="0"/>
          <c:extLst>
            <c:ext xmlns:c16="http://schemas.microsoft.com/office/drawing/2014/chart" uri="{C3380CC4-5D6E-409C-BE32-E72D297353CC}">
              <c16:uniqueId val="{00000001-C742-46E4-AB52-8B4B86B5D4D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4.59</c:v>
                </c:pt>
                <c:pt idx="1">
                  <c:v>5.59</c:v>
                </c:pt>
                <c:pt idx="2">
                  <c:v>4.8600000000000003</c:v>
                </c:pt>
                <c:pt idx="3">
                  <c:v>10.3</c:v>
                </c:pt>
                <c:pt idx="4">
                  <c:v>9.16</c:v>
                </c:pt>
              </c:numCache>
            </c:numRef>
          </c:val>
          <c:extLst>
            <c:ext xmlns:c16="http://schemas.microsoft.com/office/drawing/2014/chart" uri="{C3380CC4-5D6E-409C-BE32-E72D297353CC}">
              <c16:uniqueId val="{00000000-9C65-4CC3-89C3-CD373F58019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9.6999999999999993</c:v>
                </c:pt>
                <c:pt idx="1">
                  <c:v>7.96</c:v>
                </c:pt>
                <c:pt idx="2">
                  <c:v>7.67</c:v>
                </c:pt>
                <c:pt idx="3">
                  <c:v>12.6</c:v>
                </c:pt>
                <c:pt idx="4">
                  <c:v>16.829999999999998</c:v>
                </c:pt>
              </c:numCache>
            </c:numRef>
          </c:val>
          <c:extLst>
            <c:ext xmlns:c16="http://schemas.microsoft.com/office/drawing/2014/chart" uri="{C3380CC4-5D6E-409C-BE32-E72D297353CC}">
              <c16:uniqueId val="{00000001-9C65-4CC3-89C3-CD373F58019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-1.49</c:v>
                </c:pt>
                <c:pt idx="1">
                  <c:v>-0.67</c:v>
                </c:pt>
                <c:pt idx="2">
                  <c:v>-0.71</c:v>
                </c:pt>
                <c:pt idx="3">
                  <c:v>10.75</c:v>
                </c:pt>
                <c:pt idx="4">
                  <c:v>2.54</c:v>
                </c:pt>
              </c:numCache>
            </c:numRef>
          </c:val>
          <c:smooth val="0"/>
          <c:extLst>
            <c:ext xmlns:c16="http://schemas.microsoft.com/office/drawing/2014/chart" uri="{C3380CC4-5D6E-409C-BE32-E72D297353CC}">
              <c16:uniqueId val="{00000002-9C65-4CC3-89C3-CD373F58019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0.21</c:v>
                </c:pt>
                <c:pt idx="2">
                  <c:v>#N/A</c:v>
                </c:pt>
                <c:pt idx="3">
                  <c:v>0.22</c:v>
                </c:pt>
                <c:pt idx="4">
                  <c:v>#N/A</c:v>
                </c:pt>
                <c:pt idx="5">
                  <c:v>0.24</c:v>
                </c:pt>
                <c:pt idx="6">
                  <c:v>#N/A</c:v>
                </c:pt>
                <c:pt idx="7">
                  <c:v>0.32</c:v>
                </c:pt>
                <c:pt idx="8">
                  <c:v>#N/A</c:v>
                </c:pt>
                <c:pt idx="9">
                  <c:v>0.32</c:v>
                </c:pt>
              </c:numCache>
            </c:numRef>
          </c:val>
          <c:extLst>
            <c:ext xmlns:c16="http://schemas.microsoft.com/office/drawing/2014/chart" uri="{C3380CC4-5D6E-409C-BE32-E72D297353CC}">
              <c16:uniqueId val="{00000000-4CB9-4EB4-B501-DAB6BA6A94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0.06</c:v>
                </c:pt>
                <c:pt idx="5">
                  <c:v>#N/A</c:v>
                </c:pt>
                <c:pt idx="6">
                  <c:v>0</c:v>
                </c:pt>
                <c:pt idx="7">
                  <c:v>0</c:v>
                </c:pt>
                <c:pt idx="8">
                  <c:v>0</c:v>
                </c:pt>
                <c:pt idx="9">
                  <c:v>0</c:v>
                </c:pt>
              </c:numCache>
            </c:numRef>
          </c:val>
          <c:extLst>
            <c:ext xmlns:c16="http://schemas.microsoft.com/office/drawing/2014/chart" uri="{C3380CC4-5D6E-409C-BE32-E72D297353CC}">
              <c16:uniqueId val="{00000001-4CB9-4EB4-B501-DAB6BA6A94D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0.17</c:v>
                </c:pt>
                <c:pt idx="2">
                  <c:v>#N/A</c:v>
                </c:pt>
                <c:pt idx="3">
                  <c:v>0.17</c:v>
                </c:pt>
                <c:pt idx="4">
                  <c:v>#N/A</c:v>
                </c:pt>
                <c:pt idx="5">
                  <c:v>0.17</c:v>
                </c:pt>
                <c:pt idx="6">
                  <c:v>#N/A</c:v>
                </c:pt>
                <c:pt idx="7">
                  <c:v>0.17</c:v>
                </c:pt>
                <c:pt idx="8">
                  <c:v>#N/A</c:v>
                </c:pt>
                <c:pt idx="9">
                  <c:v>0.24</c:v>
                </c:pt>
              </c:numCache>
            </c:numRef>
          </c:val>
          <c:extLst>
            <c:ext xmlns:c16="http://schemas.microsoft.com/office/drawing/2014/chart" uri="{C3380CC4-5D6E-409C-BE32-E72D297353CC}">
              <c16:uniqueId val="{00000002-4CB9-4EB4-B501-DAB6BA6A94DD}"/>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0.89</c:v>
                </c:pt>
                <c:pt idx="2">
                  <c:v>#N/A</c:v>
                </c:pt>
                <c:pt idx="3">
                  <c:v>0.49</c:v>
                </c:pt>
                <c:pt idx="4">
                  <c:v>#N/A</c:v>
                </c:pt>
                <c:pt idx="5">
                  <c:v>0.72</c:v>
                </c:pt>
                <c:pt idx="6">
                  <c:v>#N/A</c:v>
                </c:pt>
                <c:pt idx="7">
                  <c:v>0.68</c:v>
                </c:pt>
                <c:pt idx="8">
                  <c:v>#N/A</c:v>
                </c:pt>
                <c:pt idx="9">
                  <c:v>0.6</c:v>
                </c:pt>
              </c:numCache>
            </c:numRef>
          </c:val>
          <c:extLst>
            <c:ext xmlns:c16="http://schemas.microsoft.com/office/drawing/2014/chart" uri="{C3380CC4-5D6E-409C-BE32-E72D297353CC}">
              <c16:uniqueId val="{00000003-4CB9-4EB4-B501-DAB6BA6A94DD}"/>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1.19</c:v>
                </c:pt>
                <c:pt idx="2">
                  <c:v>#N/A</c:v>
                </c:pt>
                <c:pt idx="3">
                  <c:v>0.84</c:v>
                </c:pt>
                <c:pt idx="4">
                  <c:v>#N/A</c:v>
                </c:pt>
                <c:pt idx="5">
                  <c:v>0.61</c:v>
                </c:pt>
                <c:pt idx="6">
                  <c:v>#N/A</c:v>
                </c:pt>
                <c:pt idx="7">
                  <c:v>0.85</c:v>
                </c:pt>
                <c:pt idx="8">
                  <c:v>#N/A</c:v>
                </c:pt>
                <c:pt idx="9">
                  <c:v>1</c:v>
                </c:pt>
              </c:numCache>
            </c:numRef>
          </c:val>
          <c:extLst>
            <c:ext xmlns:c16="http://schemas.microsoft.com/office/drawing/2014/chart" uri="{C3380CC4-5D6E-409C-BE32-E72D297353CC}">
              <c16:uniqueId val="{00000004-4CB9-4EB4-B501-DAB6BA6A94DD}"/>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3.85</c:v>
                </c:pt>
                <c:pt idx="2">
                  <c:v>#N/A</c:v>
                </c:pt>
                <c:pt idx="3">
                  <c:v>3.41</c:v>
                </c:pt>
                <c:pt idx="4">
                  <c:v>#N/A</c:v>
                </c:pt>
                <c:pt idx="5">
                  <c:v>3.48</c:v>
                </c:pt>
                <c:pt idx="6">
                  <c:v>#N/A</c:v>
                </c:pt>
                <c:pt idx="7">
                  <c:v>4.46</c:v>
                </c:pt>
                <c:pt idx="8">
                  <c:v>#N/A</c:v>
                </c:pt>
                <c:pt idx="9">
                  <c:v>5.08</c:v>
                </c:pt>
              </c:numCache>
            </c:numRef>
          </c:val>
          <c:extLst>
            <c:ext xmlns:c16="http://schemas.microsoft.com/office/drawing/2014/chart" uri="{C3380CC4-5D6E-409C-BE32-E72D297353CC}">
              <c16:uniqueId val="{00000005-4CB9-4EB4-B501-DAB6BA6A94D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3.98</c:v>
                </c:pt>
                <c:pt idx="2">
                  <c:v>#N/A</c:v>
                </c:pt>
                <c:pt idx="3">
                  <c:v>4.8499999999999996</c:v>
                </c:pt>
                <c:pt idx="4">
                  <c:v>#N/A</c:v>
                </c:pt>
                <c:pt idx="5">
                  <c:v>5.46</c:v>
                </c:pt>
                <c:pt idx="6">
                  <c:v>#N/A</c:v>
                </c:pt>
                <c:pt idx="7">
                  <c:v>5.25</c:v>
                </c:pt>
                <c:pt idx="8">
                  <c:v>#N/A</c:v>
                </c:pt>
                <c:pt idx="9">
                  <c:v>6.27</c:v>
                </c:pt>
              </c:numCache>
            </c:numRef>
          </c:val>
          <c:extLst>
            <c:ext xmlns:c16="http://schemas.microsoft.com/office/drawing/2014/chart" uri="{C3380CC4-5D6E-409C-BE32-E72D297353CC}">
              <c16:uniqueId val="{00000006-4CB9-4EB4-B501-DAB6BA6A94D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4.58</c:v>
                </c:pt>
                <c:pt idx="2">
                  <c:v>#N/A</c:v>
                </c:pt>
                <c:pt idx="3">
                  <c:v>5.58</c:v>
                </c:pt>
                <c:pt idx="4">
                  <c:v>#N/A</c:v>
                </c:pt>
                <c:pt idx="5">
                  <c:v>4.8600000000000003</c:v>
                </c:pt>
                <c:pt idx="6">
                  <c:v>#N/A</c:v>
                </c:pt>
                <c:pt idx="7">
                  <c:v>10.3</c:v>
                </c:pt>
                <c:pt idx="8">
                  <c:v>#N/A</c:v>
                </c:pt>
                <c:pt idx="9">
                  <c:v>9.16</c:v>
                </c:pt>
              </c:numCache>
            </c:numRef>
          </c:val>
          <c:extLst>
            <c:ext xmlns:c16="http://schemas.microsoft.com/office/drawing/2014/chart" uri="{C3380CC4-5D6E-409C-BE32-E72D297353CC}">
              <c16:uniqueId val="{00000007-4CB9-4EB4-B501-DAB6BA6A94D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7.38</c:v>
                </c:pt>
                <c:pt idx="2">
                  <c:v>#N/A</c:v>
                </c:pt>
                <c:pt idx="3">
                  <c:v>7.94</c:v>
                </c:pt>
                <c:pt idx="4">
                  <c:v>#N/A</c:v>
                </c:pt>
                <c:pt idx="5">
                  <c:v>8.6</c:v>
                </c:pt>
                <c:pt idx="6">
                  <c:v>#N/A</c:v>
                </c:pt>
                <c:pt idx="7">
                  <c:v>9.1300000000000008</c:v>
                </c:pt>
                <c:pt idx="8">
                  <c:v>#N/A</c:v>
                </c:pt>
                <c:pt idx="9">
                  <c:v>9.8800000000000008</c:v>
                </c:pt>
              </c:numCache>
            </c:numRef>
          </c:val>
          <c:extLst>
            <c:ext xmlns:c16="http://schemas.microsoft.com/office/drawing/2014/chart" uri="{C3380CC4-5D6E-409C-BE32-E72D297353CC}">
              <c16:uniqueId val="{00000008-4CB9-4EB4-B501-DAB6BA6A94DD}"/>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27.93</c:v>
                </c:pt>
                <c:pt idx="2">
                  <c:v>#N/A</c:v>
                </c:pt>
                <c:pt idx="3">
                  <c:v>36.75</c:v>
                </c:pt>
                <c:pt idx="4">
                  <c:v>#N/A</c:v>
                </c:pt>
                <c:pt idx="5">
                  <c:v>45.83</c:v>
                </c:pt>
                <c:pt idx="6">
                  <c:v>#N/A</c:v>
                </c:pt>
                <c:pt idx="7">
                  <c:v>52.87</c:v>
                </c:pt>
                <c:pt idx="8">
                  <c:v>#N/A</c:v>
                </c:pt>
                <c:pt idx="9">
                  <c:v>62.63</c:v>
                </c:pt>
              </c:numCache>
            </c:numRef>
          </c:val>
          <c:extLst>
            <c:ext xmlns:c16="http://schemas.microsoft.com/office/drawing/2014/chart" uri="{C3380CC4-5D6E-409C-BE32-E72D297353CC}">
              <c16:uniqueId val="{00000009-4CB9-4EB4-B501-DAB6BA6A94D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7837</c:v>
                </c:pt>
                <c:pt idx="5">
                  <c:v>7884</c:v>
                </c:pt>
                <c:pt idx="8">
                  <c:v>7738</c:v>
                </c:pt>
                <c:pt idx="11">
                  <c:v>7621</c:v>
                </c:pt>
                <c:pt idx="14">
                  <c:v>7401</c:v>
                </c:pt>
              </c:numCache>
            </c:numRef>
          </c:val>
          <c:extLst>
            <c:ext xmlns:c16="http://schemas.microsoft.com/office/drawing/2014/chart" uri="{C3380CC4-5D6E-409C-BE32-E72D297353CC}">
              <c16:uniqueId val="{00000000-CD2F-476D-807F-3BDF77410D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D2F-476D-807F-3BDF77410D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42</c:v>
                </c:pt>
                <c:pt idx="3">
                  <c:v>38</c:v>
                </c:pt>
                <c:pt idx="6">
                  <c:v>75</c:v>
                </c:pt>
                <c:pt idx="9">
                  <c:v>38</c:v>
                </c:pt>
                <c:pt idx="12">
                  <c:v>37</c:v>
                </c:pt>
              </c:numCache>
            </c:numRef>
          </c:val>
          <c:extLst>
            <c:ext xmlns:c16="http://schemas.microsoft.com/office/drawing/2014/chart" uri="{C3380CC4-5D6E-409C-BE32-E72D297353CC}">
              <c16:uniqueId val="{00000002-CD2F-476D-807F-3BDF77410D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85</c:v>
                </c:pt>
                <c:pt idx="3">
                  <c:v>167</c:v>
                </c:pt>
                <c:pt idx="6">
                  <c:v>223</c:v>
                </c:pt>
                <c:pt idx="9">
                  <c:v>224</c:v>
                </c:pt>
                <c:pt idx="12">
                  <c:v>223</c:v>
                </c:pt>
              </c:numCache>
            </c:numRef>
          </c:val>
          <c:extLst>
            <c:ext xmlns:c16="http://schemas.microsoft.com/office/drawing/2014/chart" uri="{C3380CC4-5D6E-409C-BE32-E72D297353CC}">
              <c16:uniqueId val="{00000003-CD2F-476D-807F-3BDF77410D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2067</c:v>
                </c:pt>
                <c:pt idx="3">
                  <c:v>2014</c:v>
                </c:pt>
                <c:pt idx="6">
                  <c:v>1938</c:v>
                </c:pt>
                <c:pt idx="9">
                  <c:v>1834</c:v>
                </c:pt>
                <c:pt idx="12">
                  <c:v>1898</c:v>
                </c:pt>
              </c:numCache>
            </c:numRef>
          </c:val>
          <c:extLst>
            <c:ext xmlns:c16="http://schemas.microsoft.com/office/drawing/2014/chart" uri="{C3380CC4-5D6E-409C-BE32-E72D297353CC}">
              <c16:uniqueId val="{00000004-CD2F-476D-807F-3BDF77410D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2F-476D-807F-3BDF77410D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D2F-476D-807F-3BDF77410D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8122</c:v>
                </c:pt>
                <c:pt idx="3">
                  <c:v>8387</c:v>
                </c:pt>
                <c:pt idx="6">
                  <c:v>8265</c:v>
                </c:pt>
                <c:pt idx="9">
                  <c:v>8297</c:v>
                </c:pt>
                <c:pt idx="12">
                  <c:v>8091</c:v>
                </c:pt>
              </c:numCache>
            </c:numRef>
          </c:val>
          <c:extLst>
            <c:ext xmlns:c16="http://schemas.microsoft.com/office/drawing/2014/chart" uri="{C3380CC4-5D6E-409C-BE32-E72D297353CC}">
              <c16:uniqueId val="{00000007-CD2F-476D-807F-3BDF77410D8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2479</c:v>
                </c:pt>
                <c:pt idx="2">
                  <c:v>#N/A</c:v>
                </c:pt>
                <c:pt idx="3">
                  <c:v>#N/A</c:v>
                </c:pt>
                <c:pt idx="4">
                  <c:v>2722</c:v>
                </c:pt>
                <c:pt idx="5">
                  <c:v>#N/A</c:v>
                </c:pt>
                <c:pt idx="6">
                  <c:v>#N/A</c:v>
                </c:pt>
                <c:pt idx="7">
                  <c:v>2763</c:v>
                </c:pt>
                <c:pt idx="8">
                  <c:v>#N/A</c:v>
                </c:pt>
                <c:pt idx="9">
                  <c:v>#N/A</c:v>
                </c:pt>
                <c:pt idx="10">
                  <c:v>2772</c:v>
                </c:pt>
                <c:pt idx="11">
                  <c:v>#N/A</c:v>
                </c:pt>
                <c:pt idx="12">
                  <c:v>#N/A</c:v>
                </c:pt>
                <c:pt idx="13">
                  <c:v>2848</c:v>
                </c:pt>
                <c:pt idx="14">
                  <c:v>#N/A</c:v>
                </c:pt>
              </c:numCache>
            </c:numRef>
          </c:val>
          <c:smooth val="0"/>
          <c:extLst>
            <c:ext xmlns:c16="http://schemas.microsoft.com/office/drawing/2014/chart" uri="{C3380CC4-5D6E-409C-BE32-E72D297353CC}">
              <c16:uniqueId val="{00000008-CD2F-476D-807F-3BDF77410D8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73651</c:v>
                </c:pt>
                <c:pt idx="5">
                  <c:v>72222</c:v>
                </c:pt>
                <c:pt idx="8">
                  <c:v>70048</c:v>
                </c:pt>
                <c:pt idx="11">
                  <c:v>67637</c:v>
                </c:pt>
                <c:pt idx="14">
                  <c:v>64001</c:v>
                </c:pt>
              </c:numCache>
            </c:numRef>
          </c:val>
          <c:extLst>
            <c:ext xmlns:c16="http://schemas.microsoft.com/office/drawing/2014/chart" uri="{C3380CC4-5D6E-409C-BE32-E72D297353CC}">
              <c16:uniqueId val="{00000000-89C3-411F-BE7D-CA863F54DD7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13455</c:v>
                </c:pt>
                <c:pt idx="5">
                  <c:v>13052</c:v>
                </c:pt>
                <c:pt idx="8">
                  <c:v>13093</c:v>
                </c:pt>
                <c:pt idx="11">
                  <c:v>12717</c:v>
                </c:pt>
                <c:pt idx="14">
                  <c:v>12695</c:v>
                </c:pt>
              </c:numCache>
            </c:numRef>
          </c:val>
          <c:extLst>
            <c:ext xmlns:c16="http://schemas.microsoft.com/office/drawing/2014/chart" uri="{C3380CC4-5D6E-409C-BE32-E72D297353CC}">
              <c16:uniqueId val="{00000001-89C3-411F-BE7D-CA863F54DD7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8732</c:v>
                </c:pt>
                <c:pt idx="5">
                  <c:v>8216</c:v>
                </c:pt>
                <c:pt idx="8">
                  <c:v>8626</c:v>
                </c:pt>
                <c:pt idx="11">
                  <c:v>12821</c:v>
                </c:pt>
                <c:pt idx="14">
                  <c:v>17363</c:v>
                </c:pt>
              </c:numCache>
            </c:numRef>
          </c:val>
          <c:extLst>
            <c:ext xmlns:c16="http://schemas.microsoft.com/office/drawing/2014/chart" uri="{C3380CC4-5D6E-409C-BE32-E72D297353CC}">
              <c16:uniqueId val="{00000002-89C3-411F-BE7D-CA863F54DD7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9C3-411F-BE7D-CA863F54DD7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9C3-411F-BE7D-CA863F54DD7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148</c:v>
                </c:pt>
                <c:pt idx="3">
                  <c:v>135</c:v>
                </c:pt>
                <c:pt idx="6">
                  <c:v>126</c:v>
                </c:pt>
                <c:pt idx="9">
                  <c:v>135</c:v>
                </c:pt>
                <c:pt idx="12">
                  <c:v>0</c:v>
                </c:pt>
              </c:numCache>
            </c:numRef>
          </c:val>
          <c:extLst>
            <c:ext xmlns:c16="http://schemas.microsoft.com/office/drawing/2014/chart" uri="{C3380CC4-5D6E-409C-BE32-E72D297353CC}">
              <c16:uniqueId val="{00000005-89C3-411F-BE7D-CA863F54DD7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9956</c:v>
                </c:pt>
                <c:pt idx="3">
                  <c:v>9430</c:v>
                </c:pt>
                <c:pt idx="6">
                  <c:v>9536</c:v>
                </c:pt>
                <c:pt idx="9">
                  <c:v>9665</c:v>
                </c:pt>
                <c:pt idx="12">
                  <c:v>9655</c:v>
                </c:pt>
              </c:numCache>
            </c:numRef>
          </c:val>
          <c:extLst>
            <c:ext xmlns:c16="http://schemas.microsoft.com/office/drawing/2014/chart" uri="{C3380CC4-5D6E-409C-BE32-E72D297353CC}">
              <c16:uniqueId val="{00000006-89C3-411F-BE7D-CA863F54DD7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2490</c:v>
                </c:pt>
                <c:pt idx="3">
                  <c:v>2738</c:v>
                </c:pt>
                <c:pt idx="6">
                  <c:v>2926</c:v>
                </c:pt>
                <c:pt idx="9">
                  <c:v>2705</c:v>
                </c:pt>
                <c:pt idx="12">
                  <c:v>2433</c:v>
                </c:pt>
              </c:numCache>
            </c:numRef>
          </c:val>
          <c:extLst>
            <c:ext xmlns:c16="http://schemas.microsoft.com/office/drawing/2014/chart" uri="{C3380CC4-5D6E-409C-BE32-E72D297353CC}">
              <c16:uniqueId val="{00000007-89C3-411F-BE7D-CA863F54DD7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18079</c:v>
                </c:pt>
                <c:pt idx="3">
                  <c:v>17837</c:v>
                </c:pt>
                <c:pt idx="6">
                  <c:v>16721</c:v>
                </c:pt>
                <c:pt idx="9">
                  <c:v>15980</c:v>
                </c:pt>
                <c:pt idx="12">
                  <c:v>15382</c:v>
                </c:pt>
              </c:numCache>
            </c:numRef>
          </c:val>
          <c:extLst>
            <c:ext xmlns:c16="http://schemas.microsoft.com/office/drawing/2014/chart" uri="{C3380CC4-5D6E-409C-BE32-E72D297353CC}">
              <c16:uniqueId val="{00000008-89C3-411F-BE7D-CA863F54DD7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2883</c:v>
                </c:pt>
                <c:pt idx="3">
                  <c:v>3056</c:v>
                </c:pt>
                <c:pt idx="6">
                  <c:v>2900</c:v>
                </c:pt>
                <c:pt idx="9">
                  <c:v>2782</c:v>
                </c:pt>
                <c:pt idx="12">
                  <c:v>7804</c:v>
                </c:pt>
              </c:numCache>
            </c:numRef>
          </c:val>
          <c:extLst>
            <c:ext xmlns:c16="http://schemas.microsoft.com/office/drawing/2014/chart" uri="{C3380CC4-5D6E-409C-BE32-E72D297353CC}">
              <c16:uniqueId val="{00000009-89C3-411F-BE7D-CA863F54DD7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88758</c:v>
                </c:pt>
                <c:pt idx="3">
                  <c:v>87104</c:v>
                </c:pt>
                <c:pt idx="6">
                  <c:v>86256</c:v>
                </c:pt>
                <c:pt idx="9">
                  <c:v>82788</c:v>
                </c:pt>
                <c:pt idx="12">
                  <c:v>79288</c:v>
                </c:pt>
              </c:numCache>
            </c:numRef>
          </c:val>
          <c:extLst>
            <c:ext xmlns:c16="http://schemas.microsoft.com/office/drawing/2014/chart" uri="{C3380CC4-5D6E-409C-BE32-E72D297353CC}">
              <c16:uniqueId val="{0000000A-89C3-411F-BE7D-CA863F54DD7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26476</c:v>
                </c:pt>
                <c:pt idx="2">
                  <c:v>#N/A</c:v>
                </c:pt>
                <c:pt idx="3">
                  <c:v>#N/A</c:v>
                </c:pt>
                <c:pt idx="4">
                  <c:v>26809</c:v>
                </c:pt>
                <c:pt idx="5">
                  <c:v>#N/A</c:v>
                </c:pt>
                <c:pt idx="6">
                  <c:v>#N/A</c:v>
                </c:pt>
                <c:pt idx="7">
                  <c:v>26698</c:v>
                </c:pt>
                <c:pt idx="8">
                  <c:v>#N/A</c:v>
                </c:pt>
                <c:pt idx="9">
                  <c:v>#N/A</c:v>
                </c:pt>
                <c:pt idx="10">
                  <c:v>20879</c:v>
                </c:pt>
                <c:pt idx="11">
                  <c:v>#N/A</c:v>
                </c:pt>
                <c:pt idx="12">
                  <c:v>#N/A</c:v>
                </c:pt>
                <c:pt idx="13">
                  <c:v>20503</c:v>
                </c:pt>
                <c:pt idx="14">
                  <c:v>#N/A</c:v>
                </c:pt>
              </c:numCache>
            </c:numRef>
          </c:val>
          <c:smooth val="0"/>
          <c:extLst>
            <c:ext xmlns:c16="http://schemas.microsoft.com/office/drawing/2014/chart" uri="{C3380CC4-5D6E-409C-BE32-E72D297353CC}">
              <c16:uniqueId val="{0000000B-89C3-411F-BE7D-CA863F54DD7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2832</c:v>
                </c:pt>
                <c:pt idx="1">
                  <c:v>4800</c:v>
                </c:pt>
                <c:pt idx="2">
                  <c:v>6262</c:v>
                </c:pt>
              </c:numCache>
            </c:numRef>
          </c:val>
          <c:extLst>
            <c:ext xmlns:c16="http://schemas.microsoft.com/office/drawing/2014/chart" uri="{C3380CC4-5D6E-409C-BE32-E72D297353CC}">
              <c16:uniqueId val="{00000000-3B2E-463E-A228-C09BC61B150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555</c:v>
                </c:pt>
                <c:pt idx="1">
                  <c:v>1256</c:v>
                </c:pt>
                <c:pt idx="2">
                  <c:v>1600</c:v>
                </c:pt>
              </c:numCache>
            </c:numRef>
          </c:val>
          <c:extLst>
            <c:ext xmlns:c16="http://schemas.microsoft.com/office/drawing/2014/chart" uri="{C3380CC4-5D6E-409C-BE32-E72D297353CC}">
              <c16:uniqueId val="{00000001-3B2E-463E-A228-C09BC61B150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5089</c:v>
                </c:pt>
                <c:pt idx="1">
                  <c:v>9577</c:v>
                </c:pt>
                <c:pt idx="2">
                  <c:v>11960</c:v>
                </c:pt>
              </c:numCache>
            </c:numRef>
          </c:val>
          <c:extLst>
            <c:ext xmlns:c16="http://schemas.microsoft.com/office/drawing/2014/chart" uri="{C3380CC4-5D6E-409C-BE32-E72D297353CC}">
              <c16:uniqueId val="{00000002-3B2E-463E-A228-C09BC61B150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a:t>
          </a:r>
          <a:r>
            <a:rPr kumimoji="1" lang="ja-JP" altLang="en-US" sz="1400">
              <a:solidFill>
                <a:sysClr val="windowText" lastClr="000000"/>
              </a:solidFill>
              <a:latin typeface="ＭＳ ゴシック" pitchFamily="49" charset="-128"/>
              <a:ea typeface="ＭＳ ゴシック" pitchFamily="49" charset="-128"/>
            </a:rPr>
            <a:t>令和</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年度から償還開始となったものに対し償還終了したものが大きいため減額となったが、災害復旧事業費等に係る基準財政需要額の減による基準財政需要額算入額の減が上回ったため、分子全体では約</a:t>
          </a:r>
          <a:r>
            <a:rPr kumimoji="1" lang="en-US" altLang="ja-JP" sz="1400">
              <a:solidFill>
                <a:sysClr val="windowText" lastClr="000000"/>
              </a:solidFill>
              <a:latin typeface="ＭＳ ゴシック" pitchFamily="49" charset="-128"/>
              <a:ea typeface="ＭＳ ゴシック" pitchFamily="49" charset="-128"/>
            </a:rPr>
            <a:t>6</a:t>
          </a:r>
          <a:r>
            <a:rPr kumimoji="1" lang="ja-JP" altLang="en-US" sz="1400">
              <a:solidFill>
                <a:sysClr val="windowText" lastClr="000000"/>
              </a:solidFill>
              <a:latin typeface="ＭＳ ゴシック" pitchFamily="49" charset="-128"/>
              <a:ea typeface="ＭＳ ゴシック" pitchFamily="49" charset="-128"/>
            </a:rPr>
            <a:t>千</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百万円の増となった。</a:t>
          </a:r>
          <a:r>
            <a:rPr kumimoji="1" lang="ja-JP" altLang="en-US" sz="1400">
              <a:latin typeface="ＭＳ ゴシック" pitchFamily="49" charset="-128"/>
              <a:ea typeface="ＭＳ ゴシック" pitchFamily="49" charset="-128"/>
            </a:rPr>
            <a:t>今後は、合併特例債の活用が終了した中において公債費負担を少しでも少なくする必要がある状況であり、第</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次周南市行財政改革プランで定める市債借入額の上限に沿って借入額を抑制していく。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合併特例債を活用した大型建設事業が完了し、地方債借入額は平成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年度のピーク時に比べ大幅な減少を続けている。地方債借入額対比償還額が大きいことから、地方債現在高は</a:t>
          </a:r>
          <a:r>
            <a:rPr kumimoji="1" lang="en-US" altLang="ja-JP" sz="1200">
              <a:latin typeface="ＭＳ ゴシック" pitchFamily="49" charset="-128"/>
              <a:ea typeface="ＭＳ ゴシック" pitchFamily="49" charset="-128"/>
            </a:rPr>
            <a:t>35.0</a:t>
          </a:r>
          <a:r>
            <a:rPr kumimoji="1" lang="ja-JP" altLang="en-US" sz="1200">
              <a:latin typeface="ＭＳ ゴシック" pitchFamily="49" charset="-128"/>
              <a:ea typeface="ＭＳ ゴシック" pitchFamily="49" charset="-128"/>
            </a:rPr>
            <a:t>億円減少し、公営企業債等繰入見込額においても</a:t>
          </a:r>
          <a:r>
            <a:rPr kumimoji="1" lang="en-US" altLang="ja-JP" sz="1200">
              <a:latin typeface="ＭＳ ゴシック" pitchFamily="49" charset="-128"/>
              <a:ea typeface="ＭＳ ゴシック" pitchFamily="49" charset="-128"/>
            </a:rPr>
            <a:t>6.0</a:t>
          </a:r>
          <a:r>
            <a:rPr kumimoji="1" lang="ja-JP" altLang="en-US" sz="1200">
              <a:latin typeface="ＭＳ ゴシック" pitchFamily="49" charset="-128"/>
              <a:ea typeface="ＭＳ ゴシック" pitchFamily="49" charset="-128"/>
            </a:rPr>
            <a:t>億円減少した。</a:t>
          </a:r>
        </a:p>
        <a:p>
          <a:r>
            <a:rPr kumimoji="1" lang="ja-JP" altLang="en-US" sz="1200">
              <a:latin typeface="ＭＳ ゴシック" pitchFamily="49" charset="-128"/>
              <a:ea typeface="ＭＳ ゴシック" pitchFamily="49" charset="-128"/>
            </a:rPr>
            <a:t>　一方で、合併特例債の未償還元金の減少等によって、基準財政需要額への元利償還金の算入が減少したものの、充当可能基金が増加したことにより、充当可能財源は</a:t>
          </a:r>
          <a:r>
            <a:rPr kumimoji="1" lang="en-US" altLang="ja-JP" sz="1200">
              <a:latin typeface="ＭＳ ゴシック" pitchFamily="49" charset="-128"/>
              <a:ea typeface="ＭＳ ゴシック" pitchFamily="49" charset="-128"/>
            </a:rPr>
            <a:t>8.8</a:t>
          </a:r>
          <a:r>
            <a:rPr kumimoji="1" lang="ja-JP" altLang="en-US" sz="1200">
              <a:latin typeface="ＭＳ ゴシック" pitchFamily="49" charset="-128"/>
              <a:ea typeface="ＭＳ ゴシック" pitchFamily="49" charset="-128"/>
            </a:rPr>
            <a:t>億円増加した。</a:t>
          </a:r>
        </a:p>
        <a:p>
          <a:r>
            <a:rPr kumimoji="1" lang="ja-JP" altLang="en-US" sz="1200">
              <a:latin typeface="ＭＳ ゴシック" pitchFamily="49" charset="-128"/>
              <a:ea typeface="ＭＳ ゴシック" pitchFamily="49" charset="-128"/>
            </a:rPr>
            <a:t>　これらの影響により、分子全体としては</a:t>
          </a:r>
          <a:r>
            <a:rPr kumimoji="1" lang="en-US" altLang="ja-JP" sz="1200">
              <a:latin typeface="ＭＳ ゴシック" pitchFamily="49" charset="-128"/>
              <a:ea typeface="ＭＳ ゴシック" pitchFamily="49" charset="-128"/>
            </a:rPr>
            <a:t>3.8</a:t>
          </a:r>
          <a:r>
            <a:rPr kumimoji="1" lang="ja-JP" altLang="en-US" sz="1200">
              <a:latin typeface="ＭＳ ゴシック" pitchFamily="49" charset="-128"/>
              <a:ea typeface="ＭＳ ゴシック" pitchFamily="49" charset="-128"/>
            </a:rPr>
            <a:t>億円減少した。</a:t>
          </a:r>
        </a:p>
        <a:p>
          <a:r>
            <a:rPr kumimoji="1" lang="ja-JP" altLang="en-US" sz="1200">
              <a:latin typeface="ＭＳ ゴシック" pitchFamily="49" charset="-128"/>
              <a:ea typeface="ＭＳ ゴシック" pitchFamily="49" charset="-128"/>
            </a:rPr>
            <a:t>　行革大綱に定める財政改革目標である地方債借入上限額（令和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年度の</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年間で</a:t>
          </a:r>
          <a:r>
            <a:rPr kumimoji="1" lang="en-US" altLang="ja-JP" sz="1200">
              <a:latin typeface="ＭＳ ゴシック" pitchFamily="49" charset="-128"/>
              <a:ea typeface="ＭＳ ゴシック" pitchFamily="49" charset="-128"/>
            </a:rPr>
            <a:t>150</a:t>
          </a:r>
          <a:r>
            <a:rPr kumimoji="1" lang="ja-JP" altLang="en-US" sz="1200">
              <a:latin typeface="ＭＳ ゴシック" pitchFamily="49" charset="-128"/>
              <a:ea typeface="ＭＳ ゴシック" pitchFamily="49" charset="-128"/>
            </a:rPr>
            <a:t>億円（償還元金に交付税措置のある借入は除く））を目安に公債費の減少を図り、また、基金残高を確保していく（行革大綱に定める財政改革目標である財政調整基金残高は、令和</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年度末で</a:t>
          </a:r>
          <a:r>
            <a:rPr kumimoji="1" lang="en-US" altLang="ja-JP" sz="1200">
              <a:latin typeface="ＭＳ ゴシック" pitchFamily="49" charset="-128"/>
              <a:ea typeface="ＭＳ ゴシック" pitchFamily="49" charset="-128"/>
            </a:rPr>
            <a:t>40</a:t>
          </a:r>
          <a:r>
            <a:rPr kumimoji="1" lang="ja-JP" altLang="en-US" sz="1200">
              <a:latin typeface="ＭＳ ゴシック" pitchFamily="49" charset="-128"/>
              <a:ea typeface="ＭＳ ゴシック" pitchFamily="49" charset="-128"/>
            </a:rPr>
            <a:t>億円以上）。</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山口県周南市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億円の増となったことに加え、ボートレース事業の業績好調に伴う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繰入金増の影響を受けて地域振興基金、子ども未来夢基金、公共施設マネジメント基金がそれぞれ増加したことにより、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・市債の償還に必要な財源を確保し、将来にわたる市財政の健全な運営に資するため、今後も財政状況に応じて計画的に積み立てを実施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・地域振興基金：市民の連帯の強化及び地域の振興に資する事業を推進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・子ども未来夢基金：安心して子育てができる環境づくりを推進するための事業を推進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・周南公立大学整備等基金：周南公立大学の運営及び施設整備に要する経費に充てる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・公共施設マネジメント基金：公共施設のマネジメントを推進し、もって施設のサービスの維持・向上、安心・安全な利用の確保等を</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図る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・地域振興基金：市民の連帯の強化及び地域の振興に資する事業の財源として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億円取り崩した一方、ボートレース事業からの繰入金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などにより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億円積み立てたことにより基金残高は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・子ども未来夢基金：安心して子育てができる環境づくりを推進するための事業の財源として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億円取り崩した一方、ボートレース事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業からの繰入金などにより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億円積み立てたことにより基金残高は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・周南公立大学整備等基金：徳山大学の整備等の財源として取り崩したことによる基金残高は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億円減。</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・公共施設マネジメント基金：公共施設の改修や維持等の財源として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億円取り崩した一方、ボートレース事業からの繰入金などにより</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億円積み立てたことにより基金残高は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億円増。</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・地域振興基金：市民の連帯の強化及び地域の振興に資する事業の財源として、必要に応じて今後も活用していく予定。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・子ども未来夢基金：安心して子育てができる環境づくりを推進するための事業の財源として、必要に応じて今後も活用していく予定。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・公共施設マネジメント事業：公共施設の大規模改修や維持等を推進するための事業の財源として、必要に応じて活用していく予定。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・主要法人の企業業績改善に伴う地方税の増や、追加交付に伴う地方交付税の増加に伴い積立額が増加したため、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次行財政改革大綱行財政改革プラン」で定めた令和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・公債費負担の平準化を図るため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億円取り崩したが、ボートレース事業からの繰入金などにより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・市債の償還に必要な財源を確保し、将来にわたる市財政の健全な運営に資するため、今後も財政状況に応じて計画的に積み立てを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実施していく。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9409457-2D9B-4932-AAB2-F7D4A9AE1A2A}"/>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3FA0AF00-3D21-483F-AA1B-85C4DEF46824}"/>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A6592F51-A53C-497B-B76F-DB6F019BB484}"/>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BD517FB-0578-4DF0-8366-1F6AE56A6AAB}"/>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EBB28AF2-BE99-45E7-A9D0-6B3CD3514AF6}"/>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54F55D0F-ED9F-4B74-B0E8-B050D83217BC}"/>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CBB5AE8A-9A5A-4EBA-913F-31E7EAFB78CD}"/>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55DCEE2-7060-44D6-9B75-587777A7607A}"/>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CCF56B47-FB2C-48A7-8FCE-D9ADEAA7E89E}"/>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29D24BFD-9BC6-4572-B863-48887560540C}"/>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138,104
136,507
656.29
78,461,344
74,670,369
3,409,108
37,201,203
79,287,530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EFB4401-2539-4313-92EC-EFD7BBBD7878}"/>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2A30E76-432C-4474-B2C1-2F9D2AA3C8CB}"/>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C66FCBA-D2B2-4861-BC10-61EFFF1A3C57}"/>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E4C50A0B-011A-4273-901B-3DD39C91F73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A925DC0-FD2D-4C7F-BD07-03ABA2E1FC04}"/>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F94CF0EA-FE76-4299-9A7A-FEF60BCB3E49}"/>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E50323AE-BC44-4560-BE36-34827C6EC204}"/>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AE10603A-EC6F-41A5-A9BF-985DE19DD7E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6EE01BB-51D5-4342-A25F-E729E620E21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89F285ED-C9A7-4626-BEBA-65D097053315}"/>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59C54230-FD7F-4B7A-AA63-C779565A293E}"/>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D80D71F-9913-48CA-B5C5-ACDAB88A2E92}"/>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6604899-D3F4-4E67-BC11-7EE9ECAA75C1}"/>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576251A6-570A-4F2B-B554-EA47642AE6B2}"/>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E604747F-A103-4396-9F14-6C39DA5F603A}"/>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27413B75-9FAB-4A81-951A-61B1515B12CD}"/>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4EDDE1B4-75D6-4799-851C-AAA75840D9CF}"/>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3A5DA086-5E86-4CD6-9A98-7A6F5BD59A29}"/>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D92CB81-0893-4436-AE6C-934F94D6D187}"/>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C3C02C16-72E9-46D8-A563-F04D349B99A7}"/>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E7B8263C-526D-4402-9ECB-A396364A739A}"/>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51B4C50E-016F-4114-A552-667DC48C5A6A}"/>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705F93B3-7E92-4B6C-BCF6-E1EC13E90C3F}"/>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1BD87047-538A-4766-8CCB-16F10D82F78F}"/>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12A0AD69-77C0-4929-AD2A-1E448D57303D}"/>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98782B1A-0BB8-42CD-9B10-9387AD236CB3}"/>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9E507C81-9315-4867-B89C-13BB1F5D64DA}"/>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ABD18022-0EEC-4E3D-A830-720158ABA56F}"/>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DAE85C31-10E0-4D82-8DCB-BA183E6DE3AE}"/>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E5D5B4EA-B060-435F-B3BF-26C16A6CFAF5}"/>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56C099C-50F9-4C74-AA86-BBE787677BF9}"/>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EB166436-A6FC-45D1-98F3-F404249F2905}"/>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7D1CA564-9B17-4EDF-945C-564E2FD9447E}"/>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0F4AD25-47C5-42B8-953E-CBDFE7F89FAB}"/>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C9F347A6-B411-4CA0-87A8-3F4C5C8FB74A}"/>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50F2524-67CF-4E33-8AC9-D3892FB96476}"/>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99505B61-0BAD-4675-94BC-461FE65F24E7}"/>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本市の財政構造上、周南コンビナートを形成する大企業の収益動向により税収が大きく左右されるという特徴がある。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基準財政需要額は、その他の教育費の増や、臨時財政対策債振替額の減等により約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億増となったが、一方で、市民税所得割や法人税割の増により、基準財政収入額も約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億増となったこと等により、単年度では財政力指数は上昇したが、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カ年平均では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730DDDAF-AEDB-4F42-A713-5101225E0CAD}"/>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3B8F292B-4EA4-4C22-95EB-912D8CB9EA06}"/>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CFD895B2-55F8-4AF5-BD27-F64D43121CCE}"/>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BA10A6C6-C902-4791-9B14-F8B96001E8F5}"/>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5EFEB331-23B6-49CF-ADFF-D030BB2302BE}"/>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456C019C-B14E-4796-875D-7E0F6818AD4B}"/>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38651D1F-E36B-4D2D-A562-9D3FD3F4C025}"/>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27180E1D-F2D9-4DFD-B468-87F4ECC080EE}"/>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DD3A8541-BBA8-4B17-96D3-5FF19813AEA2}"/>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B8BEE61C-E6C4-403E-BE7C-DEE6AA85BF77}"/>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CB4C6440-302F-4578-B3C6-9D71E01FB2E9}"/>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CE2D8291-04A5-4BC5-BB08-FB960AEA5454}"/>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BB741364-EF93-4DF2-8571-ECB72148E1B3}"/>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BB761A81-E0A3-4A40-8609-A5E8D62D871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5FBAEA81-F3BE-4130-A5D0-860E6821B4D4}"/>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D2AC07F1-9EB5-4A76-9C95-051EB8387064}"/>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87D50E8B-BCCB-4797-8637-BFC5B5212C0F}"/>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FAB9C004-E5ED-4143-AED0-9C142AE1B146}"/>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B03B2493-4B71-4B57-8BE1-0BDD6C5B0367}"/>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08B4831A-CE09-4947-AF05-A18D0A4F5C89}"/>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35983</xdr:rowOff>
    </xdr:to>
    <xdr:cxnSp macro="">
      <xdr:nvCxnSpPr>
        <xdr:cNvPr id="69" name="直線コネクタ 68">
          <a:extLst>
            <a:ext uri="{FF2B5EF4-FFF2-40B4-BE49-F238E27FC236}">
              <a16:creationId xmlns:a16="http://schemas.microsoft.com/office/drawing/2014/main" id="{B4AFA263-A387-4540-A1D8-D9EA57C2F8F5}"/>
            </a:ext>
          </a:extLst>
        </xdr:cNvPr>
        <xdr:cNvCxnSpPr/>
      </xdr:nvCxnSpPr>
      <xdr:spPr>
        <a:xfrm>
          <a:off x="4114800" y="70252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a16="http://schemas.microsoft.com/office/drawing/2014/main" id="{0B190E15-AB07-409B-A405-5B0F78115A0C}"/>
            </a:ext>
          </a:extLst>
        </xdr:cNvPr>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5A444BCA-695C-4B6F-93B8-36F72C8F6615}"/>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167217</xdr:rowOff>
    </xdr:to>
    <xdr:cxnSp macro="">
      <xdr:nvCxnSpPr>
        <xdr:cNvPr id="72" name="直線コネクタ 71">
          <a:extLst>
            <a:ext uri="{FF2B5EF4-FFF2-40B4-BE49-F238E27FC236}">
              <a16:creationId xmlns:a16="http://schemas.microsoft.com/office/drawing/2014/main" id="{04B464BC-7F8A-47CD-A14D-3D67ACB9AB69}"/>
            </a:ext>
          </a:extLst>
        </xdr:cNvPr>
        <xdr:cNvCxnSpPr/>
      </xdr:nvCxnSpPr>
      <xdr:spPr>
        <a:xfrm>
          <a:off x="3225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3CA3B087-664D-493C-8A8D-4517F669EE2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a:extLst>
            <a:ext uri="{FF2B5EF4-FFF2-40B4-BE49-F238E27FC236}">
              <a16:creationId xmlns:a16="http://schemas.microsoft.com/office/drawing/2014/main" id="{ADDAC28A-F027-4928-ABEE-847527D1AAE5}"/>
            </a:ext>
          </a:extLst>
        </xdr:cNvPr>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a:extLst>
            <a:ext uri="{FF2B5EF4-FFF2-40B4-BE49-F238E27FC236}">
              <a16:creationId xmlns:a16="http://schemas.microsoft.com/office/drawing/2014/main" id="{38039232-7C9A-470C-8A3B-6BEF1F6F7919}"/>
            </a:ext>
          </a:extLst>
        </xdr:cNvPr>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a:extLst>
            <a:ext uri="{FF2B5EF4-FFF2-40B4-BE49-F238E27FC236}">
              <a16:creationId xmlns:a16="http://schemas.microsoft.com/office/drawing/2014/main" id="{9B936BC4-3462-4975-80FE-1295B1760DE4}"/>
            </a:ext>
          </a:extLst>
        </xdr:cNvPr>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77" name="テキスト ボックス 76">
          <a:extLst>
            <a:ext uri="{FF2B5EF4-FFF2-40B4-BE49-F238E27FC236}">
              <a16:creationId xmlns:a16="http://schemas.microsoft.com/office/drawing/2014/main" id="{FDDAB4BF-1B93-4C11-BA93-A91FAE03B829}"/>
            </a:ext>
          </a:extLst>
        </xdr:cNvPr>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147108</xdr:rowOff>
    </xdr:to>
    <xdr:cxnSp macro="">
      <xdr:nvCxnSpPr>
        <xdr:cNvPr id="78" name="直線コネクタ 77">
          <a:extLst>
            <a:ext uri="{FF2B5EF4-FFF2-40B4-BE49-F238E27FC236}">
              <a16:creationId xmlns:a16="http://schemas.microsoft.com/office/drawing/2014/main" id="{6D91DE3E-3E76-4E95-85B0-0A3653C4F50E}"/>
            </a:ext>
          </a:extLst>
        </xdr:cNvPr>
        <xdr:cNvCxnSpPr/>
      </xdr:nvCxnSpPr>
      <xdr:spPr>
        <a:xfrm flipV="1">
          <a:off x="1447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a:extLst>
            <a:ext uri="{FF2B5EF4-FFF2-40B4-BE49-F238E27FC236}">
              <a16:creationId xmlns:a16="http://schemas.microsoft.com/office/drawing/2014/main" id="{8E92B284-C63B-4BAA-A93A-9C5EA1E3C032}"/>
            </a:ext>
          </a:extLst>
        </xdr:cNvPr>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a:extLst>
            <a:ext uri="{FF2B5EF4-FFF2-40B4-BE49-F238E27FC236}">
              <a16:creationId xmlns:a16="http://schemas.microsoft.com/office/drawing/2014/main" id="{23B56540-8ACF-4F4D-BFC8-21D1AAC42956}"/>
            </a:ext>
          </a:extLst>
        </xdr:cNvPr>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81" name="フローチャート: 判断 80">
          <a:extLst>
            <a:ext uri="{FF2B5EF4-FFF2-40B4-BE49-F238E27FC236}">
              <a16:creationId xmlns:a16="http://schemas.microsoft.com/office/drawing/2014/main" id="{5331F23C-6190-4C60-AD8D-18F95E7D29C0}"/>
            </a:ext>
          </a:extLst>
        </xdr:cNvPr>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82" name="テキスト ボックス 81">
          <a:extLst>
            <a:ext uri="{FF2B5EF4-FFF2-40B4-BE49-F238E27FC236}">
              <a16:creationId xmlns:a16="http://schemas.microsoft.com/office/drawing/2014/main" id="{E6B0849A-27AE-4243-B307-48461563B43E}"/>
            </a:ext>
          </a:extLst>
        </xdr:cNvPr>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C7ED47A7-2B11-40EB-8411-AE3AA918F825}"/>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9A3965F1-F442-4CAF-9EAE-17A9C8C12319}"/>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2992FC52-6782-434F-BCFB-14F59A403035}"/>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D660A8D6-FE10-4904-AC25-29C62EFA3404}"/>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AF415891-A4CA-4BB4-9B29-DAC2D3CC9AF2}"/>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a:extLst>
            <a:ext uri="{FF2B5EF4-FFF2-40B4-BE49-F238E27FC236}">
              <a16:creationId xmlns:a16="http://schemas.microsoft.com/office/drawing/2014/main" id="{49A5B35B-ED6D-4454-9AC1-15976373F263}"/>
            </a:ext>
          </a:extLst>
        </xdr:cNvPr>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128710</xdr:rowOff>
    </xdr:from>
    <xdr:ext cx="762000" cy="259045"/>
    <xdr:sp macro="" textlink="">
      <xdr:nvSpPr>
        <xdr:cNvPr id="89" name="財政力該当値テキスト">
          <a:extLst>
            <a:ext uri="{FF2B5EF4-FFF2-40B4-BE49-F238E27FC236}">
              <a16:creationId xmlns:a16="http://schemas.microsoft.com/office/drawing/2014/main" id="{4CE32855-719D-4198-BA3D-5AD8416E70FA}"/>
            </a:ext>
          </a:extLst>
        </xdr:cNvPr>
        <xdr:cNvSpPr txBox="1"/>
      </xdr:nvSpPr>
      <xdr:spPr>
        <a:xfrm>
          <a:off x="5041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a:extLst>
            <a:ext uri="{FF2B5EF4-FFF2-40B4-BE49-F238E27FC236}">
              <a16:creationId xmlns:a16="http://schemas.microsoft.com/office/drawing/2014/main" id="{C230982E-0995-4109-BAAA-B920F0A0DD94}"/>
            </a:ext>
          </a:extLst>
        </xdr:cNvPr>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a:extLst>
            <a:ext uri="{FF2B5EF4-FFF2-40B4-BE49-F238E27FC236}">
              <a16:creationId xmlns:a16="http://schemas.microsoft.com/office/drawing/2014/main" id="{16E9841B-DC80-4F68-BE51-43B6C6837BCE}"/>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a:extLst>
            <a:ext uri="{FF2B5EF4-FFF2-40B4-BE49-F238E27FC236}">
              <a16:creationId xmlns:a16="http://schemas.microsoft.com/office/drawing/2014/main" id="{3C8394B1-6030-4AE1-83D0-B872DAE5AE47}"/>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93" name="テキスト ボックス 92">
          <a:extLst>
            <a:ext uri="{FF2B5EF4-FFF2-40B4-BE49-F238E27FC236}">
              <a16:creationId xmlns:a16="http://schemas.microsoft.com/office/drawing/2014/main" id="{E9362964-C5AD-4416-9174-99E2321DEB79}"/>
            </a:ext>
          </a:extLst>
        </xdr:cNvPr>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a:extLst>
            <a:ext uri="{FF2B5EF4-FFF2-40B4-BE49-F238E27FC236}">
              <a16:creationId xmlns:a16="http://schemas.microsoft.com/office/drawing/2014/main" id="{908EA08C-BD36-459D-8EEC-8FC07984DFDA}"/>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95" name="テキスト ボックス 94">
          <a:extLst>
            <a:ext uri="{FF2B5EF4-FFF2-40B4-BE49-F238E27FC236}">
              <a16:creationId xmlns:a16="http://schemas.microsoft.com/office/drawing/2014/main" id="{A44A638E-B3FE-488E-8DB8-A0948BFC7AB1}"/>
            </a:ext>
          </a:extLst>
        </xdr:cNvPr>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96308</xdr:rowOff>
    </xdr:from>
    <xdr:to>
      <xdr:col>7</xdr:col>
      <xdr:colOff>31750</xdr:colOff>
      <xdr:row>41</xdr:row>
      <xdr:rowOff>26458</xdr:rowOff>
    </xdr:to>
    <xdr:sp macro="" textlink="">
      <xdr:nvSpPr>
        <xdr:cNvPr id="96" name="楕円 95">
          <a:extLst>
            <a:ext uri="{FF2B5EF4-FFF2-40B4-BE49-F238E27FC236}">
              <a16:creationId xmlns:a16="http://schemas.microsoft.com/office/drawing/2014/main" id="{E81766FA-0623-4E91-A227-ADA207AA5B32}"/>
            </a:ext>
          </a:extLst>
        </xdr:cNvPr>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11235</xdr:rowOff>
    </xdr:from>
    <xdr:ext cx="762000" cy="259045"/>
    <xdr:sp macro="" textlink="">
      <xdr:nvSpPr>
        <xdr:cNvPr id="97" name="テキスト ボックス 96">
          <a:extLst>
            <a:ext uri="{FF2B5EF4-FFF2-40B4-BE49-F238E27FC236}">
              <a16:creationId xmlns:a16="http://schemas.microsoft.com/office/drawing/2014/main" id="{F2010DC5-7ECF-47DB-ACFB-746ED74B6A9E}"/>
            </a:ext>
          </a:extLst>
        </xdr:cNvPr>
        <xdr:cNvSpPr txBox="1"/>
      </xdr:nvSpPr>
      <xdr:spPr>
        <a:xfrm>
          <a:off x="1066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24D0DB45-7725-4634-8CDC-D3944B4E7104}"/>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4C18BE67-1467-41D4-9208-92478A2C0677}"/>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D7CB6AD1-5BD9-4ACE-AC33-94675E149CEB}"/>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DEDD2B77-F3AF-473C-A9D5-A7BF5FB27AE3}"/>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EADA3802-F26D-4C27-8F96-70B130915867}"/>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28E01654-300F-49F1-A02C-2FE5A227394B}"/>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7B27E402-0366-4002-9728-23E4CCD63E36}"/>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E24BD7E1-97CD-4A28-ABCA-12EF8260367B}"/>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7AE1FE65-4E1D-45A1-99A3-9B8BCCDA1511}"/>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500DCB57-296D-4C27-80D0-4880948E67D5}"/>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4D106CBE-5B70-4438-B132-BE6058D8F78B}"/>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96577D75-04EB-4628-96A6-5F2959388645}"/>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E4AD43DB-D4A4-4D0B-BC59-31322D0E91CB}"/>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昨年度対比で分母が計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億減｛臨財債▲</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億）、経常一般財源歳入額が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億）｝減少し、分子である経常経費充当一般財源が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億増加したことにより経常収支比率が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今後においても、事業の選択と集中、事務事業の見直しにより事業費の抑制に努めていく。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99CE2B5C-CACC-4F54-AC8B-E5B939309F08}"/>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E5F00A1A-FF91-4F37-8DE5-2EBAC7795E5E}"/>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E2D3E344-E9F5-44FB-BAF3-D8EB6F8862E3}"/>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329CD0C9-4667-489C-BBA3-6C673D433B7E}"/>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7AEABDF4-1B19-4376-BB35-9ABD92A2266A}"/>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48A89193-3535-4FA9-B89A-D841EE644DC9}"/>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A8EFCC10-9761-4029-9C96-A5D4B8439FB8}"/>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25C3CCE-CD2C-4C1F-B0A1-00CD17BFF5E1}"/>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47C5FC62-D579-45B6-9EA1-1822BE0E2351}"/>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84535C47-198F-4DE5-AC02-19284A0264A8}"/>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63FDB63D-AD29-4F6E-BB3C-D707432B49AA}"/>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7208285D-FBEB-40FE-9D14-FD9473D3DD29}"/>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112395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F3006522-D36D-4C90-907C-D793D9922CD5}"/>
            </a:ext>
          </a:extLst>
        </xdr:cNvPr>
        <xdr:cNvCxnSpPr/>
      </xdr:nvCxnSpPr>
      <xdr:spPr>
        <a:xfrm flipV="1">
          <a:off x="4953000" y="10227945"/>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13952943-96C6-415A-9D68-A9FF40377B7D}"/>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AF46D3DD-6070-4A54-91E3-681034BF08CC}"/>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27322</xdr:rowOff>
    </xdr:from>
    <xdr:ext cx="762000" cy="259045"/>
    <xdr:sp macro="" textlink="">
      <xdr:nvSpPr>
        <xdr:cNvPr id="126" name="財政構造の弾力性最大値テキスト">
          <a:extLst>
            <a:ext uri="{FF2B5EF4-FFF2-40B4-BE49-F238E27FC236}">
              <a16:creationId xmlns:a16="http://schemas.microsoft.com/office/drawing/2014/main" id="{3613CAB9-17CA-4D36-991C-7C6FEB15381C}"/>
            </a:ext>
          </a:extLst>
        </xdr:cNvPr>
        <xdr:cNvSpPr txBox="1"/>
      </xdr:nvSpPr>
      <xdr:spPr>
        <a:xfrm>
          <a:off x="5041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112395</xdr:rowOff>
    </xdr:from>
    <xdr:to>
      <xdr:col>24</xdr:col>
      <xdr:colOff>12700</xdr:colOff>
      <xdr:row>59</xdr:row>
      <xdr:rowOff>112395</xdr:rowOff>
    </xdr:to>
    <xdr:cxnSp macro="">
      <xdr:nvCxnSpPr>
        <xdr:cNvPr id="127" name="直線コネクタ 126">
          <a:extLst>
            <a:ext uri="{FF2B5EF4-FFF2-40B4-BE49-F238E27FC236}">
              <a16:creationId xmlns:a16="http://schemas.microsoft.com/office/drawing/2014/main" id="{E3F7B7D2-F5C4-4664-8918-7637D4B39C85}"/>
            </a:ext>
          </a:extLst>
        </xdr:cNvPr>
        <xdr:cNvCxnSpPr/>
      </xdr:nvCxnSpPr>
      <xdr:spPr>
        <a:xfrm>
          <a:off x="4864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137478</xdr:rowOff>
    </xdr:from>
    <xdr:to>
      <xdr:col>23</xdr:col>
      <xdr:colOff>133350</xdr:colOff>
      <xdr:row>63</xdr:row>
      <xdr:rowOff>132397</xdr:rowOff>
    </xdr:to>
    <xdr:cxnSp macro="">
      <xdr:nvCxnSpPr>
        <xdr:cNvPr id="128" name="直線コネクタ 127">
          <a:extLst>
            <a:ext uri="{FF2B5EF4-FFF2-40B4-BE49-F238E27FC236}">
              <a16:creationId xmlns:a16="http://schemas.microsoft.com/office/drawing/2014/main" id="{2B7B045D-D090-4B11-9A12-EB223EDEEC27}"/>
            </a:ext>
          </a:extLst>
        </xdr:cNvPr>
        <xdr:cNvCxnSpPr/>
      </xdr:nvCxnSpPr>
      <xdr:spPr>
        <a:xfrm>
          <a:off x="4114800" y="10595928"/>
          <a:ext cx="8382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142892</xdr:rowOff>
    </xdr:from>
    <xdr:ext cx="762000" cy="259045"/>
    <xdr:sp macro="" textlink="">
      <xdr:nvSpPr>
        <xdr:cNvPr id="129" name="財政構造の弾力性平均値テキスト">
          <a:extLst>
            <a:ext uri="{FF2B5EF4-FFF2-40B4-BE49-F238E27FC236}">
              <a16:creationId xmlns:a16="http://schemas.microsoft.com/office/drawing/2014/main" id="{6DFC3E67-C636-4CA7-91E9-C51C51C8CE05}"/>
            </a:ext>
          </a:extLst>
        </xdr:cNvPr>
        <xdr:cNvSpPr txBox="1"/>
      </xdr:nvSpPr>
      <xdr:spPr>
        <a:xfrm>
          <a:off x="5041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a:extLst>
            <a:ext uri="{FF2B5EF4-FFF2-40B4-BE49-F238E27FC236}">
              <a16:creationId xmlns:a16="http://schemas.microsoft.com/office/drawing/2014/main" id="{6C9FB3B3-340D-4A04-A215-95469C08C8B8}"/>
            </a:ext>
          </a:extLst>
        </xdr:cNvPr>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137478</xdr:rowOff>
    </xdr:from>
    <xdr:to>
      <xdr:col>19</xdr:col>
      <xdr:colOff>133350</xdr:colOff>
      <xdr:row>65</xdr:row>
      <xdr:rowOff>97155</xdr:rowOff>
    </xdr:to>
    <xdr:cxnSp macro="">
      <xdr:nvCxnSpPr>
        <xdr:cNvPr id="131" name="直線コネクタ 130">
          <a:extLst>
            <a:ext uri="{FF2B5EF4-FFF2-40B4-BE49-F238E27FC236}">
              <a16:creationId xmlns:a16="http://schemas.microsoft.com/office/drawing/2014/main" id="{B5322663-91A6-4D8B-BB71-67A5EADACF07}"/>
            </a:ext>
          </a:extLst>
        </xdr:cNvPr>
        <xdr:cNvCxnSpPr/>
      </xdr:nvCxnSpPr>
      <xdr:spPr>
        <a:xfrm flipV="1">
          <a:off x="3225800" y="10595928"/>
          <a:ext cx="889000" cy="64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62547</xdr:rowOff>
    </xdr:from>
    <xdr:to>
      <xdr:col>19</xdr:col>
      <xdr:colOff>184150</xdr:colOff>
      <xdr:row>61</xdr:row>
      <xdr:rowOff>164147</xdr:rowOff>
    </xdr:to>
    <xdr:sp macro="" textlink="">
      <xdr:nvSpPr>
        <xdr:cNvPr id="132" name="フローチャート: 判断 131">
          <a:extLst>
            <a:ext uri="{FF2B5EF4-FFF2-40B4-BE49-F238E27FC236}">
              <a16:creationId xmlns:a16="http://schemas.microsoft.com/office/drawing/2014/main" id="{76FEB0E4-80A5-496C-8CC0-A2F8FF1533B4}"/>
            </a:ext>
          </a:extLst>
        </xdr:cNvPr>
        <xdr:cNvSpPr/>
      </xdr:nvSpPr>
      <xdr:spPr>
        <a:xfrm>
          <a:off x="4064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2874</xdr:rowOff>
    </xdr:from>
    <xdr:ext cx="736600" cy="259045"/>
    <xdr:sp macro="" textlink="">
      <xdr:nvSpPr>
        <xdr:cNvPr id="133" name="テキスト ボックス 132">
          <a:extLst>
            <a:ext uri="{FF2B5EF4-FFF2-40B4-BE49-F238E27FC236}">
              <a16:creationId xmlns:a16="http://schemas.microsoft.com/office/drawing/2014/main" id="{FC7B9EEB-4EAE-4083-A0AF-23389AA76880}"/>
            </a:ext>
          </a:extLst>
        </xdr:cNvPr>
        <xdr:cNvSpPr txBox="1"/>
      </xdr:nvSpPr>
      <xdr:spPr>
        <a:xfrm>
          <a:off x="3733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97155</xdr:rowOff>
    </xdr:from>
    <xdr:to>
      <xdr:col>15</xdr:col>
      <xdr:colOff>82550</xdr:colOff>
      <xdr:row>65</xdr:row>
      <xdr:rowOff>145415</xdr:rowOff>
    </xdr:to>
    <xdr:cxnSp macro="">
      <xdr:nvCxnSpPr>
        <xdr:cNvPr id="134" name="直線コネクタ 133">
          <a:extLst>
            <a:ext uri="{FF2B5EF4-FFF2-40B4-BE49-F238E27FC236}">
              <a16:creationId xmlns:a16="http://schemas.microsoft.com/office/drawing/2014/main" id="{0037FB5A-4F09-4621-A8F8-45746C7C3417}"/>
            </a:ext>
          </a:extLst>
        </xdr:cNvPr>
        <xdr:cNvCxnSpPr/>
      </xdr:nvCxnSpPr>
      <xdr:spPr>
        <a:xfrm flipV="1">
          <a:off x="2336800" y="1124140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78AB7BCD-3C3C-42A0-A5F2-08018F957909}"/>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a:extLst>
            <a:ext uri="{FF2B5EF4-FFF2-40B4-BE49-F238E27FC236}">
              <a16:creationId xmlns:a16="http://schemas.microsoft.com/office/drawing/2014/main" id="{8A529195-7051-4F60-8C31-76A4F54040AE}"/>
            </a:ext>
          </a:extLst>
        </xdr:cNvPr>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109220</xdr:rowOff>
    </xdr:from>
    <xdr:to>
      <xdr:col>11</xdr:col>
      <xdr:colOff>31750</xdr:colOff>
      <xdr:row>65</xdr:row>
      <xdr:rowOff>145415</xdr:rowOff>
    </xdr:to>
    <xdr:cxnSp macro="">
      <xdr:nvCxnSpPr>
        <xdr:cNvPr id="137" name="直線コネクタ 136">
          <a:extLst>
            <a:ext uri="{FF2B5EF4-FFF2-40B4-BE49-F238E27FC236}">
              <a16:creationId xmlns:a16="http://schemas.microsoft.com/office/drawing/2014/main" id="{97ECFCDF-E766-4725-B176-15ABDC1760C3}"/>
            </a:ext>
          </a:extLst>
        </xdr:cNvPr>
        <xdr:cNvCxnSpPr/>
      </xdr:nvCxnSpPr>
      <xdr:spPr>
        <a:xfrm>
          <a:off x="1447800" y="112534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9207</xdr:rowOff>
    </xdr:from>
    <xdr:to>
      <xdr:col>11</xdr:col>
      <xdr:colOff>82550</xdr:colOff>
      <xdr:row>63</xdr:row>
      <xdr:rowOff>110807</xdr:rowOff>
    </xdr:to>
    <xdr:sp macro="" textlink="">
      <xdr:nvSpPr>
        <xdr:cNvPr id="138" name="フローチャート: 判断 137">
          <a:extLst>
            <a:ext uri="{FF2B5EF4-FFF2-40B4-BE49-F238E27FC236}">
              <a16:creationId xmlns:a16="http://schemas.microsoft.com/office/drawing/2014/main" id="{18391E68-D78E-4EA7-A10F-5634AB98E5C1}"/>
            </a:ext>
          </a:extLst>
        </xdr:cNvPr>
        <xdr:cNvSpPr/>
      </xdr:nvSpPr>
      <xdr:spPr>
        <a:xfrm>
          <a:off x="2286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120984</xdr:rowOff>
    </xdr:from>
    <xdr:ext cx="762000" cy="259045"/>
    <xdr:sp macro="" textlink="">
      <xdr:nvSpPr>
        <xdr:cNvPr id="139" name="テキスト ボックス 138">
          <a:extLst>
            <a:ext uri="{FF2B5EF4-FFF2-40B4-BE49-F238E27FC236}">
              <a16:creationId xmlns:a16="http://schemas.microsoft.com/office/drawing/2014/main" id="{219ACFD4-892D-4139-AFE9-946381F482B7}"/>
            </a:ext>
          </a:extLst>
        </xdr:cNvPr>
        <xdr:cNvSpPr txBox="1"/>
      </xdr:nvSpPr>
      <xdr:spPr>
        <a:xfrm>
          <a:off x="1955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0" name="フローチャート: 判断 139">
          <a:extLst>
            <a:ext uri="{FF2B5EF4-FFF2-40B4-BE49-F238E27FC236}">
              <a16:creationId xmlns:a16="http://schemas.microsoft.com/office/drawing/2014/main" id="{AA41C8DE-14E1-4401-BA7A-DF0EE8F43BBB}"/>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1" name="テキスト ボックス 140">
          <a:extLst>
            <a:ext uri="{FF2B5EF4-FFF2-40B4-BE49-F238E27FC236}">
              <a16:creationId xmlns:a16="http://schemas.microsoft.com/office/drawing/2014/main" id="{FDC77FC8-5F22-498D-9FBF-DEAB4F16A412}"/>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8B7F6589-228C-4A96-AC04-7E80C45DFEE4}"/>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5E2DE01E-2A22-43E5-938E-D37EA2A06F8F}"/>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CA11AAC1-84D2-47E0-9AE3-66485452AA12}"/>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7CC5D9D2-B884-4D4E-9D8F-71FBF40BFA4E}"/>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B6AFAB4-8A24-4F7B-87BB-B0B187544B11}"/>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81597</xdr:rowOff>
    </xdr:from>
    <xdr:to>
      <xdr:col>23</xdr:col>
      <xdr:colOff>184150</xdr:colOff>
      <xdr:row>64</xdr:row>
      <xdr:rowOff>11747</xdr:rowOff>
    </xdr:to>
    <xdr:sp macro="" textlink="">
      <xdr:nvSpPr>
        <xdr:cNvPr id="147" name="楕円 146">
          <a:extLst>
            <a:ext uri="{FF2B5EF4-FFF2-40B4-BE49-F238E27FC236}">
              <a16:creationId xmlns:a16="http://schemas.microsoft.com/office/drawing/2014/main" id="{71D9B24E-5F22-4B6F-9EDE-92CCE4142283}"/>
            </a:ext>
          </a:extLst>
        </xdr:cNvPr>
        <xdr:cNvSpPr/>
      </xdr:nvSpPr>
      <xdr:spPr>
        <a:xfrm>
          <a:off x="49022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53674</xdr:rowOff>
    </xdr:from>
    <xdr:ext cx="762000" cy="259045"/>
    <xdr:sp macro="" textlink="">
      <xdr:nvSpPr>
        <xdr:cNvPr id="148" name="財政構造の弾力性該当値テキスト">
          <a:extLst>
            <a:ext uri="{FF2B5EF4-FFF2-40B4-BE49-F238E27FC236}">
              <a16:creationId xmlns:a16="http://schemas.microsoft.com/office/drawing/2014/main" id="{D8F10510-BA3D-417F-BB26-257893641CF8}"/>
            </a:ext>
          </a:extLst>
        </xdr:cNvPr>
        <xdr:cNvSpPr txBox="1"/>
      </xdr:nvSpPr>
      <xdr:spPr>
        <a:xfrm>
          <a:off x="5041900" y="1085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86678</xdr:rowOff>
    </xdr:from>
    <xdr:to>
      <xdr:col>19</xdr:col>
      <xdr:colOff>184150</xdr:colOff>
      <xdr:row>62</xdr:row>
      <xdr:rowOff>16828</xdr:rowOff>
    </xdr:to>
    <xdr:sp macro="" textlink="">
      <xdr:nvSpPr>
        <xdr:cNvPr id="149" name="楕円 148">
          <a:extLst>
            <a:ext uri="{FF2B5EF4-FFF2-40B4-BE49-F238E27FC236}">
              <a16:creationId xmlns:a16="http://schemas.microsoft.com/office/drawing/2014/main" id="{5E0EF001-8530-4C18-96EF-63436AECD220}"/>
            </a:ext>
          </a:extLst>
        </xdr:cNvPr>
        <xdr:cNvSpPr/>
      </xdr:nvSpPr>
      <xdr:spPr>
        <a:xfrm>
          <a:off x="4064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1605</xdr:rowOff>
    </xdr:from>
    <xdr:ext cx="736600" cy="259045"/>
    <xdr:sp macro="" textlink="">
      <xdr:nvSpPr>
        <xdr:cNvPr id="150" name="テキスト ボックス 149">
          <a:extLst>
            <a:ext uri="{FF2B5EF4-FFF2-40B4-BE49-F238E27FC236}">
              <a16:creationId xmlns:a16="http://schemas.microsoft.com/office/drawing/2014/main" id="{CE852A9E-BB22-49AC-9671-3E947BF1F8D7}"/>
            </a:ext>
          </a:extLst>
        </xdr:cNvPr>
        <xdr:cNvSpPr txBox="1"/>
      </xdr:nvSpPr>
      <xdr:spPr>
        <a:xfrm>
          <a:off x="3733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46355</xdr:rowOff>
    </xdr:from>
    <xdr:to>
      <xdr:col>15</xdr:col>
      <xdr:colOff>133350</xdr:colOff>
      <xdr:row>65</xdr:row>
      <xdr:rowOff>147955</xdr:rowOff>
    </xdr:to>
    <xdr:sp macro="" textlink="">
      <xdr:nvSpPr>
        <xdr:cNvPr id="151" name="楕円 150">
          <a:extLst>
            <a:ext uri="{FF2B5EF4-FFF2-40B4-BE49-F238E27FC236}">
              <a16:creationId xmlns:a16="http://schemas.microsoft.com/office/drawing/2014/main" id="{F06ABB41-B3BE-4558-A76E-DF65B7170557}"/>
            </a:ext>
          </a:extLst>
        </xdr:cNvPr>
        <xdr:cNvSpPr/>
      </xdr:nvSpPr>
      <xdr:spPr>
        <a:xfrm>
          <a:off x="3175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132732</xdr:rowOff>
    </xdr:from>
    <xdr:ext cx="762000" cy="259045"/>
    <xdr:sp macro="" textlink="">
      <xdr:nvSpPr>
        <xdr:cNvPr id="152" name="テキスト ボックス 151">
          <a:extLst>
            <a:ext uri="{FF2B5EF4-FFF2-40B4-BE49-F238E27FC236}">
              <a16:creationId xmlns:a16="http://schemas.microsoft.com/office/drawing/2014/main" id="{33519872-E3D8-4BC3-9EE5-D843925EC55F}"/>
            </a:ext>
          </a:extLst>
        </xdr:cNvPr>
        <xdr:cNvSpPr txBox="1"/>
      </xdr:nvSpPr>
      <xdr:spPr>
        <a:xfrm>
          <a:off x="2844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94615</xdr:rowOff>
    </xdr:from>
    <xdr:to>
      <xdr:col>11</xdr:col>
      <xdr:colOff>82550</xdr:colOff>
      <xdr:row>66</xdr:row>
      <xdr:rowOff>24765</xdr:rowOff>
    </xdr:to>
    <xdr:sp macro="" textlink="">
      <xdr:nvSpPr>
        <xdr:cNvPr id="153" name="楕円 152">
          <a:extLst>
            <a:ext uri="{FF2B5EF4-FFF2-40B4-BE49-F238E27FC236}">
              <a16:creationId xmlns:a16="http://schemas.microsoft.com/office/drawing/2014/main" id="{2EE05B19-2F9D-42B6-8247-1C2E6D49A395}"/>
            </a:ext>
          </a:extLst>
        </xdr:cNvPr>
        <xdr:cNvSpPr/>
      </xdr:nvSpPr>
      <xdr:spPr>
        <a:xfrm>
          <a:off x="2286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9542</xdr:rowOff>
    </xdr:from>
    <xdr:ext cx="762000" cy="259045"/>
    <xdr:sp macro="" textlink="">
      <xdr:nvSpPr>
        <xdr:cNvPr id="154" name="テキスト ボックス 153">
          <a:extLst>
            <a:ext uri="{FF2B5EF4-FFF2-40B4-BE49-F238E27FC236}">
              <a16:creationId xmlns:a16="http://schemas.microsoft.com/office/drawing/2014/main" id="{DC3F0D73-07EE-42CC-B9EE-D0827FC530AB}"/>
            </a:ext>
          </a:extLst>
        </xdr:cNvPr>
        <xdr:cNvSpPr txBox="1"/>
      </xdr:nvSpPr>
      <xdr:spPr>
        <a:xfrm>
          <a:off x="1955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55" name="楕円 154">
          <a:extLst>
            <a:ext uri="{FF2B5EF4-FFF2-40B4-BE49-F238E27FC236}">
              <a16:creationId xmlns:a16="http://schemas.microsoft.com/office/drawing/2014/main" id="{4EBCBC02-0E3F-4A94-8B9D-1123145E7B69}"/>
            </a:ext>
          </a:extLst>
        </xdr:cNvPr>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56" name="テキスト ボックス 155">
          <a:extLst>
            <a:ext uri="{FF2B5EF4-FFF2-40B4-BE49-F238E27FC236}">
              <a16:creationId xmlns:a16="http://schemas.microsoft.com/office/drawing/2014/main" id="{A8018ACB-C33E-4069-BB0C-41B1D59BB48E}"/>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649343C1-80A5-4D55-AE20-5A29E4B08004}"/>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DA93EF6E-B439-4FAA-B2E6-3A4DEBE638DA}"/>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8DCF48C3-7169-4CB4-80DD-C2776DE469A2}"/>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AEAEB1A-1274-4221-B4DB-5F56C3696E1F}"/>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AE5ACB07-6198-452B-B882-23D1637DBBD1}"/>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2D291B39-B6AE-4C89-B0AE-8746D316E83C}"/>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C285178C-BDD1-4014-ACB0-70B274C7460A}"/>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883CACAD-4FC5-4E56-9CF2-8D679A0EA083}"/>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813A952C-3678-4AC2-996A-FD1503E0D705}"/>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4A57849A-C3DE-4ADA-B3FB-6AB91B3505D7}"/>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5EF37FB2-8524-418C-AC3B-26C42B653518}"/>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39E05BB-F3C7-4AA2-8CDC-7B763630F85D}"/>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1D6C5A4-425E-426E-98B2-554C2F08AF9C}"/>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消防業務について、広い市域の多くを一部事務組合によらず直接運営しているため、人件費が類似団体平均を大きく上回っている。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また、物価高騰対策にかかる費用の増等により、物件費は前年度に引き続き増加している。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今後も引き続き、適正な職員配置による人件費の抑制に努めるとともに、事業の選択や公共施設の統廃合の推進などにより物件費の削減を図っていく。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F64B487-486D-4D07-9C2B-B73F68CD4F43}"/>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CAF00459-8F80-4956-B9EF-545415401064}"/>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603369FD-1EE6-4CFD-B618-61228F0770A3}"/>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8BD1EF00-893A-42D8-94BC-352AB3339844}"/>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9F1A63E9-3C1D-47E9-951C-B07756C16942}"/>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4EE9D8AD-0487-491F-9111-BF4C7FDCFE79}"/>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AA365A93-FD79-4AF9-A1EF-50CA5003E177}"/>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D4B98C2C-DA31-492A-A17E-B5A072E79097}"/>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4ECAC1E4-4327-4EFC-BAFA-27F9B9171443}"/>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C8A1474B-1772-488E-8800-ED04D5864728}"/>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1EB89223-6C3A-4613-89F2-46A942C1AD29}"/>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43601AC8-F5DC-4794-B9B8-43B3698D7F54}"/>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6CFDB747-BED8-4BF5-B1CB-7F178F4BD132}"/>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85F38B17-10C1-4F3A-BCDC-1A2B37DCA6F1}"/>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6F326E64-842F-4EFF-9841-B7A9EFE575E2}"/>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8AC907B6-9166-4AC8-92F7-B45F03712DA5}"/>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3551DE3E-98A3-443F-91FA-74FFD9F99B7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A4748D9E-A698-4D9B-A051-DE48C77B3CD9}"/>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73578</xdr:rowOff>
    </xdr:from>
    <xdr:to>
      <xdr:col>23</xdr:col>
      <xdr:colOff>133350</xdr:colOff>
      <xdr:row>89</xdr:row>
      <xdr:rowOff>493</xdr:rowOff>
    </xdr:to>
    <xdr:cxnSp macro="">
      <xdr:nvCxnSpPr>
        <xdr:cNvPr id="188" name="直線コネクタ 187">
          <a:extLst>
            <a:ext uri="{FF2B5EF4-FFF2-40B4-BE49-F238E27FC236}">
              <a16:creationId xmlns:a16="http://schemas.microsoft.com/office/drawing/2014/main" id="{01F3C50F-DCCC-44F8-AB13-716B05991C81}"/>
            </a:ext>
          </a:extLst>
        </xdr:cNvPr>
        <xdr:cNvCxnSpPr/>
      </xdr:nvCxnSpPr>
      <xdr:spPr>
        <a:xfrm flipV="1">
          <a:off x="4953000" y="13789578"/>
          <a:ext cx="0" cy="1469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144020</xdr:rowOff>
    </xdr:from>
    <xdr:ext cx="762000" cy="259045"/>
    <xdr:sp macro="" textlink="">
      <xdr:nvSpPr>
        <xdr:cNvPr id="189" name="人件費・物件費等の状況最小値テキスト">
          <a:extLst>
            <a:ext uri="{FF2B5EF4-FFF2-40B4-BE49-F238E27FC236}">
              <a16:creationId xmlns:a16="http://schemas.microsoft.com/office/drawing/2014/main" id="{5D9C1899-8838-4A5F-A62D-F60260EB370F}"/>
            </a:ext>
          </a:extLst>
        </xdr:cNvPr>
        <xdr:cNvSpPr txBox="1"/>
      </xdr:nvSpPr>
      <xdr:spPr>
        <a:xfrm>
          <a:off x="5041900" y="152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493</xdr:rowOff>
    </xdr:from>
    <xdr:to>
      <xdr:col>24</xdr:col>
      <xdr:colOff>12700</xdr:colOff>
      <xdr:row>89</xdr:row>
      <xdr:rowOff>493</xdr:rowOff>
    </xdr:to>
    <xdr:cxnSp macro="">
      <xdr:nvCxnSpPr>
        <xdr:cNvPr id="190" name="直線コネクタ 189">
          <a:extLst>
            <a:ext uri="{FF2B5EF4-FFF2-40B4-BE49-F238E27FC236}">
              <a16:creationId xmlns:a16="http://schemas.microsoft.com/office/drawing/2014/main" id="{BD83EB37-8D5E-4112-985A-B288CF503A68}"/>
            </a:ext>
          </a:extLst>
        </xdr:cNvPr>
        <xdr:cNvCxnSpPr/>
      </xdr:nvCxnSpPr>
      <xdr:spPr>
        <a:xfrm>
          <a:off x="4864100" y="1525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159955</xdr:rowOff>
    </xdr:from>
    <xdr:ext cx="762000" cy="259045"/>
    <xdr:sp macro="" textlink="">
      <xdr:nvSpPr>
        <xdr:cNvPr id="191" name="人件費・物件費等の状況最大値テキスト">
          <a:extLst>
            <a:ext uri="{FF2B5EF4-FFF2-40B4-BE49-F238E27FC236}">
              <a16:creationId xmlns:a16="http://schemas.microsoft.com/office/drawing/2014/main" id="{DE512B76-3DE0-4AF8-861C-B284C16AEED0}"/>
            </a:ext>
          </a:extLst>
        </xdr:cNvPr>
        <xdr:cNvSpPr txBox="1"/>
      </xdr:nvSpPr>
      <xdr:spPr>
        <a:xfrm>
          <a:off x="5041900" y="1353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73578</xdr:rowOff>
    </xdr:from>
    <xdr:to>
      <xdr:col>24</xdr:col>
      <xdr:colOff>12700</xdr:colOff>
      <xdr:row>80</xdr:row>
      <xdr:rowOff>73578</xdr:rowOff>
    </xdr:to>
    <xdr:cxnSp macro="">
      <xdr:nvCxnSpPr>
        <xdr:cNvPr id="192" name="直線コネクタ 191">
          <a:extLst>
            <a:ext uri="{FF2B5EF4-FFF2-40B4-BE49-F238E27FC236}">
              <a16:creationId xmlns:a16="http://schemas.microsoft.com/office/drawing/2014/main" id="{3C8CAEA0-33E6-42B6-BFA9-C3A80D649BB2}"/>
            </a:ext>
          </a:extLst>
        </xdr:cNvPr>
        <xdr:cNvCxnSpPr/>
      </xdr:nvCxnSpPr>
      <xdr:spPr>
        <a:xfrm>
          <a:off x="4864100" y="1378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36835</xdr:rowOff>
    </xdr:from>
    <xdr:to>
      <xdr:col>23</xdr:col>
      <xdr:colOff>133350</xdr:colOff>
      <xdr:row>85</xdr:row>
      <xdr:rowOff>116239</xdr:rowOff>
    </xdr:to>
    <xdr:cxnSp macro="">
      <xdr:nvCxnSpPr>
        <xdr:cNvPr id="193" name="直線コネクタ 192">
          <a:extLst>
            <a:ext uri="{FF2B5EF4-FFF2-40B4-BE49-F238E27FC236}">
              <a16:creationId xmlns:a16="http://schemas.microsoft.com/office/drawing/2014/main" id="{1C1C954D-1D39-4902-9841-F0FF32B826CD}"/>
            </a:ext>
          </a:extLst>
        </xdr:cNvPr>
        <xdr:cNvCxnSpPr/>
      </xdr:nvCxnSpPr>
      <xdr:spPr>
        <a:xfrm>
          <a:off x="4114800" y="14610085"/>
          <a:ext cx="838200" cy="7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98249</xdr:rowOff>
    </xdr:from>
    <xdr:ext cx="762000" cy="259045"/>
    <xdr:sp macro="" textlink="">
      <xdr:nvSpPr>
        <xdr:cNvPr id="194" name="人件費・物件費等の状況平均値テキスト">
          <a:extLst>
            <a:ext uri="{FF2B5EF4-FFF2-40B4-BE49-F238E27FC236}">
              <a16:creationId xmlns:a16="http://schemas.microsoft.com/office/drawing/2014/main" id="{4B11A01F-E613-4CDC-94A9-F5946D9340A3}"/>
            </a:ext>
          </a:extLst>
        </xdr:cNvPr>
        <xdr:cNvSpPr txBox="1"/>
      </xdr:nvSpPr>
      <xdr:spPr>
        <a:xfrm>
          <a:off x="5041900" y="1415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81722</xdr:rowOff>
    </xdr:from>
    <xdr:to>
      <xdr:col>23</xdr:col>
      <xdr:colOff>184150</xdr:colOff>
      <xdr:row>84</xdr:row>
      <xdr:rowOff>11872</xdr:rowOff>
    </xdr:to>
    <xdr:sp macro="" textlink="">
      <xdr:nvSpPr>
        <xdr:cNvPr id="195" name="フローチャート: 判断 194">
          <a:extLst>
            <a:ext uri="{FF2B5EF4-FFF2-40B4-BE49-F238E27FC236}">
              <a16:creationId xmlns:a16="http://schemas.microsoft.com/office/drawing/2014/main" id="{E6D04186-02FF-4B38-8A28-A1F64B5C1418}"/>
            </a:ext>
          </a:extLst>
        </xdr:cNvPr>
        <xdr:cNvSpPr/>
      </xdr:nvSpPr>
      <xdr:spPr>
        <a:xfrm>
          <a:off x="4902200" y="1431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101234</xdr:rowOff>
    </xdr:from>
    <xdr:to>
      <xdr:col>19</xdr:col>
      <xdr:colOff>133350</xdr:colOff>
      <xdr:row>85</xdr:row>
      <xdr:rowOff>36835</xdr:rowOff>
    </xdr:to>
    <xdr:cxnSp macro="">
      <xdr:nvCxnSpPr>
        <xdr:cNvPr id="196" name="直線コネクタ 195">
          <a:extLst>
            <a:ext uri="{FF2B5EF4-FFF2-40B4-BE49-F238E27FC236}">
              <a16:creationId xmlns:a16="http://schemas.microsoft.com/office/drawing/2014/main" id="{A1B2C7E8-AA56-4083-903F-1F7B38078CD4}"/>
            </a:ext>
          </a:extLst>
        </xdr:cNvPr>
        <xdr:cNvCxnSpPr/>
      </xdr:nvCxnSpPr>
      <xdr:spPr>
        <a:xfrm>
          <a:off x="3225800" y="14503034"/>
          <a:ext cx="889000" cy="10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16140</xdr:rowOff>
    </xdr:from>
    <xdr:to>
      <xdr:col>19</xdr:col>
      <xdr:colOff>184150</xdr:colOff>
      <xdr:row>83</xdr:row>
      <xdr:rowOff>117740</xdr:rowOff>
    </xdr:to>
    <xdr:sp macro="" textlink="">
      <xdr:nvSpPr>
        <xdr:cNvPr id="197" name="フローチャート: 判断 196">
          <a:extLst>
            <a:ext uri="{FF2B5EF4-FFF2-40B4-BE49-F238E27FC236}">
              <a16:creationId xmlns:a16="http://schemas.microsoft.com/office/drawing/2014/main" id="{9FB789B9-2804-45C0-8C9B-EBAD01D9D1E9}"/>
            </a:ext>
          </a:extLst>
        </xdr:cNvPr>
        <xdr:cNvSpPr/>
      </xdr:nvSpPr>
      <xdr:spPr>
        <a:xfrm>
          <a:off x="40640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127917</xdr:rowOff>
    </xdr:from>
    <xdr:ext cx="736600" cy="259045"/>
    <xdr:sp macro="" textlink="">
      <xdr:nvSpPr>
        <xdr:cNvPr id="198" name="テキスト ボックス 197">
          <a:extLst>
            <a:ext uri="{FF2B5EF4-FFF2-40B4-BE49-F238E27FC236}">
              <a16:creationId xmlns:a16="http://schemas.microsoft.com/office/drawing/2014/main" id="{C7014320-D7C1-4B47-B3CC-9A9672FAFF0E}"/>
            </a:ext>
          </a:extLst>
        </xdr:cNvPr>
        <xdr:cNvSpPr txBox="1"/>
      </xdr:nvSpPr>
      <xdr:spPr>
        <a:xfrm>
          <a:off x="3733800" y="1401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124681</xdr:rowOff>
    </xdr:from>
    <xdr:to>
      <xdr:col>15</xdr:col>
      <xdr:colOff>82550</xdr:colOff>
      <xdr:row>84</xdr:row>
      <xdr:rowOff>101234</xdr:rowOff>
    </xdr:to>
    <xdr:cxnSp macro="">
      <xdr:nvCxnSpPr>
        <xdr:cNvPr id="199" name="直線コネクタ 198">
          <a:extLst>
            <a:ext uri="{FF2B5EF4-FFF2-40B4-BE49-F238E27FC236}">
              <a16:creationId xmlns:a16="http://schemas.microsoft.com/office/drawing/2014/main" id="{7BF0847A-03B1-4881-B193-C9D0D3705E97}"/>
            </a:ext>
          </a:extLst>
        </xdr:cNvPr>
        <xdr:cNvCxnSpPr/>
      </xdr:nvCxnSpPr>
      <xdr:spPr>
        <a:xfrm>
          <a:off x="2336800" y="14355031"/>
          <a:ext cx="889000" cy="14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50774</xdr:rowOff>
    </xdr:from>
    <xdr:to>
      <xdr:col>15</xdr:col>
      <xdr:colOff>133350</xdr:colOff>
      <xdr:row>82</xdr:row>
      <xdr:rowOff>152374</xdr:rowOff>
    </xdr:to>
    <xdr:sp macro="" textlink="">
      <xdr:nvSpPr>
        <xdr:cNvPr id="200" name="フローチャート: 判断 199">
          <a:extLst>
            <a:ext uri="{FF2B5EF4-FFF2-40B4-BE49-F238E27FC236}">
              <a16:creationId xmlns:a16="http://schemas.microsoft.com/office/drawing/2014/main" id="{4E0F6464-1417-4EE0-B406-E87BF75E0EED}"/>
            </a:ext>
          </a:extLst>
        </xdr:cNvPr>
        <xdr:cNvSpPr/>
      </xdr:nvSpPr>
      <xdr:spPr>
        <a:xfrm>
          <a:off x="3175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162551</xdr:rowOff>
    </xdr:from>
    <xdr:ext cx="762000" cy="259045"/>
    <xdr:sp macro="" textlink="">
      <xdr:nvSpPr>
        <xdr:cNvPr id="201" name="テキスト ボックス 200">
          <a:extLst>
            <a:ext uri="{FF2B5EF4-FFF2-40B4-BE49-F238E27FC236}">
              <a16:creationId xmlns:a16="http://schemas.microsoft.com/office/drawing/2014/main" id="{D6638092-BA6D-4288-B7A5-7ACBD74359FC}"/>
            </a:ext>
          </a:extLst>
        </xdr:cNvPr>
        <xdr:cNvSpPr txBox="1"/>
      </xdr:nvSpPr>
      <xdr:spPr>
        <a:xfrm>
          <a:off x="2844800" y="1387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124681</xdr:rowOff>
    </xdr:from>
    <xdr:to>
      <xdr:col>11</xdr:col>
      <xdr:colOff>31750</xdr:colOff>
      <xdr:row>83</xdr:row>
      <xdr:rowOff>129403</xdr:rowOff>
    </xdr:to>
    <xdr:cxnSp macro="">
      <xdr:nvCxnSpPr>
        <xdr:cNvPr id="202" name="直線コネクタ 201">
          <a:extLst>
            <a:ext uri="{FF2B5EF4-FFF2-40B4-BE49-F238E27FC236}">
              <a16:creationId xmlns:a16="http://schemas.microsoft.com/office/drawing/2014/main" id="{CD086E85-43F1-4CDF-866E-DDE562ADC531}"/>
            </a:ext>
          </a:extLst>
        </xdr:cNvPr>
        <xdr:cNvCxnSpPr/>
      </xdr:nvCxnSpPr>
      <xdr:spPr>
        <a:xfrm flipV="1">
          <a:off x="1447800" y="14355031"/>
          <a:ext cx="889000" cy="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102298</xdr:rowOff>
    </xdr:from>
    <xdr:to>
      <xdr:col>11</xdr:col>
      <xdr:colOff>82550</xdr:colOff>
      <xdr:row>82</xdr:row>
      <xdr:rowOff>32448</xdr:rowOff>
    </xdr:to>
    <xdr:sp macro="" textlink="">
      <xdr:nvSpPr>
        <xdr:cNvPr id="203" name="フローチャート: 判断 202">
          <a:extLst>
            <a:ext uri="{FF2B5EF4-FFF2-40B4-BE49-F238E27FC236}">
              <a16:creationId xmlns:a16="http://schemas.microsoft.com/office/drawing/2014/main" id="{BEFED400-AADE-495C-AF31-A0941317927E}"/>
            </a:ext>
          </a:extLst>
        </xdr:cNvPr>
        <xdr:cNvSpPr/>
      </xdr:nvSpPr>
      <xdr:spPr>
        <a:xfrm>
          <a:off x="2286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42625</xdr:rowOff>
    </xdr:from>
    <xdr:ext cx="762000" cy="259045"/>
    <xdr:sp macro="" textlink="">
      <xdr:nvSpPr>
        <xdr:cNvPr id="204" name="テキスト ボックス 203">
          <a:extLst>
            <a:ext uri="{FF2B5EF4-FFF2-40B4-BE49-F238E27FC236}">
              <a16:creationId xmlns:a16="http://schemas.microsoft.com/office/drawing/2014/main" id="{CD2D9075-24A2-4068-9918-45B3321C0CCA}"/>
            </a:ext>
          </a:extLst>
        </xdr:cNvPr>
        <xdr:cNvSpPr txBox="1"/>
      </xdr:nvSpPr>
      <xdr:spPr>
        <a:xfrm>
          <a:off x="1955800" y="1375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31855</xdr:rowOff>
    </xdr:from>
    <xdr:to>
      <xdr:col>7</xdr:col>
      <xdr:colOff>31750</xdr:colOff>
      <xdr:row>81</xdr:row>
      <xdr:rowOff>133455</xdr:rowOff>
    </xdr:to>
    <xdr:sp macro="" textlink="">
      <xdr:nvSpPr>
        <xdr:cNvPr id="205" name="フローチャート: 判断 204">
          <a:extLst>
            <a:ext uri="{FF2B5EF4-FFF2-40B4-BE49-F238E27FC236}">
              <a16:creationId xmlns:a16="http://schemas.microsoft.com/office/drawing/2014/main" id="{8CC6D67F-3EFF-4706-A6E8-D634668C8C74}"/>
            </a:ext>
          </a:extLst>
        </xdr:cNvPr>
        <xdr:cNvSpPr/>
      </xdr:nvSpPr>
      <xdr:spPr>
        <a:xfrm>
          <a:off x="1397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143632</xdr:rowOff>
    </xdr:from>
    <xdr:ext cx="762000" cy="259045"/>
    <xdr:sp macro="" textlink="">
      <xdr:nvSpPr>
        <xdr:cNvPr id="206" name="テキスト ボックス 205">
          <a:extLst>
            <a:ext uri="{FF2B5EF4-FFF2-40B4-BE49-F238E27FC236}">
              <a16:creationId xmlns:a16="http://schemas.microsoft.com/office/drawing/2014/main" id="{30B9D940-D8A1-44A1-B543-FF0757749C8A}"/>
            </a:ext>
          </a:extLst>
        </xdr:cNvPr>
        <xdr:cNvSpPr txBox="1"/>
      </xdr:nvSpPr>
      <xdr:spPr>
        <a:xfrm>
          <a:off x="1066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3CF1CBFE-B082-4C78-8EC6-2A07D2B191C8}"/>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FEF19F53-0D5E-4EEA-8402-06B05F2D958A}"/>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A7BAFE81-1C40-477B-B18C-8379D77C5804}"/>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6A240C3F-D086-4A86-87B0-FD13F217A523}"/>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37F2B1AB-24A0-460C-A027-2C70E643B33B}"/>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65439</xdr:rowOff>
    </xdr:from>
    <xdr:to>
      <xdr:col>23</xdr:col>
      <xdr:colOff>184150</xdr:colOff>
      <xdr:row>85</xdr:row>
      <xdr:rowOff>167039</xdr:rowOff>
    </xdr:to>
    <xdr:sp macro="" textlink="">
      <xdr:nvSpPr>
        <xdr:cNvPr id="212" name="楕円 211">
          <a:extLst>
            <a:ext uri="{FF2B5EF4-FFF2-40B4-BE49-F238E27FC236}">
              <a16:creationId xmlns:a16="http://schemas.microsoft.com/office/drawing/2014/main" id="{F3A14B08-19C1-4125-A353-62E32A1E9DCD}"/>
            </a:ext>
          </a:extLst>
        </xdr:cNvPr>
        <xdr:cNvSpPr/>
      </xdr:nvSpPr>
      <xdr:spPr>
        <a:xfrm>
          <a:off x="4902200" y="1463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37516</xdr:rowOff>
    </xdr:from>
    <xdr:ext cx="762000" cy="259045"/>
    <xdr:sp macro="" textlink="">
      <xdr:nvSpPr>
        <xdr:cNvPr id="213" name="人件費・物件費等の状況該当値テキスト">
          <a:extLst>
            <a:ext uri="{FF2B5EF4-FFF2-40B4-BE49-F238E27FC236}">
              <a16:creationId xmlns:a16="http://schemas.microsoft.com/office/drawing/2014/main" id="{E391B803-D084-4156-B606-2EFB1579B840}"/>
            </a:ext>
          </a:extLst>
        </xdr:cNvPr>
        <xdr:cNvSpPr txBox="1"/>
      </xdr:nvSpPr>
      <xdr:spPr>
        <a:xfrm>
          <a:off x="5041900" y="1461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157485</xdr:rowOff>
    </xdr:from>
    <xdr:to>
      <xdr:col>19</xdr:col>
      <xdr:colOff>184150</xdr:colOff>
      <xdr:row>85</xdr:row>
      <xdr:rowOff>87635</xdr:rowOff>
    </xdr:to>
    <xdr:sp macro="" textlink="">
      <xdr:nvSpPr>
        <xdr:cNvPr id="214" name="楕円 213">
          <a:extLst>
            <a:ext uri="{FF2B5EF4-FFF2-40B4-BE49-F238E27FC236}">
              <a16:creationId xmlns:a16="http://schemas.microsoft.com/office/drawing/2014/main" id="{4E548DE6-0396-4F74-916E-9520B403D79C}"/>
            </a:ext>
          </a:extLst>
        </xdr:cNvPr>
        <xdr:cNvSpPr/>
      </xdr:nvSpPr>
      <xdr:spPr>
        <a:xfrm>
          <a:off x="4064000" y="1455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72412</xdr:rowOff>
    </xdr:from>
    <xdr:ext cx="736600" cy="259045"/>
    <xdr:sp macro="" textlink="">
      <xdr:nvSpPr>
        <xdr:cNvPr id="215" name="テキスト ボックス 214">
          <a:extLst>
            <a:ext uri="{FF2B5EF4-FFF2-40B4-BE49-F238E27FC236}">
              <a16:creationId xmlns:a16="http://schemas.microsoft.com/office/drawing/2014/main" id="{06098D89-A561-4828-82D0-A7220017D8E9}"/>
            </a:ext>
          </a:extLst>
        </xdr:cNvPr>
        <xdr:cNvSpPr txBox="1"/>
      </xdr:nvSpPr>
      <xdr:spPr>
        <a:xfrm>
          <a:off x="3733800" y="1464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50434</xdr:rowOff>
    </xdr:from>
    <xdr:to>
      <xdr:col>15</xdr:col>
      <xdr:colOff>133350</xdr:colOff>
      <xdr:row>84</xdr:row>
      <xdr:rowOff>152034</xdr:rowOff>
    </xdr:to>
    <xdr:sp macro="" textlink="">
      <xdr:nvSpPr>
        <xdr:cNvPr id="216" name="楕円 215">
          <a:extLst>
            <a:ext uri="{FF2B5EF4-FFF2-40B4-BE49-F238E27FC236}">
              <a16:creationId xmlns:a16="http://schemas.microsoft.com/office/drawing/2014/main" id="{CA4739E4-93F1-46CC-8E09-3AA0C1BC80E0}"/>
            </a:ext>
          </a:extLst>
        </xdr:cNvPr>
        <xdr:cNvSpPr/>
      </xdr:nvSpPr>
      <xdr:spPr>
        <a:xfrm>
          <a:off x="3175000" y="1445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136811</xdr:rowOff>
    </xdr:from>
    <xdr:ext cx="762000" cy="259045"/>
    <xdr:sp macro="" textlink="">
      <xdr:nvSpPr>
        <xdr:cNvPr id="217" name="テキスト ボックス 216">
          <a:extLst>
            <a:ext uri="{FF2B5EF4-FFF2-40B4-BE49-F238E27FC236}">
              <a16:creationId xmlns:a16="http://schemas.microsoft.com/office/drawing/2014/main" id="{F16401F4-AF21-4D85-A567-826FF72B82C6}"/>
            </a:ext>
          </a:extLst>
        </xdr:cNvPr>
        <xdr:cNvSpPr txBox="1"/>
      </xdr:nvSpPr>
      <xdr:spPr>
        <a:xfrm>
          <a:off x="2844800" y="1453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73881</xdr:rowOff>
    </xdr:from>
    <xdr:to>
      <xdr:col>11</xdr:col>
      <xdr:colOff>82550</xdr:colOff>
      <xdr:row>84</xdr:row>
      <xdr:rowOff>4031</xdr:rowOff>
    </xdr:to>
    <xdr:sp macro="" textlink="">
      <xdr:nvSpPr>
        <xdr:cNvPr id="218" name="楕円 217">
          <a:extLst>
            <a:ext uri="{FF2B5EF4-FFF2-40B4-BE49-F238E27FC236}">
              <a16:creationId xmlns:a16="http://schemas.microsoft.com/office/drawing/2014/main" id="{5AEA1EB3-A00F-4D8E-A34C-5C92A62B4A65}"/>
            </a:ext>
          </a:extLst>
        </xdr:cNvPr>
        <xdr:cNvSpPr/>
      </xdr:nvSpPr>
      <xdr:spPr>
        <a:xfrm>
          <a:off x="2286000" y="143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160258</xdr:rowOff>
    </xdr:from>
    <xdr:ext cx="762000" cy="259045"/>
    <xdr:sp macro="" textlink="">
      <xdr:nvSpPr>
        <xdr:cNvPr id="219" name="テキスト ボックス 218">
          <a:extLst>
            <a:ext uri="{FF2B5EF4-FFF2-40B4-BE49-F238E27FC236}">
              <a16:creationId xmlns:a16="http://schemas.microsoft.com/office/drawing/2014/main" id="{D23B8D03-F7C0-41E7-87BB-AFF1DD089110}"/>
            </a:ext>
          </a:extLst>
        </xdr:cNvPr>
        <xdr:cNvSpPr txBox="1"/>
      </xdr:nvSpPr>
      <xdr:spPr>
        <a:xfrm>
          <a:off x="1955800" y="1439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78603</xdr:rowOff>
    </xdr:from>
    <xdr:to>
      <xdr:col>7</xdr:col>
      <xdr:colOff>31750</xdr:colOff>
      <xdr:row>84</xdr:row>
      <xdr:rowOff>8753</xdr:rowOff>
    </xdr:to>
    <xdr:sp macro="" textlink="">
      <xdr:nvSpPr>
        <xdr:cNvPr id="220" name="楕円 219">
          <a:extLst>
            <a:ext uri="{FF2B5EF4-FFF2-40B4-BE49-F238E27FC236}">
              <a16:creationId xmlns:a16="http://schemas.microsoft.com/office/drawing/2014/main" id="{0E0D2EA6-B195-4F01-B7C5-A41627579086}"/>
            </a:ext>
          </a:extLst>
        </xdr:cNvPr>
        <xdr:cNvSpPr/>
      </xdr:nvSpPr>
      <xdr:spPr>
        <a:xfrm>
          <a:off x="1397000" y="1430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164980</xdr:rowOff>
    </xdr:from>
    <xdr:ext cx="762000" cy="259045"/>
    <xdr:sp macro="" textlink="">
      <xdr:nvSpPr>
        <xdr:cNvPr id="221" name="テキスト ボックス 220">
          <a:extLst>
            <a:ext uri="{FF2B5EF4-FFF2-40B4-BE49-F238E27FC236}">
              <a16:creationId xmlns:a16="http://schemas.microsoft.com/office/drawing/2014/main" id="{31FAA862-710C-4250-9EA1-81E58EED28DF}"/>
            </a:ext>
          </a:extLst>
        </xdr:cNvPr>
        <xdr:cNvSpPr txBox="1"/>
      </xdr:nvSpPr>
      <xdr:spPr>
        <a:xfrm>
          <a:off x="1066800" y="14395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69FC1613-8753-4E52-A495-091154EDD1FE}"/>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63543A1A-3F60-4231-9DE5-FA0899213DC8}"/>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29D8C867-0E6A-4065-B9C1-C4696059CA94}"/>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E0D9893B-8832-400A-978F-7454DB6CA0E5}"/>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A453278A-2611-410E-90D4-32B3425D0DAC}"/>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F244B195-674A-49AE-87DE-C6A7D6C3438D}"/>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D2EEF3FA-02E7-42BC-896E-6E13DA4FA9C7}"/>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41C2B024-DBDA-4C9B-BDCA-315C231E8E5F}"/>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7F77EE67-C513-4A7F-AF0D-749D1A68D948}"/>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2241B5F6-77F7-4430-9B8F-00B46872680C}"/>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4484843D-866A-4C22-83C7-91E9A41381EF}"/>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AD89BE21-3298-4DCD-B3CD-2C45144BBB58}"/>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1EFA99B9-1856-46AC-928A-75189C154F27}"/>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の階層変動等により、今後も指数が変動していくことが予想されるが、人事院勧告、地域の民間企業及び類似団体の状況を勘案した水準となるよう制度設計するとともに、組織全体の役職等の見直しにより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F8FB1635-4713-4FEC-93BB-8579E65FB18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C36A9980-A191-4D2C-AA49-390A6E99DBF9}"/>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46A40046-E0DC-4D3C-884A-6A55E5E2A35E}"/>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D26003BE-F8D2-46EC-B0C6-24556C2D4D43}"/>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15C58AC5-5843-4D1C-AD3C-FF0D355BAC93}"/>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BEAC9052-4D44-4B10-89A8-8749B321479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ECCAB3B4-B2F0-4192-86EE-78AB4C84280C}"/>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FA4EA83D-045E-487E-A855-B8ED1445A86A}"/>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A19344BF-742D-4202-A248-60A5AFF241FE}"/>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FE2EB61E-B404-417D-AB2B-F1B83C05106D}"/>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FF3E146-99C2-490E-B6FE-0D57E02E04BD}"/>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271D6098-735D-42CE-BECD-95B80E8331C7}"/>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6DB36A22-2420-4F7B-B170-D6FF7991A8BF}"/>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F8B98827-EF24-4CC5-98E4-A231B3B29314}"/>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7A777A74-C7E8-4537-88A3-5187BBAE6CB8}"/>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130175</xdr:rowOff>
    </xdr:to>
    <xdr:cxnSp macro="">
      <xdr:nvCxnSpPr>
        <xdr:cNvPr id="250" name="直線コネクタ 249">
          <a:extLst>
            <a:ext uri="{FF2B5EF4-FFF2-40B4-BE49-F238E27FC236}">
              <a16:creationId xmlns:a16="http://schemas.microsoft.com/office/drawing/2014/main" id="{ED78FE29-06E0-47FC-9CFA-40C297A74C23}"/>
            </a:ext>
          </a:extLst>
        </xdr:cNvPr>
        <xdr:cNvCxnSpPr/>
      </xdr:nvCxnSpPr>
      <xdr:spPr>
        <a:xfrm flipV="1">
          <a:off x="17018000" y="13881100"/>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102252</xdr:rowOff>
    </xdr:from>
    <xdr:ext cx="762000" cy="259045"/>
    <xdr:sp macro="" textlink="">
      <xdr:nvSpPr>
        <xdr:cNvPr id="251" name="給与水準   （国との比較）最小値テキスト">
          <a:extLst>
            <a:ext uri="{FF2B5EF4-FFF2-40B4-BE49-F238E27FC236}">
              <a16:creationId xmlns:a16="http://schemas.microsoft.com/office/drawing/2014/main" id="{5D8607C7-FAD9-424D-8FBC-9AF3ADE4403A}"/>
            </a:ext>
          </a:extLst>
        </xdr:cNvPr>
        <xdr:cNvSpPr txBox="1"/>
      </xdr:nvSpPr>
      <xdr:spPr>
        <a:xfrm>
          <a:off x="17106900" y="1536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2" name="直線コネクタ 251">
          <a:extLst>
            <a:ext uri="{FF2B5EF4-FFF2-40B4-BE49-F238E27FC236}">
              <a16:creationId xmlns:a16="http://schemas.microsoft.com/office/drawing/2014/main" id="{36F5E2A5-652A-4786-9382-32757FCF42A8}"/>
            </a:ext>
          </a:extLst>
        </xdr:cNvPr>
        <xdr:cNvCxnSpPr/>
      </xdr:nvCxnSpPr>
      <xdr:spPr>
        <a:xfrm>
          <a:off x="16929100" y="153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a:extLst>
            <a:ext uri="{FF2B5EF4-FFF2-40B4-BE49-F238E27FC236}">
              <a16:creationId xmlns:a16="http://schemas.microsoft.com/office/drawing/2014/main" id="{08EA04C7-9FFD-48D5-A38D-9F028A36041C}"/>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a:extLst>
            <a:ext uri="{FF2B5EF4-FFF2-40B4-BE49-F238E27FC236}">
              <a16:creationId xmlns:a16="http://schemas.microsoft.com/office/drawing/2014/main" id="{CBF3E399-70AE-490F-B494-6E2B706C4BEE}"/>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140759</xdr:rowOff>
    </xdr:from>
    <xdr:to>
      <xdr:col>81</xdr:col>
      <xdr:colOff>44450</xdr:colOff>
      <xdr:row>89</xdr:row>
      <xdr:rowOff>69850</xdr:rowOff>
    </xdr:to>
    <xdr:cxnSp macro="">
      <xdr:nvCxnSpPr>
        <xdr:cNvPr id="255" name="直線コネクタ 254">
          <a:extLst>
            <a:ext uri="{FF2B5EF4-FFF2-40B4-BE49-F238E27FC236}">
              <a16:creationId xmlns:a16="http://schemas.microsoft.com/office/drawing/2014/main" id="{309C2659-5560-4EBE-B0C8-26426B37B376}"/>
            </a:ext>
          </a:extLst>
        </xdr:cNvPr>
        <xdr:cNvCxnSpPr/>
      </xdr:nvCxnSpPr>
      <xdr:spPr>
        <a:xfrm flipV="1">
          <a:off x="16179800" y="15228359"/>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107543</xdr:rowOff>
    </xdr:from>
    <xdr:ext cx="762000" cy="259045"/>
    <xdr:sp macro="" textlink="">
      <xdr:nvSpPr>
        <xdr:cNvPr id="256" name="給与水準   （国との比較）平均値テキスト">
          <a:extLst>
            <a:ext uri="{FF2B5EF4-FFF2-40B4-BE49-F238E27FC236}">
              <a16:creationId xmlns:a16="http://schemas.microsoft.com/office/drawing/2014/main" id="{B1FBEC34-3576-41F2-9166-A35C4C3A80FF}"/>
            </a:ext>
          </a:extLst>
        </xdr:cNvPr>
        <xdr:cNvSpPr txBox="1"/>
      </xdr:nvSpPr>
      <xdr:spPr>
        <a:xfrm>
          <a:off x="17106900" y="14680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57" name="フローチャート: 判断 256">
          <a:extLst>
            <a:ext uri="{FF2B5EF4-FFF2-40B4-BE49-F238E27FC236}">
              <a16:creationId xmlns:a16="http://schemas.microsoft.com/office/drawing/2014/main" id="{503FC484-0FA4-4E0D-A6C6-57CA0337AF07}"/>
            </a:ext>
          </a:extLst>
        </xdr:cNvPr>
        <xdr:cNvSpPr/>
      </xdr:nvSpPr>
      <xdr:spPr>
        <a:xfrm>
          <a:off x="169672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69850</xdr:rowOff>
    </xdr:from>
    <xdr:to>
      <xdr:col>77</xdr:col>
      <xdr:colOff>44450</xdr:colOff>
      <xdr:row>89</xdr:row>
      <xdr:rowOff>170391</xdr:rowOff>
    </xdr:to>
    <xdr:cxnSp macro="">
      <xdr:nvCxnSpPr>
        <xdr:cNvPr id="258" name="直線コネクタ 257">
          <a:extLst>
            <a:ext uri="{FF2B5EF4-FFF2-40B4-BE49-F238E27FC236}">
              <a16:creationId xmlns:a16="http://schemas.microsoft.com/office/drawing/2014/main" id="{F5A78343-A3AC-40F3-AB65-8132A20C4C41}"/>
            </a:ext>
          </a:extLst>
        </xdr:cNvPr>
        <xdr:cNvCxnSpPr/>
      </xdr:nvCxnSpPr>
      <xdr:spPr>
        <a:xfrm flipV="1">
          <a:off x="15290800" y="1532890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59" name="フローチャート: 判断 258">
          <a:extLst>
            <a:ext uri="{FF2B5EF4-FFF2-40B4-BE49-F238E27FC236}">
              <a16:creationId xmlns:a16="http://schemas.microsoft.com/office/drawing/2014/main" id="{EB620B3D-939C-4419-8634-56EE9A781C09}"/>
            </a:ext>
          </a:extLst>
        </xdr:cNvPr>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51452</xdr:rowOff>
    </xdr:from>
    <xdr:ext cx="736600" cy="259045"/>
    <xdr:sp macro="" textlink="">
      <xdr:nvSpPr>
        <xdr:cNvPr id="260" name="テキスト ボックス 259">
          <a:extLst>
            <a:ext uri="{FF2B5EF4-FFF2-40B4-BE49-F238E27FC236}">
              <a16:creationId xmlns:a16="http://schemas.microsoft.com/office/drawing/2014/main" id="{BE91C078-A657-437B-A7AA-3A6A6B498EC6}"/>
            </a:ext>
          </a:extLst>
        </xdr:cNvPr>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29634</xdr:rowOff>
    </xdr:from>
    <xdr:to>
      <xdr:col>72</xdr:col>
      <xdr:colOff>203200</xdr:colOff>
      <xdr:row>89</xdr:row>
      <xdr:rowOff>170391</xdr:rowOff>
    </xdr:to>
    <xdr:cxnSp macro="">
      <xdr:nvCxnSpPr>
        <xdr:cNvPr id="261" name="直線コネクタ 260">
          <a:extLst>
            <a:ext uri="{FF2B5EF4-FFF2-40B4-BE49-F238E27FC236}">
              <a16:creationId xmlns:a16="http://schemas.microsoft.com/office/drawing/2014/main" id="{AB32E5B7-8608-475A-B358-FEE61B36C86B}"/>
            </a:ext>
          </a:extLst>
        </xdr:cNvPr>
        <xdr:cNvCxnSpPr/>
      </xdr:nvCxnSpPr>
      <xdr:spPr>
        <a:xfrm>
          <a:off x="14401800" y="15288684"/>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2" name="フローチャート: 判断 261">
          <a:extLst>
            <a:ext uri="{FF2B5EF4-FFF2-40B4-BE49-F238E27FC236}">
              <a16:creationId xmlns:a16="http://schemas.microsoft.com/office/drawing/2014/main" id="{2A81A8BA-CA17-4FBA-956E-004952554BBF}"/>
            </a:ext>
          </a:extLst>
        </xdr:cNvPr>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91668</xdr:rowOff>
    </xdr:from>
    <xdr:ext cx="762000" cy="259045"/>
    <xdr:sp macro="" textlink="">
      <xdr:nvSpPr>
        <xdr:cNvPr id="263" name="テキスト ボックス 262">
          <a:extLst>
            <a:ext uri="{FF2B5EF4-FFF2-40B4-BE49-F238E27FC236}">
              <a16:creationId xmlns:a16="http://schemas.microsoft.com/office/drawing/2014/main" id="{40A7B710-C2CB-4446-80C0-0523392FF8F0}"/>
            </a:ext>
          </a:extLst>
        </xdr:cNvPr>
        <xdr:cNvSpPr txBox="1"/>
      </xdr:nvSpPr>
      <xdr:spPr>
        <a:xfrm>
          <a:off x="14909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9525</xdr:rowOff>
    </xdr:from>
    <xdr:to>
      <xdr:col>68</xdr:col>
      <xdr:colOff>152400</xdr:colOff>
      <xdr:row>89</xdr:row>
      <xdr:rowOff>29634</xdr:rowOff>
    </xdr:to>
    <xdr:cxnSp macro="">
      <xdr:nvCxnSpPr>
        <xdr:cNvPr id="264" name="直線コネクタ 263">
          <a:extLst>
            <a:ext uri="{FF2B5EF4-FFF2-40B4-BE49-F238E27FC236}">
              <a16:creationId xmlns:a16="http://schemas.microsoft.com/office/drawing/2014/main" id="{F37307D9-2650-472F-AD05-4CCE9F7EF7E6}"/>
            </a:ext>
          </a:extLst>
        </xdr:cNvPr>
        <xdr:cNvCxnSpPr/>
      </xdr:nvCxnSpPr>
      <xdr:spPr>
        <a:xfrm>
          <a:off x="13512800" y="1526857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a:extLst>
            <a:ext uri="{FF2B5EF4-FFF2-40B4-BE49-F238E27FC236}">
              <a16:creationId xmlns:a16="http://schemas.microsoft.com/office/drawing/2014/main" id="{9FC9A258-FB71-44BF-8CFB-0C7E696DB58E}"/>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66" name="テキスト ボックス 265">
          <a:extLst>
            <a:ext uri="{FF2B5EF4-FFF2-40B4-BE49-F238E27FC236}">
              <a16:creationId xmlns:a16="http://schemas.microsoft.com/office/drawing/2014/main" id="{6DA4BBBA-2690-4F73-9C5B-F483B653795F}"/>
            </a:ext>
          </a:extLst>
        </xdr:cNvPr>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a:extLst>
            <a:ext uri="{FF2B5EF4-FFF2-40B4-BE49-F238E27FC236}">
              <a16:creationId xmlns:a16="http://schemas.microsoft.com/office/drawing/2014/main" id="{4390F1F2-7F24-42A5-BA4E-5748C12BB1F4}"/>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68" name="テキスト ボックス 267">
          <a:extLst>
            <a:ext uri="{FF2B5EF4-FFF2-40B4-BE49-F238E27FC236}">
              <a16:creationId xmlns:a16="http://schemas.microsoft.com/office/drawing/2014/main" id="{C5B7D076-305E-4E99-A0B3-79676903EB8D}"/>
            </a:ext>
          </a:extLst>
        </xdr:cNvPr>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BDC52B9B-E99A-4990-A5C8-A69E1A67A727}"/>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4B2E4547-57ED-4FF4-B29F-A4A86A56461F}"/>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74FF5DE3-3BCB-421D-B976-3EA204944BC9}"/>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B008E2B3-9353-4B9A-8829-41B30D1B9175}"/>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F09A58BB-6B75-4D0F-A917-5D72DB78F811}"/>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89959</xdr:rowOff>
    </xdr:from>
    <xdr:to>
      <xdr:col>81</xdr:col>
      <xdr:colOff>95250</xdr:colOff>
      <xdr:row>89</xdr:row>
      <xdr:rowOff>20109</xdr:rowOff>
    </xdr:to>
    <xdr:sp macro="" textlink="">
      <xdr:nvSpPr>
        <xdr:cNvPr id="274" name="楕円 273">
          <a:extLst>
            <a:ext uri="{FF2B5EF4-FFF2-40B4-BE49-F238E27FC236}">
              <a16:creationId xmlns:a16="http://schemas.microsoft.com/office/drawing/2014/main" id="{AFD46BC9-CBBC-4313-8A05-4C26EE1D796D}"/>
            </a:ext>
          </a:extLst>
        </xdr:cNvPr>
        <xdr:cNvSpPr/>
      </xdr:nvSpPr>
      <xdr:spPr>
        <a:xfrm>
          <a:off x="169672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62036</xdr:rowOff>
    </xdr:from>
    <xdr:ext cx="762000" cy="259045"/>
    <xdr:sp macro="" textlink="">
      <xdr:nvSpPr>
        <xdr:cNvPr id="275" name="給与水準   （国との比較）該当値テキスト">
          <a:extLst>
            <a:ext uri="{FF2B5EF4-FFF2-40B4-BE49-F238E27FC236}">
              <a16:creationId xmlns:a16="http://schemas.microsoft.com/office/drawing/2014/main" id="{850E9DD3-6F66-478E-A834-B46EE68CB6A8}"/>
            </a:ext>
          </a:extLst>
        </xdr:cNvPr>
        <xdr:cNvSpPr txBox="1"/>
      </xdr:nvSpPr>
      <xdr:spPr>
        <a:xfrm>
          <a:off x="17106900" y="1514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76" name="楕円 275">
          <a:extLst>
            <a:ext uri="{FF2B5EF4-FFF2-40B4-BE49-F238E27FC236}">
              <a16:creationId xmlns:a16="http://schemas.microsoft.com/office/drawing/2014/main" id="{763261B2-7FFD-4722-B68F-C8912131C8A2}"/>
            </a:ext>
          </a:extLst>
        </xdr:cNvPr>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77" name="テキスト ボックス 276">
          <a:extLst>
            <a:ext uri="{FF2B5EF4-FFF2-40B4-BE49-F238E27FC236}">
              <a16:creationId xmlns:a16="http://schemas.microsoft.com/office/drawing/2014/main" id="{C228664B-1F76-4D32-8FF2-294DD5A929B4}"/>
            </a:ext>
          </a:extLst>
        </xdr:cNvPr>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119591</xdr:rowOff>
    </xdr:from>
    <xdr:to>
      <xdr:col>73</xdr:col>
      <xdr:colOff>44450</xdr:colOff>
      <xdr:row>90</xdr:row>
      <xdr:rowOff>49741</xdr:rowOff>
    </xdr:to>
    <xdr:sp macro="" textlink="">
      <xdr:nvSpPr>
        <xdr:cNvPr id="278" name="楕円 277">
          <a:extLst>
            <a:ext uri="{FF2B5EF4-FFF2-40B4-BE49-F238E27FC236}">
              <a16:creationId xmlns:a16="http://schemas.microsoft.com/office/drawing/2014/main" id="{421C84D2-32DA-4E25-82CA-6A0135A9A8D5}"/>
            </a:ext>
          </a:extLst>
        </xdr:cNvPr>
        <xdr:cNvSpPr/>
      </xdr:nvSpPr>
      <xdr:spPr>
        <a:xfrm>
          <a:off x="15240000" y="1537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34518</xdr:rowOff>
    </xdr:from>
    <xdr:ext cx="762000" cy="259045"/>
    <xdr:sp macro="" textlink="">
      <xdr:nvSpPr>
        <xdr:cNvPr id="279" name="テキスト ボックス 278">
          <a:extLst>
            <a:ext uri="{FF2B5EF4-FFF2-40B4-BE49-F238E27FC236}">
              <a16:creationId xmlns:a16="http://schemas.microsoft.com/office/drawing/2014/main" id="{B326FC6B-D42F-4999-8539-4E98E2ABFD1C}"/>
            </a:ext>
          </a:extLst>
        </xdr:cNvPr>
        <xdr:cNvSpPr txBox="1"/>
      </xdr:nvSpPr>
      <xdr:spPr>
        <a:xfrm>
          <a:off x="14909800" y="1546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150284</xdr:rowOff>
    </xdr:from>
    <xdr:to>
      <xdr:col>68</xdr:col>
      <xdr:colOff>203200</xdr:colOff>
      <xdr:row>89</xdr:row>
      <xdr:rowOff>80434</xdr:rowOff>
    </xdr:to>
    <xdr:sp macro="" textlink="">
      <xdr:nvSpPr>
        <xdr:cNvPr id="280" name="楕円 279">
          <a:extLst>
            <a:ext uri="{FF2B5EF4-FFF2-40B4-BE49-F238E27FC236}">
              <a16:creationId xmlns:a16="http://schemas.microsoft.com/office/drawing/2014/main" id="{A97F9BA5-8DCF-40A4-824A-AC63C7CC04A7}"/>
            </a:ext>
          </a:extLst>
        </xdr:cNvPr>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65211</xdr:rowOff>
    </xdr:from>
    <xdr:ext cx="762000" cy="259045"/>
    <xdr:sp macro="" textlink="">
      <xdr:nvSpPr>
        <xdr:cNvPr id="281" name="テキスト ボックス 280">
          <a:extLst>
            <a:ext uri="{FF2B5EF4-FFF2-40B4-BE49-F238E27FC236}">
              <a16:creationId xmlns:a16="http://schemas.microsoft.com/office/drawing/2014/main" id="{35554FB8-A158-471E-BBFB-F0116F826DEF}"/>
            </a:ext>
          </a:extLst>
        </xdr:cNvPr>
        <xdr:cNvSpPr txBox="1"/>
      </xdr:nvSpPr>
      <xdr:spPr>
        <a:xfrm>
          <a:off x="14020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130175</xdr:rowOff>
    </xdr:from>
    <xdr:to>
      <xdr:col>64</xdr:col>
      <xdr:colOff>152400</xdr:colOff>
      <xdr:row>89</xdr:row>
      <xdr:rowOff>60325</xdr:rowOff>
    </xdr:to>
    <xdr:sp macro="" textlink="">
      <xdr:nvSpPr>
        <xdr:cNvPr id="282" name="楕円 281">
          <a:extLst>
            <a:ext uri="{FF2B5EF4-FFF2-40B4-BE49-F238E27FC236}">
              <a16:creationId xmlns:a16="http://schemas.microsoft.com/office/drawing/2014/main" id="{DE91FD93-F0FC-46A1-91F4-196A49A4FEB4}"/>
            </a:ext>
          </a:extLst>
        </xdr:cNvPr>
        <xdr:cNvSpPr/>
      </xdr:nvSpPr>
      <xdr:spPr>
        <a:xfrm>
          <a:off x="13462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45102</xdr:rowOff>
    </xdr:from>
    <xdr:ext cx="762000" cy="259045"/>
    <xdr:sp macro="" textlink="">
      <xdr:nvSpPr>
        <xdr:cNvPr id="283" name="テキスト ボックス 282">
          <a:extLst>
            <a:ext uri="{FF2B5EF4-FFF2-40B4-BE49-F238E27FC236}">
              <a16:creationId xmlns:a16="http://schemas.microsoft.com/office/drawing/2014/main" id="{C863D4AD-AF28-41DB-9AB4-153B266330A6}"/>
            </a:ext>
          </a:extLst>
        </xdr:cNvPr>
        <xdr:cNvSpPr txBox="1"/>
      </xdr:nvSpPr>
      <xdr:spPr>
        <a:xfrm>
          <a:off x="13131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7FD8F191-0E3E-44D4-991E-5146EBAE3186}"/>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4C8FC292-BE6D-48A5-964D-88188A30A4C4}"/>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99260EAE-3884-45C0-9D5D-CCD8E03DC445}"/>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5C6047FD-7CB5-4BA0-B182-4FA6D6982C3D}"/>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5E4422BC-2C85-4F42-A946-2AFE84E7D004}"/>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693716-DCD8-414E-ADD0-9C85638CE0B1}"/>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581E62DA-DBA4-4A33-8337-E392E11E763C}"/>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BBDBEAE3-C70E-403A-849C-A2468125E095}"/>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62ADAEEB-3F7D-4540-AF1E-BE9A82E9FC28}"/>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52EF2F7B-BB87-4316-8253-F2F75ACEAAD2}"/>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F3888BC5-0620-4FA2-AE2D-251FC0CB1FF7}"/>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F6787896-BC68-417A-AAB3-00103C2BD61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EF1D69E-4D40-468F-B16E-FEC61D3D7BBB}"/>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新規採用者数については、中長期的な退職者補充の考え方に基づき、必要な人数を採用している。令和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年度については退職者補充等による職員の積極的採用、また業務量の増加等により、職員数が増えている。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ただ、人口当たりの職員数が増加している点については、市の人口が減少していることが大きな要因になっていると考えている。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今後についても、業務が適正に行われる人員配置を目指した定員管理となるよう努める。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BBC2E6F6-1189-41DD-96FC-4385ED3D49F3}"/>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A223626A-CF28-4484-AD1C-45BA528CB10D}"/>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9E70F1F8-3AE7-434A-AB7A-5D0E51B50657}"/>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31FE4D7-B9F7-4F0F-96E1-E8254329319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E89F4502-5B2D-42D5-A06F-83720D0BE45E}"/>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66A38BB-AE46-480A-914C-14F74AA3CB3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342C7888-1C07-4482-BB51-5AD32237C174}"/>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46D4B9F0-E8D9-4704-9EB9-1773E9925942}"/>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47AC5BD8-7232-4AEB-A823-B268D49B5C6F}"/>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29AC3BA0-F08A-4142-A908-05AFF17C880F}"/>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D2978A3-A42D-43DC-B95A-52ECEF9F4337}"/>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455EFB8A-F6D8-4F46-A460-6780419157B4}"/>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9F2697F0-1C2C-47B7-B0D9-E38019DEE99D}"/>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2294B2E8-A7D0-4CBF-A25B-69CBE124F4B2}"/>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B49D8887-0A3E-467B-B328-050093D1A8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4642EA22-E119-42D7-BEB2-96C7E8D69D41}"/>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682A7CA4-B09D-4C6B-8D01-4AC9BCF3F47E}"/>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A93B7EC9-353C-4A05-9301-C618846965D1}"/>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73116</xdr:rowOff>
    </xdr:to>
    <xdr:cxnSp macro="">
      <xdr:nvCxnSpPr>
        <xdr:cNvPr id="315" name="直線コネクタ 314">
          <a:extLst>
            <a:ext uri="{FF2B5EF4-FFF2-40B4-BE49-F238E27FC236}">
              <a16:creationId xmlns:a16="http://schemas.microsoft.com/office/drawing/2014/main" id="{3CD912A0-1E7B-442A-BCF8-73F3E8BAA6E0}"/>
            </a:ext>
          </a:extLst>
        </xdr:cNvPr>
        <xdr:cNvCxnSpPr/>
      </xdr:nvCxnSpPr>
      <xdr:spPr>
        <a:xfrm flipV="1">
          <a:off x="17018000" y="9895296"/>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45193</xdr:rowOff>
    </xdr:from>
    <xdr:ext cx="762000" cy="259045"/>
    <xdr:sp macro="" textlink="">
      <xdr:nvSpPr>
        <xdr:cNvPr id="316" name="定員管理の状況最小値テキスト">
          <a:extLst>
            <a:ext uri="{FF2B5EF4-FFF2-40B4-BE49-F238E27FC236}">
              <a16:creationId xmlns:a16="http://schemas.microsoft.com/office/drawing/2014/main" id="{BF550CF1-CCF8-4776-A6A9-51028C3C1D36}"/>
            </a:ext>
          </a:extLst>
        </xdr:cNvPr>
        <xdr:cNvSpPr txBox="1"/>
      </xdr:nvSpPr>
      <xdr:spPr>
        <a:xfrm>
          <a:off x="17106900" y="1153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73116</xdr:rowOff>
    </xdr:from>
    <xdr:to>
      <xdr:col>81</xdr:col>
      <xdr:colOff>133350</xdr:colOff>
      <xdr:row>67</xdr:row>
      <xdr:rowOff>73116</xdr:rowOff>
    </xdr:to>
    <xdr:cxnSp macro="">
      <xdr:nvCxnSpPr>
        <xdr:cNvPr id="317" name="直線コネクタ 316">
          <a:extLst>
            <a:ext uri="{FF2B5EF4-FFF2-40B4-BE49-F238E27FC236}">
              <a16:creationId xmlns:a16="http://schemas.microsoft.com/office/drawing/2014/main" id="{487581B5-9DF7-41B3-B876-D636A6E3BA49}"/>
            </a:ext>
          </a:extLst>
        </xdr:cNvPr>
        <xdr:cNvCxnSpPr/>
      </xdr:nvCxnSpPr>
      <xdr:spPr>
        <a:xfrm>
          <a:off x="16929100" y="1156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18" name="定員管理の状況最大値テキスト">
          <a:extLst>
            <a:ext uri="{FF2B5EF4-FFF2-40B4-BE49-F238E27FC236}">
              <a16:creationId xmlns:a16="http://schemas.microsoft.com/office/drawing/2014/main" id="{A834E5D8-B8BD-4D13-9213-93B49C238DA0}"/>
            </a:ext>
          </a:extLst>
        </xdr:cNvPr>
        <xdr:cNvSpPr txBox="1"/>
      </xdr:nvSpPr>
      <xdr:spPr>
        <a:xfrm>
          <a:off x="17106900" y="96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19" name="直線コネクタ 318">
          <a:extLst>
            <a:ext uri="{FF2B5EF4-FFF2-40B4-BE49-F238E27FC236}">
              <a16:creationId xmlns:a16="http://schemas.microsoft.com/office/drawing/2014/main" id="{A7D5EE8A-EA6B-4827-B263-7EE4BC60F8A8}"/>
            </a:ext>
          </a:extLst>
        </xdr:cNvPr>
        <xdr:cNvCxnSpPr/>
      </xdr:nvCxnSpPr>
      <xdr:spPr>
        <a:xfrm>
          <a:off x="16929100" y="989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9253</xdr:rowOff>
    </xdr:from>
    <xdr:to>
      <xdr:col>81</xdr:col>
      <xdr:colOff>44450</xdr:colOff>
      <xdr:row>65</xdr:row>
      <xdr:rowOff>74749</xdr:rowOff>
    </xdr:to>
    <xdr:cxnSp macro="">
      <xdr:nvCxnSpPr>
        <xdr:cNvPr id="320" name="直線コネクタ 319">
          <a:extLst>
            <a:ext uri="{FF2B5EF4-FFF2-40B4-BE49-F238E27FC236}">
              <a16:creationId xmlns:a16="http://schemas.microsoft.com/office/drawing/2014/main" id="{B8B1D4DF-357D-4D48-80D1-817CC291CBA7}"/>
            </a:ext>
          </a:extLst>
        </xdr:cNvPr>
        <xdr:cNvCxnSpPr/>
      </xdr:nvCxnSpPr>
      <xdr:spPr>
        <a:xfrm>
          <a:off x="16179800" y="11153503"/>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67871</xdr:rowOff>
    </xdr:from>
    <xdr:ext cx="762000" cy="259045"/>
    <xdr:sp macro="" textlink="">
      <xdr:nvSpPr>
        <xdr:cNvPr id="321" name="定員管理の状況平均値テキスト">
          <a:extLst>
            <a:ext uri="{FF2B5EF4-FFF2-40B4-BE49-F238E27FC236}">
              <a16:creationId xmlns:a16="http://schemas.microsoft.com/office/drawing/2014/main" id="{42CC32B5-DB75-4B3C-A193-7940D1F5B81E}"/>
            </a:ext>
          </a:extLst>
        </xdr:cNvPr>
        <xdr:cNvSpPr txBox="1"/>
      </xdr:nvSpPr>
      <xdr:spPr>
        <a:xfrm>
          <a:off x="17106900" y="10354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51344</xdr:rowOff>
    </xdr:from>
    <xdr:to>
      <xdr:col>81</xdr:col>
      <xdr:colOff>95250</xdr:colOff>
      <xdr:row>61</xdr:row>
      <xdr:rowOff>152944</xdr:rowOff>
    </xdr:to>
    <xdr:sp macro="" textlink="">
      <xdr:nvSpPr>
        <xdr:cNvPr id="322" name="フローチャート: 判断 321">
          <a:extLst>
            <a:ext uri="{FF2B5EF4-FFF2-40B4-BE49-F238E27FC236}">
              <a16:creationId xmlns:a16="http://schemas.microsoft.com/office/drawing/2014/main" id="{C31FE243-D927-4CF0-9758-999237DE10A5}"/>
            </a:ext>
          </a:extLst>
        </xdr:cNvPr>
        <xdr:cNvSpPr/>
      </xdr:nvSpPr>
      <xdr:spPr>
        <a:xfrm>
          <a:off x="16967200" y="1050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149678</xdr:rowOff>
    </xdr:from>
    <xdr:to>
      <xdr:col>77</xdr:col>
      <xdr:colOff>44450</xdr:colOff>
      <xdr:row>65</xdr:row>
      <xdr:rowOff>9253</xdr:rowOff>
    </xdr:to>
    <xdr:cxnSp macro="">
      <xdr:nvCxnSpPr>
        <xdr:cNvPr id="323" name="直線コネクタ 322">
          <a:extLst>
            <a:ext uri="{FF2B5EF4-FFF2-40B4-BE49-F238E27FC236}">
              <a16:creationId xmlns:a16="http://schemas.microsoft.com/office/drawing/2014/main" id="{EFB19B91-4FCA-4890-AEBC-6E6B95647939}"/>
            </a:ext>
          </a:extLst>
        </xdr:cNvPr>
        <xdr:cNvCxnSpPr/>
      </xdr:nvCxnSpPr>
      <xdr:spPr>
        <a:xfrm>
          <a:off x="15290800" y="111224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41003</xdr:rowOff>
    </xdr:from>
    <xdr:to>
      <xdr:col>77</xdr:col>
      <xdr:colOff>95250</xdr:colOff>
      <xdr:row>61</xdr:row>
      <xdr:rowOff>142603</xdr:rowOff>
    </xdr:to>
    <xdr:sp macro="" textlink="">
      <xdr:nvSpPr>
        <xdr:cNvPr id="324" name="フローチャート: 判断 323">
          <a:extLst>
            <a:ext uri="{FF2B5EF4-FFF2-40B4-BE49-F238E27FC236}">
              <a16:creationId xmlns:a16="http://schemas.microsoft.com/office/drawing/2014/main" id="{1F32AA06-3429-4852-8090-9ECF7E282C99}"/>
            </a:ext>
          </a:extLst>
        </xdr:cNvPr>
        <xdr:cNvSpPr/>
      </xdr:nvSpPr>
      <xdr:spPr>
        <a:xfrm>
          <a:off x="16129000" y="1049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152780</xdr:rowOff>
    </xdr:from>
    <xdr:ext cx="736600" cy="259045"/>
    <xdr:sp macro="" textlink="">
      <xdr:nvSpPr>
        <xdr:cNvPr id="325" name="テキスト ボックス 324">
          <a:extLst>
            <a:ext uri="{FF2B5EF4-FFF2-40B4-BE49-F238E27FC236}">
              <a16:creationId xmlns:a16="http://schemas.microsoft.com/office/drawing/2014/main" id="{1FC33C79-A0B4-4202-BE48-0215D565D0BB}"/>
            </a:ext>
          </a:extLst>
        </xdr:cNvPr>
        <xdr:cNvSpPr txBox="1"/>
      </xdr:nvSpPr>
      <xdr:spPr>
        <a:xfrm>
          <a:off x="15798800" y="10268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80735</xdr:rowOff>
    </xdr:from>
    <xdr:to>
      <xdr:col>72</xdr:col>
      <xdr:colOff>203200</xdr:colOff>
      <xdr:row>64</xdr:row>
      <xdr:rowOff>149678</xdr:rowOff>
    </xdr:to>
    <xdr:cxnSp macro="">
      <xdr:nvCxnSpPr>
        <xdr:cNvPr id="326" name="直線コネクタ 325">
          <a:extLst>
            <a:ext uri="{FF2B5EF4-FFF2-40B4-BE49-F238E27FC236}">
              <a16:creationId xmlns:a16="http://schemas.microsoft.com/office/drawing/2014/main" id="{45C46271-FFB2-45B4-99D0-805A4F40DBB1}"/>
            </a:ext>
          </a:extLst>
        </xdr:cNvPr>
        <xdr:cNvCxnSpPr/>
      </xdr:nvCxnSpPr>
      <xdr:spPr>
        <a:xfrm>
          <a:off x="14401800" y="1105353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129722</xdr:rowOff>
    </xdr:from>
    <xdr:to>
      <xdr:col>73</xdr:col>
      <xdr:colOff>44450</xdr:colOff>
      <xdr:row>61</xdr:row>
      <xdr:rowOff>59872</xdr:rowOff>
    </xdr:to>
    <xdr:sp macro="" textlink="">
      <xdr:nvSpPr>
        <xdr:cNvPr id="327" name="フローチャート: 判断 326">
          <a:extLst>
            <a:ext uri="{FF2B5EF4-FFF2-40B4-BE49-F238E27FC236}">
              <a16:creationId xmlns:a16="http://schemas.microsoft.com/office/drawing/2014/main" id="{01C253D7-A818-4E08-97BF-C7D90DD8672C}"/>
            </a:ext>
          </a:extLst>
        </xdr:cNvPr>
        <xdr:cNvSpPr/>
      </xdr:nvSpPr>
      <xdr:spPr>
        <a:xfrm>
          <a:off x="15240000" y="1041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70049</xdr:rowOff>
    </xdr:from>
    <xdr:ext cx="762000" cy="259045"/>
    <xdr:sp macro="" textlink="">
      <xdr:nvSpPr>
        <xdr:cNvPr id="328" name="テキスト ボックス 327">
          <a:extLst>
            <a:ext uri="{FF2B5EF4-FFF2-40B4-BE49-F238E27FC236}">
              <a16:creationId xmlns:a16="http://schemas.microsoft.com/office/drawing/2014/main" id="{9AC6B5DA-1B09-42DA-AF44-F0E8F824F52B}"/>
            </a:ext>
          </a:extLst>
        </xdr:cNvPr>
        <xdr:cNvSpPr txBox="1"/>
      </xdr:nvSpPr>
      <xdr:spPr>
        <a:xfrm>
          <a:off x="14909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32476</xdr:rowOff>
    </xdr:from>
    <xdr:to>
      <xdr:col>68</xdr:col>
      <xdr:colOff>152400</xdr:colOff>
      <xdr:row>64</xdr:row>
      <xdr:rowOff>80735</xdr:rowOff>
    </xdr:to>
    <xdr:cxnSp macro="">
      <xdr:nvCxnSpPr>
        <xdr:cNvPr id="329" name="直線コネクタ 328">
          <a:extLst>
            <a:ext uri="{FF2B5EF4-FFF2-40B4-BE49-F238E27FC236}">
              <a16:creationId xmlns:a16="http://schemas.microsoft.com/office/drawing/2014/main" id="{AE315848-D00B-401B-B919-30261DEC13AC}"/>
            </a:ext>
          </a:extLst>
        </xdr:cNvPr>
        <xdr:cNvCxnSpPr/>
      </xdr:nvCxnSpPr>
      <xdr:spPr>
        <a:xfrm>
          <a:off x="13512800" y="11005276"/>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0" name="フローチャート: 判断 329">
          <a:extLst>
            <a:ext uri="{FF2B5EF4-FFF2-40B4-BE49-F238E27FC236}">
              <a16:creationId xmlns:a16="http://schemas.microsoft.com/office/drawing/2014/main" id="{E25BF565-BA52-4379-BA8B-936BE3DBBEB3}"/>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1" name="テキスト ボックス 330">
          <a:extLst>
            <a:ext uri="{FF2B5EF4-FFF2-40B4-BE49-F238E27FC236}">
              <a16:creationId xmlns:a16="http://schemas.microsoft.com/office/drawing/2014/main" id="{B57EEB53-85D8-415C-9770-89DADE190A15}"/>
            </a:ext>
          </a:extLst>
        </xdr:cNvPr>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115933</xdr:rowOff>
    </xdr:from>
    <xdr:to>
      <xdr:col>64</xdr:col>
      <xdr:colOff>152400</xdr:colOff>
      <xdr:row>61</xdr:row>
      <xdr:rowOff>46083</xdr:rowOff>
    </xdr:to>
    <xdr:sp macro="" textlink="">
      <xdr:nvSpPr>
        <xdr:cNvPr id="332" name="フローチャート: 判断 331">
          <a:extLst>
            <a:ext uri="{FF2B5EF4-FFF2-40B4-BE49-F238E27FC236}">
              <a16:creationId xmlns:a16="http://schemas.microsoft.com/office/drawing/2014/main" id="{C026FA72-3960-4CE0-9F3A-1396BD2FCA31}"/>
            </a:ext>
          </a:extLst>
        </xdr:cNvPr>
        <xdr:cNvSpPr/>
      </xdr:nvSpPr>
      <xdr:spPr>
        <a:xfrm>
          <a:off x="13462000" y="1040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56260</xdr:rowOff>
    </xdr:from>
    <xdr:ext cx="762000" cy="259045"/>
    <xdr:sp macro="" textlink="">
      <xdr:nvSpPr>
        <xdr:cNvPr id="333" name="テキスト ボックス 332">
          <a:extLst>
            <a:ext uri="{FF2B5EF4-FFF2-40B4-BE49-F238E27FC236}">
              <a16:creationId xmlns:a16="http://schemas.microsoft.com/office/drawing/2014/main" id="{6B555E67-2CD9-4B01-9225-9783BA327EAD}"/>
            </a:ext>
          </a:extLst>
        </xdr:cNvPr>
        <xdr:cNvSpPr txBox="1"/>
      </xdr:nvSpPr>
      <xdr:spPr>
        <a:xfrm>
          <a:off x="13131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F459E1FA-3B11-4F56-B1FC-3FFDBDD7BC03}"/>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DFD368A8-0125-45B0-BC87-403AD88E5B86}"/>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5E60DC48-FF09-4739-A824-6C6758517B98}"/>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50EDB43E-D1FC-4B46-A2BE-4D5513BA18D1}"/>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9DD33C09-BF7F-4731-8BFF-8E4BDED21A52}"/>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23949</xdr:rowOff>
    </xdr:from>
    <xdr:to>
      <xdr:col>81</xdr:col>
      <xdr:colOff>95250</xdr:colOff>
      <xdr:row>65</xdr:row>
      <xdr:rowOff>125549</xdr:rowOff>
    </xdr:to>
    <xdr:sp macro="" textlink="">
      <xdr:nvSpPr>
        <xdr:cNvPr id="339" name="楕円 338">
          <a:extLst>
            <a:ext uri="{FF2B5EF4-FFF2-40B4-BE49-F238E27FC236}">
              <a16:creationId xmlns:a16="http://schemas.microsoft.com/office/drawing/2014/main" id="{5506A815-739E-4BB8-8361-6804D7571052}"/>
            </a:ext>
          </a:extLst>
        </xdr:cNvPr>
        <xdr:cNvSpPr/>
      </xdr:nvSpPr>
      <xdr:spPr>
        <a:xfrm>
          <a:off x="16967200" y="11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167476</xdr:rowOff>
    </xdr:from>
    <xdr:ext cx="762000" cy="259045"/>
    <xdr:sp macro="" textlink="">
      <xdr:nvSpPr>
        <xdr:cNvPr id="340" name="定員管理の状況該当値テキスト">
          <a:extLst>
            <a:ext uri="{FF2B5EF4-FFF2-40B4-BE49-F238E27FC236}">
              <a16:creationId xmlns:a16="http://schemas.microsoft.com/office/drawing/2014/main" id="{26668553-7A21-4FC0-BD4B-7D46101EA2A9}"/>
            </a:ext>
          </a:extLst>
        </xdr:cNvPr>
        <xdr:cNvSpPr txBox="1"/>
      </xdr:nvSpPr>
      <xdr:spPr>
        <a:xfrm>
          <a:off x="17106900" y="11140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129903</xdr:rowOff>
    </xdr:from>
    <xdr:to>
      <xdr:col>77</xdr:col>
      <xdr:colOff>95250</xdr:colOff>
      <xdr:row>65</xdr:row>
      <xdr:rowOff>60053</xdr:rowOff>
    </xdr:to>
    <xdr:sp macro="" textlink="">
      <xdr:nvSpPr>
        <xdr:cNvPr id="341" name="楕円 340">
          <a:extLst>
            <a:ext uri="{FF2B5EF4-FFF2-40B4-BE49-F238E27FC236}">
              <a16:creationId xmlns:a16="http://schemas.microsoft.com/office/drawing/2014/main" id="{B8484E03-35EE-43E1-B7AE-F80DAF78B1CE}"/>
            </a:ext>
          </a:extLst>
        </xdr:cNvPr>
        <xdr:cNvSpPr/>
      </xdr:nvSpPr>
      <xdr:spPr>
        <a:xfrm>
          <a:off x="161290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44830</xdr:rowOff>
    </xdr:from>
    <xdr:ext cx="736600" cy="259045"/>
    <xdr:sp macro="" textlink="">
      <xdr:nvSpPr>
        <xdr:cNvPr id="342" name="テキスト ボックス 341">
          <a:extLst>
            <a:ext uri="{FF2B5EF4-FFF2-40B4-BE49-F238E27FC236}">
              <a16:creationId xmlns:a16="http://schemas.microsoft.com/office/drawing/2014/main" id="{FDE03EBB-7DF7-45CF-827F-13517AE1A4F6}"/>
            </a:ext>
          </a:extLst>
        </xdr:cNvPr>
        <xdr:cNvSpPr txBox="1"/>
      </xdr:nvSpPr>
      <xdr:spPr>
        <a:xfrm>
          <a:off x="15798800" y="11189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98878</xdr:rowOff>
    </xdr:from>
    <xdr:to>
      <xdr:col>73</xdr:col>
      <xdr:colOff>44450</xdr:colOff>
      <xdr:row>65</xdr:row>
      <xdr:rowOff>29028</xdr:rowOff>
    </xdr:to>
    <xdr:sp macro="" textlink="">
      <xdr:nvSpPr>
        <xdr:cNvPr id="343" name="楕円 342">
          <a:extLst>
            <a:ext uri="{FF2B5EF4-FFF2-40B4-BE49-F238E27FC236}">
              <a16:creationId xmlns:a16="http://schemas.microsoft.com/office/drawing/2014/main" id="{B0F33723-F4AD-4C4C-BFC2-85FDB79514CF}"/>
            </a:ext>
          </a:extLst>
        </xdr:cNvPr>
        <xdr:cNvSpPr/>
      </xdr:nvSpPr>
      <xdr:spPr>
        <a:xfrm>
          <a:off x="15240000" y="110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13805</xdr:rowOff>
    </xdr:from>
    <xdr:ext cx="762000" cy="259045"/>
    <xdr:sp macro="" textlink="">
      <xdr:nvSpPr>
        <xdr:cNvPr id="344" name="テキスト ボックス 343">
          <a:extLst>
            <a:ext uri="{FF2B5EF4-FFF2-40B4-BE49-F238E27FC236}">
              <a16:creationId xmlns:a16="http://schemas.microsoft.com/office/drawing/2014/main" id="{B075D7FB-CB06-4E62-8A89-6F898D902A76}"/>
            </a:ext>
          </a:extLst>
        </xdr:cNvPr>
        <xdr:cNvSpPr txBox="1"/>
      </xdr:nvSpPr>
      <xdr:spPr>
        <a:xfrm>
          <a:off x="14909800" y="1115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29935</xdr:rowOff>
    </xdr:from>
    <xdr:to>
      <xdr:col>68</xdr:col>
      <xdr:colOff>203200</xdr:colOff>
      <xdr:row>64</xdr:row>
      <xdr:rowOff>131535</xdr:rowOff>
    </xdr:to>
    <xdr:sp macro="" textlink="">
      <xdr:nvSpPr>
        <xdr:cNvPr id="345" name="楕円 344">
          <a:extLst>
            <a:ext uri="{FF2B5EF4-FFF2-40B4-BE49-F238E27FC236}">
              <a16:creationId xmlns:a16="http://schemas.microsoft.com/office/drawing/2014/main" id="{B66D3DC7-475E-42F6-A75C-F29D40637E9E}"/>
            </a:ext>
          </a:extLst>
        </xdr:cNvPr>
        <xdr:cNvSpPr/>
      </xdr:nvSpPr>
      <xdr:spPr>
        <a:xfrm>
          <a:off x="14351000" y="110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116312</xdr:rowOff>
    </xdr:from>
    <xdr:ext cx="762000" cy="259045"/>
    <xdr:sp macro="" textlink="">
      <xdr:nvSpPr>
        <xdr:cNvPr id="346" name="テキスト ボックス 345">
          <a:extLst>
            <a:ext uri="{FF2B5EF4-FFF2-40B4-BE49-F238E27FC236}">
              <a16:creationId xmlns:a16="http://schemas.microsoft.com/office/drawing/2014/main" id="{7FCEC9BE-F522-4575-87B6-3CF3329D983E}"/>
            </a:ext>
          </a:extLst>
        </xdr:cNvPr>
        <xdr:cNvSpPr txBox="1"/>
      </xdr:nvSpPr>
      <xdr:spPr>
        <a:xfrm>
          <a:off x="1402080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153126</xdr:rowOff>
    </xdr:from>
    <xdr:to>
      <xdr:col>64</xdr:col>
      <xdr:colOff>152400</xdr:colOff>
      <xdr:row>64</xdr:row>
      <xdr:rowOff>83276</xdr:rowOff>
    </xdr:to>
    <xdr:sp macro="" textlink="">
      <xdr:nvSpPr>
        <xdr:cNvPr id="347" name="楕円 346">
          <a:extLst>
            <a:ext uri="{FF2B5EF4-FFF2-40B4-BE49-F238E27FC236}">
              <a16:creationId xmlns:a16="http://schemas.microsoft.com/office/drawing/2014/main" id="{EA5F290B-D0B3-4DE0-A32C-71CFA8384204}"/>
            </a:ext>
          </a:extLst>
        </xdr:cNvPr>
        <xdr:cNvSpPr/>
      </xdr:nvSpPr>
      <xdr:spPr>
        <a:xfrm>
          <a:off x="13462000" y="109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68053</xdr:rowOff>
    </xdr:from>
    <xdr:ext cx="762000" cy="259045"/>
    <xdr:sp macro="" textlink="">
      <xdr:nvSpPr>
        <xdr:cNvPr id="348" name="テキスト ボックス 347">
          <a:extLst>
            <a:ext uri="{FF2B5EF4-FFF2-40B4-BE49-F238E27FC236}">
              <a16:creationId xmlns:a16="http://schemas.microsoft.com/office/drawing/2014/main" id="{4D0B494E-E351-4F19-B592-9F400BB82910}"/>
            </a:ext>
          </a:extLst>
        </xdr:cNvPr>
        <xdr:cNvSpPr txBox="1"/>
      </xdr:nvSpPr>
      <xdr:spPr>
        <a:xfrm>
          <a:off x="13131800" y="110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1C3114A8-9C0C-44A3-BFF5-90AD8C8D89FA}"/>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B88CCF5F-07B8-4F05-8BBD-8CC8AF73C6B3}"/>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C64C584-7054-4E7A-92F3-40F4BCF24B67}"/>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2E715E92-E5BB-47E5-9FDF-8FA3F8DBC7A8}"/>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FE1CF1E3-5D1C-4C0B-804B-322B8F6CC33D}"/>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21797B2E-3107-4C75-84D2-3AA6BD1E6B32}"/>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EC3FDCD1-33B5-473C-BCF0-F6FB829C02DE}"/>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71ADB980-1F1F-43BD-878E-ECF8F3E1984C}"/>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33C35004-A2A2-40E9-821C-74034F4E6E68}"/>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459536D7-8720-4953-8B27-F08233A87CD1}"/>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EEAF1ECC-CF0C-4887-9F3D-07F63D1B0049}"/>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D54E2986-7081-44D3-98C1-BACAF01E739A}"/>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4389B82A-B821-4FFA-8E67-F41A19460DF7}"/>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地方債元利償還金及び準元利償還金の合計について、令和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年度から償還開始となったものに対し償還終了したものが大きいため減額となったが、災害復旧事業費等に係る基準財政需要額の減による基準財政需要額算入額の減が上回ったため、分子全体では約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臨時財政対策債の減による標準財政規</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模等の減に伴い、分母全体では約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千７百万円の減額となった。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これら分子の増、分母の減により、前年度と比較して単年度の数値は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ポイントの増となったが、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か年平均では昨年同率となった。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事業の選択と集中により大規模事業及び起債発行額を抑制</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することを前提としつつ、引き続き交付税措置される起債を有効活用することで、</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実質的な</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公債費負担の抑制に努めていく。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F66D3568-0D2C-4994-8BB9-C0A548022678}"/>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3E7AAAD-4533-4EAB-95B4-DB63BC8EA9A8}"/>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BC08F7CF-06C2-4582-B5B0-6C9F918FEDD7}"/>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5DD3447D-3419-4A07-A615-C1F7DAACEF0B}"/>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855F96E4-5BCD-4C05-A85C-441A06AAD45B}"/>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2612B4AC-4B2A-47D8-B870-7D25BA4E9602}"/>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4FB9DA07-41AF-4DAE-B739-109D7014AB07}"/>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4C42E29D-D0DC-4587-82A4-F07267CD01AD}"/>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4C5AACB6-529C-4262-ABC3-0B160A2A3D91}"/>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E31ADFA3-46F4-4CDF-BEA8-F4A02ADD44D7}"/>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E267DB25-B4F5-4A1B-928A-91CD44889A6B}"/>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8B5B565C-4217-4E5F-ACC0-538AC8BB9035}"/>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F4C37024-9A92-4F34-95F0-4FBB8BD6E0FD}"/>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A3E81810-99D6-41EE-B51D-7B65EC74DC48}"/>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12C3E94C-CA7D-48F9-8EF5-9D51FAC6B37B}"/>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45</xdr:row>
      <xdr:rowOff>33867</xdr:rowOff>
    </xdr:to>
    <xdr:cxnSp macro="">
      <xdr:nvCxnSpPr>
        <xdr:cNvPr id="377" name="直線コネクタ 376">
          <a:extLst>
            <a:ext uri="{FF2B5EF4-FFF2-40B4-BE49-F238E27FC236}">
              <a16:creationId xmlns:a16="http://schemas.microsoft.com/office/drawing/2014/main" id="{52722398-A3EE-454E-8CDF-279E8584304E}"/>
            </a:ext>
          </a:extLst>
        </xdr:cNvPr>
        <xdr:cNvCxnSpPr/>
      </xdr:nvCxnSpPr>
      <xdr:spPr>
        <a:xfrm flipV="1">
          <a:off x="17018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8" name="公債費負担の状況最小値テキスト">
          <a:extLst>
            <a:ext uri="{FF2B5EF4-FFF2-40B4-BE49-F238E27FC236}">
              <a16:creationId xmlns:a16="http://schemas.microsoft.com/office/drawing/2014/main" id="{8E579EA1-29C1-40A7-8A94-256C6A2393AA}"/>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9" name="直線コネクタ 378">
          <a:extLst>
            <a:ext uri="{FF2B5EF4-FFF2-40B4-BE49-F238E27FC236}">
              <a16:creationId xmlns:a16="http://schemas.microsoft.com/office/drawing/2014/main" id="{E0B0AB9E-6653-4C8B-94AD-9D878AEF8EF6}"/>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80" name="公債費負担の状況最大値テキスト">
          <a:extLst>
            <a:ext uri="{FF2B5EF4-FFF2-40B4-BE49-F238E27FC236}">
              <a16:creationId xmlns:a16="http://schemas.microsoft.com/office/drawing/2014/main" id="{78176463-1C41-42C5-BA74-A34E664FDD1C}"/>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81" name="直線コネクタ 380">
          <a:extLst>
            <a:ext uri="{FF2B5EF4-FFF2-40B4-BE49-F238E27FC236}">
              <a16:creationId xmlns:a16="http://schemas.microsoft.com/office/drawing/2014/main" id="{360CCB78-8918-4608-AD36-BC51DF77A072}"/>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14817</xdr:rowOff>
    </xdr:to>
    <xdr:cxnSp macro="">
      <xdr:nvCxnSpPr>
        <xdr:cNvPr id="382" name="直線コネクタ 381">
          <a:extLst>
            <a:ext uri="{FF2B5EF4-FFF2-40B4-BE49-F238E27FC236}">
              <a16:creationId xmlns:a16="http://schemas.microsoft.com/office/drawing/2014/main" id="{4BEE4298-4085-4C31-B49D-6A30A8FAFB3E}"/>
            </a:ext>
          </a:extLst>
        </xdr:cNvPr>
        <xdr:cNvCxnSpPr/>
      </xdr:nvCxnSpPr>
      <xdr:spPr>
        <a:xfrm>
          <a:off x="16179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156932</xdr:rowOff>
    </xdr:from>
    <xdr:ext cx="762000" cy="259045"/>
    <xdr:sp macro="" textlink="">
      <xdr:nvSpPr>
        <xdr:cNvPr id="383" name="公債費負担の状況平均値テキスト">
          <a:extLst>
            <a:ext uri="{FF2B5EF4-FFF2-40B4-BE49-F238E27FC236}">
              <a16:creationId xmlns:a16="http://schemas.microsoft.com/office/drawing/2014/main" id="{BAD5350F-9C05-4B6F-8F6E-CC536FD91B5D}"/>
            </a:ext>
          </a:extLst>
        </xdr:cNvPr>
        <xdr:cNvSpPr txBox="1"/>
      </xdr:nvSpPr>
      <xdr:spPr>
        <a:xfrm>
          <a:off x="17106900" y="667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140405</xdr:rowOff>
    </xdr:from>
    <xdr:to>
      <xdr:col>81</xdr:col>
      <xdr:colOff>95250</xdr:colOff>
      <xdr:row>40</xdr:row>
      <xdr:rowOff>70555</xdr:rowOff>
    </xdr:to>
    <xdr:sp macro="" textlink="">
      <xdr:nvSpPr>
        <xdr:cNvPr id="384" name="フローチャート: 判断 383">
          <a:extLst>
            <a:ext uri="{FF2B5EF4-FFF2-40B4-BE49-F238E27FC236}">
              <a16:creationId xmlns:a16="http://schemas.microsoft.com/office/drawing/2014/main" id="{FCD0EAB8-150E-4337-B65A-95AA723EA6D0}"/>
            </a:ext>
          </a:extLst>
        </xdr:cNvPr>
        <xdr:cNvSpPr/>
      </xdr:nvSpPr>
      <xdr:spPr>
        <a:xfrm>
          <a:off x="169672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1411</xdr:rowOff>
    </xdr:from>
    <xdr:to>
      <xdr:col>77</xdr:col>
      <xdr:colOff>44450</xdr:colOff>
      <xdr:row>43</xdr:row>
      <xdr:rowOff>14817</xdr:rowOff>
    </xdr:to>
    <xdr:cxnSp macro="">
      <xdr:nvCxnSpPr>
        <xdr:cNvPr id="385" name="直線コネクタ 384">
          <a:extLst>
            <a:ext uri="{FF2B5EF4-FFF2-40B4-BE49-F238E27FC236}">
              <a16:creationId xmlns:a16="http://schemas.microsoft.com/office/drawing/2014/main" id="{3174C966-F985-4EC6-B8E6-F9554379EEDB}"/>
            </a:ext>
          </a:extLst>
        </xdr:cNvPr>
        <xdr:cNvCxnSpPr/>
      </xdr:nvCxnSpPr>
      <xdr:spPr>
        <a:xfrm>
          <a:off x="15290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6" name="フローチャート: 判断 385">
          <a:extLst>
            <a:ext uri="{FF2B5EF4-FFF2-40B4-BE49-F238E27FC236}">
              <a16:creationId xmlns:a16="http://schemas.microsoft.com/office/drawing/2014/main" id="{2B69B569-37EE-4E10-9820-9116313DBE44}"/>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87" name="テキスト ボックス 386">
          <a:extLst>
            <a:ext uri="{FF2B5EF4-FFF2-40B4-BE49-F238E27FC236}">
              <a16:creationId xmlns:a16="http://schemas.microsoft.com/office/drawing/2014/main" id="{477B756C-E9D2-4FB0-977E-B441B6D18E9C}"/>
            </a:ext>
          </a:extLst>
        </xdr:cNvPr>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132645</xdr:rowOff>
    </xdr:from>
    <xdr:to>
      <xdr:col>72</xdr:col>
      <xdr:colOff>203200</xdr:colOff>
      <xdr:row>43</xdr:row>
      <xdr:rowOff>1411</xdr:rowOff>
    </xdr:to>
    <xdr:cxnSp macro="">
      <xdr:nvCxnSpPr>
        <xdr:cNvPr id="388" name="直線コネクタ 387">
          <a:extLst>
            <a:ext uri="{FF2B5EF4-FFF2-40B4-BE49-F238E27FC236}">
              <a16:creationId xmlns:a16="http://schemas.microsoft.com/office/drawing/2014/main" id="{6B162916-2B26-4D16-9D28-81D496A60953}"/>
            </a:ext>
          </a:extLst>
        </xdr:cNvPr>
        <xdr:cNvCxnSpPr/>
      </xdr:nvCxnSpPr>
      <xdr:spPr>
        <a:xfrm>
          <a:off x="14401800" y="73335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140405</xdr:rowOff>
    </xdr:from>
    <xdr:to>
      <xdr:col>73</xdr:col>
      <xdr:colOff>44450</xdr:colOff>
      <xdr:row>40</xdr:row>
      <xdr:rowOff>70555</xdr:rowOff>
    </xdr:to>
    <xdr:sp macro="" textlink="">
      <xdr:nvSpPr>
        <xdr:cNvPr id="389" name="フローチャート: 判断 388">
          <a:extLst>
            <a:ext uri="{FF2B5EF4-FFF2-40B4-BE49-F238E27FC236}">
              <a16:creationId xmlns:a16="http://schemas.microsoft.com/office/drawing/2014/main" id="{A2C06528-651C-4F04-AE42-B477C7BA5EEB}"/>
            </a:ext>
          </a:extLst>
        </xdr:cNvPr>
        <xdr:cNvSpPr/>
      </xdr:nvSpPr>
      <xdr:spPr>
        <a:xfrm>
          <a:off x="15240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80732</xdr:rowOff>
    </xdr:from>
    <xdr:ext cx="762000" cy="259045"/>
    <xdr:sp macro="" textlink="">
      <xdr:nvSpPr>
        <xdr:cNvPr id="390" name="テキスト ボックス 389">
          <a:extLst>
            <a:ext uri="{FF2B5EF4-FFF2-40B4-BE49-F238E27FC236}">
              <a16:creationId xmlns:a16="http://schemas.microsoft.com/office/drawing/2014/main" id="{B78E5015-2572-4261-BBBC-403F6378685C}"/>
            </a:ext>
          </a:extLst>
        </xdr:cNvPr>
        <xdr:cNvSpPr txBox="1"/>
      </xdr:nvSpPr>
      <xdr:spPr>
        <a:xfrm>
          <a:off x="14909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65617</xdr:rowOff>
    </xdr:from>
    <xdr:to>
      <xdr:col>68</xdr:col>
      <xdr:colOff>152400</xdr:colOff>
      <xdr:row>42</xdr:row>
      <xdr:rowOff>132645</xdr:rowOff>
    </xdr:to>
    <xdr:cxnSp macro="">
      <xdr:nvCxnSpPr>
        <xdr:cNvPr id="391" name="直線コネクタ 390">
          <a:extLst>
            <a:ext uri="{FF2B5EF4-FFF2-40B4-BE49-F238E27FC236}">
              <a16:creationId xmlns:a16="http://schemas.microsoft.com/office/drawing/2014/main" id="{876BE5E1-788D-41C1-B37E-5A5573474D65}"/>
            </a:ext>
          </a:extLst>
        </xdr:cNvPr>
        <xdr:cNvCxnSpPr/>
      </xdr:nvCxnSpPr>
      <xdr:spPr>
        <a:xfrm>
          <a:off x="13512800" y="7266517"/>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2" name="フローチャート: 判断 391">
          <a:extLst>
            <a:ext uri="{FF2B5EF4-FFF2-40B4-BE49-F238E27FC236}">
              <a16:creationId xmlns:a16="http://schemas.microsoft.com/office/drawing/2014/main" id="{F8CEA48E-7A1D-43A1-92B2-E7C756268E35}"/>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3" name="テキスト ボックス 392">
          <a:extLst>
            <a:ext uri="{FF2B5EF4-FFF2-40B4-BE49-F238E27FC236}">
              <a16:creationId xmlns:a16="http://schemas.microsoft.com/office/drawing/2014/main" id="{1F9C46AE-F843-4072-998E-3A9B96D01A6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113595</xdr:rowOff>
    </xdr:from>
    <xdr:to>
      <xdr:col>64</xdr:col>
      <xdr:colOff>152400</xdr:colOff>
      <xdr:row>40</xdr:row>
      <xdr:rowOff>43745</xdr:rowOff>
    </xdr:to>
    <xdr:sp macro="" textlink="">
      <xdr:nvSpPr>
        <xdr:cNvPr id="394" name="フローチャート: 判断 393">
          <a:extLst>
            <a:ext uri="{FF2B5EF4-FFF2-40B4-BE49-F238E27FC236}">
              <a16:creationId xmlns:a16="http://schemas.microsoft.com/office/drawing/2014/main" id="{D8C291AA-E2F8-4232-A31A-68E1ECA37B2C}"/>
            </a:ext>
          </a:extLst>
        </xdr:cNvPr>
        <xdr:cNvSpPr/>
      </xdr:nvSpPr>
      <xdr:spPr>
        <a:xfrm>
          <a:off x="13462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53922</xdr:rowOff>
    </xdr:from>
    <xdr:ext cx="762000" cy="259045"/>
    <xdr:sp macro="" textlink="">
      <xdr:nvSpPr>
        <xdr:cNvPr id="395" name="テキスト ボックス 394">
          <a:extLst>
            <a:ext uri="{FF2B5EF4-FFF2-40B4-BE49-F238E27FC236}">
              <a16:creationId xmlns:a16="http://schemas.microsoft.com/office/drawing/2014/main" id="{E6D622ED-F48D-4359-9470-80F5EE7E3F3F}"/>
            </a:ext>
          </a:extLst>
        </xdr:cNvPr>
        <xdr:cNvSpPr txBox="1"/>
      </xdr:nvSpPr>
      <xdr:spPr>
        <a:xfrm>
          <a:off x="13131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B0AFD620-80B4-4316-B395-593853560291}"/>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A241DC8B-128C-4723-9095-1E7CFEDBA106}"/>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8DE3B7F7-5A98-41D4-8B99-FDCFC62AA259}"/>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CF950FB0-9373-410C-B795-E827EED8A498}"/>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89CDB191-117D-425B-9E63-194C5E6FB0F4}"/>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135467</xdr:rowOff>
    </xdr:from>
    <xdr:to>
      <xdr:col>81</xdr:col>
      <xdr:colOff>95250</xdr:colOff>
      <xdr:row>43</xdr:row>
      <xdr:rowOff>65617</xdr:rowOff>
    </xdr:to>
    <xdr:sp macro="" textlink="">
      <xdr:nvSpPr>
        <xdr:cNvPr id="401" name="楕円 400">
          <a:extLst>
            <a:ext uri="{FF2B5EF4-FFF2-40B4-BE49-F238E27FC236}">
              <a16:creationId xmlns:a16="http://schemas.microsoft.com/office/drawing/2014/main" id="{E80FC01E-2A4F-4628-BF26-34359D8C3900}"/>
            </a:ext>
          </a:extLst>
        </xdr:cNvPr>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107544</xdr:rowOff>
    </xdr:from>
    <xdr:ext cx="762000" cy="259045"/>
    <xdr:sp macro="" textlink="">
      <xdr:nvSpPr>
        <xdr:cNvPr id="402" name="公債費負担の状況該当値テキスト">
          <a:extLst>
            <a:ext uri="{FF2B5EF4-FFF2-40B4-BE49-F238E27FC236}">
              <a16:creationId xmlns:a16="http://schemas.microsoft.com/office/drawing/2014/main" id="{76A50FCB-B22C-4EEE-A80A-34CBC48F64CF}"/>
            </a:ext>
          </a:extLst>
        </xdr:cNvPr>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403" name="楕円 402">
          <a:extLst>
            <a:ext uri="{FF2B5EF4-FFF2-40B4-BE49-F238E27FC236}">
              <a16:creationId xmlns:a16="http://schemas.microsoft.com/office/drawing/2014/main" id="{B5B1733B-1D2E-40FA-BB93-7665C989B4FD}"/>
            </a:ext>
          </a:extLst>
        </xdr:cNvPr>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404" name="テキスト ボックス 403">
          <a:extLst>
            <a:ext uri="{FF2B5EF4-FFF2-40B4-BE49-F238E27FC236}">
              <a16:creationId xmlns:a16="http://schemas.microsoft.com/office/drawing/2014/main" id="{4F8ED6F8-589E-45AC-BE14-50CE63787899}"/>
            </a:ext>
          </a:extLst>
        </xdr:cNvPr>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122061</xdr:rowOff>
    </xdr:from>
    <xdr:to>
      <xdr:col>73</xdr:col>
      <xdr:colOff>44450</xdr:colOff>
      <xdr:row>43</xdr:row>
      <xdr:rowOff>52211</xdr:rowOff>
    </xdr:to>
    <xdr:sp macro="" textlink="">
      <xdr:nvSpPr>
        <xdr:cNvPr id="405" name="楕円 404">
          <a:extLst>
            <a:ext uri="{FF2B5EF4-FFF2-40B4-BE49-F238E27FC236}">
              <a16:creationId xmlns:a16="http://schemas.microsoft.com/office/drawing/2014/main" id="{E2C66245-18B0-4DF0-8BB7-94A4B7DFF05A}"/>
            </a:ext>
          </a:extLst>
        </xdr:cNvPr>
        <xdr:cNvSpPr/>
      </xdr:nvSpPr>
      <xdr:spPr>
        <a:xfrm>
          <a:off x="15240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36988</xdr:rowOff>
    </xdr:from>
    <xdr:ext cx="762000" cy="259045"/>
    <xdr:sp macro="" textlink="">
      <xdr:nvSpPr>
        <xdr:cNvPr id="406" name="テキスト ボックス 405">
          <a:extLst>
            <a:ext uri="{FF2B5EF4-FFF2-40B4-BE49-F238E27FC236}">
              <a16:creationId xmlns:a16="http://schemas.microsoft.com/office/drawing/2014/main" id="{62320AC7-1FD0-4209-87F1-0454D73C257A}"/>
            </a:ext>
          </a:extLst>
        </xdr:cNvPr>
        <xdr:cNvSpPr txBox="1"/>
      </xdr:nvSpPr>
      <xdr:spPr>
        <a:xfrm>
          <a:off x="14909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81845</xdr:rowOff>
    </xdr:from>
    <xdr:to>
      <xdr:col>68</xdr:col>
      <xdr:colOff>203200</xdr:colOff>
      <xdr:row>43</xdr:row>
      <xdr:rowOff>11995</xdr:rowOff>
    </xdr:to>
    <xdr:sp macro="" textlink="">
      <xdr:nvSpPr>
        <xdr:cNvPr id="407" name="楕円 406">
          <a:extLst>
            <a:ext uri="{FF2B5EF4-FFF2-40B4-BE49-F238E27FC236}">
              <a16:creationId xmlns:a16="http://schemas.microsoft.com/office/drawing/2014/main" id="{20BACE3C-A86C-45E8-ADB0-66675D9F18FE}"/>
            </a:ext>
          </a:extLst>
        </xdr:cNvPr>
        <xdr:cNvSpPr/>
      </xdr:nvSpPr>
      <xdr:spPr>
        <a:xfrm>
          <a:off x="14351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168222</xdr:rowOff>
    </xdr:from>
    <xdr:ext cx="762000" cy="259045"/>
    <xdr:sp macro="" textlink="">
      <xdr:nvSpPr>
        <xdr:cNvPr id="408" name="テキスト ボックス 407">
          <a:extLst>
            <a:ext uri="{FF2B5EF4-FFF2-40B4-BE49-F238E27FC236}">
              <a16:creationId xmlns:a16="http://schemas.microsoft.com/office/drawing/2014/main" id="{3C0098CF-BB1A-45E6-A9EC-B8AAE5C4F67A}"/>
            </a:ext>
          </a:extLst>
        </xdr:cNvPr>
        <xdr:cNvSpPr txBox="1"/>
      </xdr:nvSpPr>
      <xdr:spPr>
        <a:xfrm>
          <a:off x="14020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09" name="楕円 408">
          <a:extLst>
            <a:ext uri="{FF2B5EF4-FFF2-40B4-BE49-F238E27FC236}">
              <a16:creationId xmlns:a16="http://schemas.microsoft.com/office/drawing/2014/main" id="{A517B257-E2BF-4CE3-BAD8-78BC701D07DF}"/>
            </a:ext>
          </a:extLst>
        </xdr:cNvPr>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410" name="テキスト ボックス 409">
          <a:extLst>
            <a:ext uri="{FF2B5EF4-FFF2-40B4-BE49-F238E27FC236}">
              <a16:creationId xmlns:a16="http://schemas.microsoft.com/office/drawing/2014/main" id="{8D5071EF-2DB5-46B6-896A-4051CB7D8838}"/>
            </a:ext>
          </a:extLst>
        </xdr:cNvPr>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C5715647-DBD7-429E-9AFD-B7A8AD4F2F98}"/>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D42CB214-F5DA-4E38-9576-DDDC9A89ED12}"/>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167FCD65-D2BC-477E-B668-2D27FF242A79}"/>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EC957089-9C6C-4F8B-B0E9-01B7619A0AC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D73D14C8-88CB-4BCA-B444-D1C9D5797EAB}"/>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5F77EC33-FB1F-45DC-928A-7CE658ED5306}"/>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ADE2F3FF-1968-49CD-896C-359CE7015B2E}"/>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DAB91A1-D740-4158-B7F0-68DF8A79F54A}"/>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E8A2EFB9-BBB8-4066-A3E9-6F9A10D886EC}"/>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740E362D-EEF5-4FC7-AB70-62B84D7B8B4E}"/>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61F316F4-6C6D-4114-B2C0-B4BE32F1695E}"/>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4C98ADAA-869A-48B9-845B-DFE0BCA2846A}"/>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EFEDFF06-902B-415D-B53F-BCA6D6CC726F}"/>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負担行為に基づく支出予定額の増により、将来負担額が増となった。しかし、基準財政需要額算入見込額の減に比べ、財政調整基金等の充当可能基金の増が大きく、充当可能財源等が増となり、将来負担額の増を上回ったため分子全体は減少した。さらに地方交付税や臨時財政対策債の減による標準財政規模及び算入公債費等の減により、分母も減少した。これら分母と分子の減が概ね同程度であったことから、将来負担比率は昨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％の微増に抑えられている。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今後も行革大綱に定める財政改革目標である地方債借入上限額の堅持などの取組みにより、持続可能な財政運営に努める。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D832115D-C620-48BF-BBAD-0A9FFEF7C52C}"/>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81178BB8-0A08-4DEC-B38F-22077D3BD152}"/>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46EE2E4-E5FA-4F79-95A4-F5590CB6A058}"/>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AB2D4143-989E-40A9-A76F-79A9663EABC3}"/>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5F2663B-7B7B-49B5-876A-10524BA631C8}"/>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A5FCE0B1-FB1F-467F-A5A8-98D59E6D15FC}"/>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BC98C8C9-1F8B-4D09-BE9C-F313C7A7E09F}"/>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6800073E-D253-4671-BC5E-891B930A230F}"/>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5145E938-BFB3-49F5-ACE2-BF675299B7BE}"/>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65BC47BA-24D4-4D5F-A6F6-FD6610B2A125}"/>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C82B918-CDC3-4033-8D5E-E886CA26F06C}"/>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2B02973E-CF88-4957-8A24-7454F0B14EBB}"/>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B344A15E-862D-40B9-A638-42B463FAF965}"/>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54AC9B9-F925-4EF5-B0EB-421AFFC3D5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32897643-8047-4D2C-89C8-C33D256C6747}"/>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148449</xdr:rowOff>
    </xdr:to>
    <xdr:cxnSp macro="">
      <xdr:nvCxnSpPr>
        <xdr:cNvPr id="439" name="直線コネクタ 438">
          <a:extLst>
            <a:ext uri="{FF2B5EF4-FFF2-40B4-BE49-F238E27FC236}">
              <a16:creationId xmlns:a16="http://schemas.microsoft.com/office/drawing/2014/main" id="{1506FFA8-F872-416C-9085-CF328C2D97F4}"/>
            </a:ext>
          </a:extLst>
        </xdr:cNvPr>
        <xdr:cNvCxnSpPr/>
      </xdr:nvCxnSpPr>
      <xdr:spPr>
        <a:xfrm flipV="1">
          <a:off x="17018000" y="2370667"/>
          <a:ext cx="0" cy="15496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120526</xdr:rowOff>
    </xdr:from>
    <xdr:ext cx="762000" cy="259045"/>
    <xdr:sp macro="" textlink="">
      <xdr:nvSpPr>
        <xdr:cNvPr id="440" name="将来負担の状況最小値テキスト">
          <a:extLst>
            <a:ext uri="{FF2B5EF4-FFF2-40B4-BE49-F238E27FC236}">
              <a16:creationId xmlns:a16="http://schemas.microsoft.com/office/drawing/2014/main" id="{3509C64F-58C2-43C6-90B5-02EEEFEF5017}"/>
            </a:ext>
          </a:extLst>
        </xdr:cNvPr>
        <xdr:cNvSpPr txBox="1"/>
      </xdr:nvSpPr>
      <xdr:spPr>
        <a:xfrm>
          <a:off x="17106900" y="389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148449</xdr:rowOff>
    </xdr:from>
    <xdr:to>
      <xdr:col>81</xdr:col>
      <xdr:colOff>133350</xdr:colOff>
      <xdr:row>22</xdr:row>
      <xdr:rowOff>148449</xdr:rowOff>
    </xdr:to>
    <xdr:cxnSp macro="">
      <xdr:nvCxnSpPr>
        <xdr:cNvPr id="441" name="直線コネクタ 440">
          <a:extLst>
            <a:ext uri="{FF2B5EF4-FFF2-40B4-BE49-F238E27FC236}">
              <a16:creationId xmlns:a16="http://schemas.microsoft.com/office/drawing/2014/main" id="{7FAFA6E6-1A8D-43E6-B6C3-B309C54F9EAB}"/>
            </a:ext>
          </a:extLst>
        </xdr:cNvPr>
        <xdr:cNvCxnSpPr/>
      </xdr:nvCxnSpPr>
      <xdr:spPr>
        <a:xfrm>
          <a:off x="16929100" y="392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8A1D1D3E-1574-4AA4-98F6-B823BB2A4472}"/>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AB1B6D6A-8348-4478-B2AD-639331843ADF}"/>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169333</xdr:rowOff>
    </xdr:from>
    <xdr:to>
      <xdr:col>81</xdr:col>
      <xdr:colOff>44450</xdr:colOff>
      <xdr:row>19</xdr:row>
      <xdr:rowOff>1905</xdr:rowOff>
    </xdr:to>
    <xdr:cxnSp macro="">
      <xdr:nvCxnSpPr>
        <xdr:cNvPr id="444" name="直線コネクタ 443">
          <a:extLst>
            <a:ext uri="{FF2B5EF4-FFF2-40B4-BE49-F238E27FC236}">
              <a16:creationId xmlns:a16="http://schemas.microsoft.com/office/drawing/2014/main" id="{7AD33414-02DF-41A5-8248-A807B47CE9DB}"/>
            </a:ext>
          </a:extLst>
        </xdr:cNvPr>
        <xdr:cNvCxnSpPr/>
      </xdr:nvCxnSpPr>
      <xdr:spPr>
        <a:xfrm>
          <a:off x="16179800" y="3255433"/>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a:extLst>
            <a:ext uri="{FF2B5EF4-FFF2-40B4-BE49-F238E27FC236}">
              <a16:creationId xmlns:a16="http://schemas.microsoft.com/office/drawing/2014/main" id="{ABFE67AD-8687-41B1-BCD6-BFDD4AD4D7F4}"/>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900FEAE8-0487-4570-A6E1-68F62901D7CA}"/>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169333</xdr:rowOff>
    </xdr:from>
    <xdr:to>
      <xdr:col>77</xdr:col>
      <xdr:colOff>44450</xdr:colOff>
      <xdr:row>20</xdr:row>
      <xdr:rowOff>120015</xdr:rowOff>
    </xdr:to>
    <xdr:cxnSp macro="">
      <xdr:nvCxnSpPr>
        <xdr:cNvPr id="447" name="直線コネクタ 446">
          <a:extLst>
            <a:ext uri="{FF2B5EF4-FFF2-40B4-BE49-F238E27FC236}">
              <a16:creationId xmlns:a16="http://schemas.microsoft.com/office/drawing/2014/main" id="{CEC94CD1-D462-400B-8411-FCB37532A645}"/>
            </a:ext>
          </a:extLst>
        </xdr:cNvPr>
        <xdr:cNvCxnSpPr/>
      </xdr:nvCxnSpPr>
      <xdr:spPr>
        <a:xfrm flipV="1">
          <a:off x="15290800" y="3255433"/>
          <a:ext cx="889000" cy="29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145979</xdr:rowOff>
    </xdr:from>
    <xdr:to>
      <xdr:col>77</xdr:col>
      <xdr:colOff>95250</xdr:colOff>
      <xdr:row>14</xdr:row>
      <xdr:rowOff>76129</xdr:rowOff>
    </xdr:to>
    <xdr:sp macro="" textlink="">
      <xdr:nvSpPr>
        <xdr:cNvPr id="448" name="フローチャート: 判断 447">
          <a:extLst>
            <a:ext uri="{FF2B5EF4-FFF2-40B4-BE49-F238E27FC236}">
              <a16:creationId xmlns:a16="http://schemas.microsoft.com/office/drawing/2014/main" id="{80D8DAF4-CC24-4822-82D7-ECFA5987565E}"/>
            </a:ext>
          </a:extLst>
        </xdr:cNvPr>
        <xdr:cNvSpPr/>
      </xdr:nvSpPr>
      <xdr:spPr>
        <a:xfrm>
          <a:off x="161290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86306</xdr:rowOff>
    </xdr:from>
    <xdr:ext cx="736600" cy="259045"/>
    <xdr:sp macro="" textlink="">
      <xdr:nvSpPr>
        <xdr:cNvPr id="449" name="テキスト ボックス 448">
          <a:extLst>
            <a:ext uri="{FF2B5EF4-FFF2-40B4-BE49-F238E27FC236}">
              <a16:creationId xmlns:a16="http://schemas.microsoft.com/office/drawing/2014/main" id="{2E06A1FB-F869-40FC-AE42-B063E139B434}"/>
            </a:ext>
          </a:extLst>
        </xdr:cNvPr>
        <xdr:cNvSpPr txBox="1"/>
      </xdr:nvSpPr>
      <xdr:spPr>
        <a:xfrm>
          <a:off x="15798800" y="2143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120015</xdr:rowOff>
    </xdr:from>
    <xdr:to>
      <xdr:col>72</xdr:col>
      <xdr:colOff>203200</xdr:colOff>
      <xdr:row>20</xdr:row>
      <xdr:rowOff>161572</xdr:rowOff>
    </xdr:to>
    <xdr:cxnSp macro="">
      <xdr:nvCxnSpPr>
        <xdr:cNvPr id="450" name="直線コネクタ 449">
          <a:extLst>
            <a:ext uri="{FF2B5EF4-FFF2-40B4-BE49-F238E27FC236}">
              <a16:creationId xmlns:a16="http://schemas.microsoft.com/office/drawing/2014/main" id="{FFF4A7BC-1C63-4103-A548-68288F9B5A7F}"/>
            </a:ext>
          </a:extLst>
        </xdr:cNvPr>
        <xdr:cNvCxnSpPr/>
      </xdr:nvCxnSpPr>
      <xdr:spPr>
        <a:xfrm flipV="1">
          <a:off x="14401800" y="3549015"/>
          <a:ext cx="889000" cy="4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170109</xdr:rowOff>
    </xdr:from>
    <xdr:to>
      <xdr:col>73</xdr:col>
      <xdr:colOff>44450</xdr:colOff>
      <xdr:row>14</xdr:row>
      <xdr:rowOff>100259</xdr:rowOff>
    </xdr:to>
    <xdr:sp macro="" textlink="">
      <xdr:nvSpPr>
        <xdr:cNvPr id="451" name="フローチャート: 判断 450">
          <a:extLst>
            <a:ext uri="{FF2B5EF4-FFF2-40B4-BE49-F238E27FC236}">
              <a16:creationId xmlns:a16="http://schemas.microsoft.com/office/drawing/2014/main" id="{10B20F13-F276-4EBD-A1DB-00286683F99A}"/>
            </a:ext>
          </a:extLst>
        </xdr:cNvPr>
        <xdr:cNvSpPr/>
      </xdr:nvSpPr>
      <xdr:spPr>
        <a:xfrm>
          <a:off x="15240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110436</xdr:rowOff>
    </xdr:from>
    <xdr:ext cx="762000" cy="259045"/>
    <xdr:sp macro="" textlink="">
      <xdr:nvSpPr>
        <xdr:cNvPr id="452" name="テキスト ボックス 451">
          <a:extLst>
            <a:ext uri="{FF2B5EF4-FFF2-40B4-BE49-F238E27FC236}">
              <a16:creationId xmlns:a16="http://schemas.microsoft.com/office/drawing/2014/main" id="{F09BDC25-E987-471B-9DA0-FF9ADF361917}"/>
            </a:ext>
          </a:extLst>
        </xdr:cNvPr>
        <xdr:cNvSpPr txBox="1"/>
      </xdr:nvSpPr>
      <xdr:spPr>
        <a:xfrm>
          <a:off x="14909800" y="216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152188</xdr:rowOff>
    </xdr:from>
    <xdr:to>
      <xdr:col>68</xdr:col>
      <xdr:colOff>152400</xdr:colOff>
      <xdr:row>20</xdr:row>
      <xdr:rowOff>161572</xdr:rowOff>
    </xdr:to>
    <xdr:cxnSp macro="">
      <xdr:nvCxnSpPr>
        <xdr:cNvPr id="453" name="直線コネクタ 452">
          <a:extLst>
            <a:ext uri="{FF2B5EF4-FFF2-40B4-BE49-F238E27FC236}">
              <a16:creationId xmlns:a16="http://schemas.microsoft.com/office/drawing/2014/main" id="{98EDFF85-8AE9-4DE6-9220-13385C24F01C}"/>
            </a:ext>
          </a:extLst>
        </xdr:cNvPr>
        <xdr:cNvCxnSpPr/>
      </xdr:nvCxnSpPr>
      <xdr:spPr>
        <a:xfrm>
          <a:off x="13512800" y="3581188"/>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97719</xdr:rowOff>
    </xdr:from>
    <xdr:to>
      <xdr:col>68</xdr:col>
      <xdr:colOff>203200</xdr:colOff>
      <xdr:row>14</xdr:row>
      <xdr:rowOff>27869</xdr:rowOff>
    </xdr:to>
    <xdr:sp macro="" textlink="">
      <xdr:nvSpPr>
        <xdr:cNvPr id="454" name="フローチャート: 判断 453">
          <a:extLst>
            <a:ext uri="{FF2B5EF4-FFF2-40B4-BE49-F238E27FC236}">
              <a16:creationId xmlns:a16="http://schemas.microsoft.com/office/drawing/2014/main" id="{FB112489-47DD-40B4-AF6D-2F7DBC1C283A}"/>
            </a:ext>
          </a:extLst>
        </xdr:cNvPr>
        <xdr:cNvSpPr/>
      </xdr:nvSpPr>
      <xdr:spPr>
        <a:xfrm>
          <a:off x="14351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38046</xdr:rowOff>
    </xdr:from>
    <xdr:ext cx="762000" cy="259045"/>
    <xdr:sp macro="" textlink="">
      <xdr:nvSpPr>
        <xdr:cNvPr id="455" name="テキスト ボックス 454">
          <a:extLst>
            <a:ext uri="{FF2B5EF4-FFF2-40B4-BE49-F238E27FC236}">
              <a16:creationId xmlns:a16="http://schemas.microsoft.com/office/drawing/2014/main" id="{D5864401-FC14-4B97-A201-AEDEF2297E98}"/>
            </a:ext>
          </a:extLst>
        </xdr:cNvPr>
        <xdr:cNvSpPr txBox="1"/>
      </xdr:nvSpPr>
      <xdr:spPr>
        <a:xfrm>
          <a:off x="14020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127212</xdr:rowOff>
    </xdr:from>
    <xdr:to>
      <xdr:col>64</xdr:col>
      <xdr:colOff>152400</xdr:colOff>
      <xdr:row>14</xdr:row>
      <xdr:rowOff>57362</xdr:rowOff>
    </xdr:to>
    <xdr:sp macro="" textlink="">
      <xdr:nvSpPr>
        <xdr:cNvPr id="456" name="フローチャート: 判断 455">
          <a:extLst>
            <a:ext uri="{FF2B5EF4-FFF2-40B4-BE49-F238E27FC236}">
              <a16:creationId xmlns:a16="http://schemas.microsoft.com/office/drawing/2014/main" id="{45F5CCF7-4EA7-4D8D-8350-4FADF985C2C3}"/>
            </a:ext>
          </a:extLst>
        </xdr:cNvPr>
        <xdr:cNvSpPr/>
      </xdr:nvSpPr>
      <xdr:spPr>
        <a:xfrm>
          <a:off x="13462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67539</xdr:rowOff>
    </xdr:from>
    <xdr:ext cx="762000" cy="259045"/>
    <xdr:sp macro="" textlink="">
      <xdr:nvSpPr>
        <xdr:cNvPr id="457" name="テキスト ボックス 456">
          <a:extLst>
            <a:ext uri="{FF2B5EF4-FFF2-40B4-BE49-F238E27FC236}">
              <a16:creationId xmlns:a16="http://schemas.microsoft.com/office/drawing/2014/main" id="{E4D990CC-9D22-40EF-9173-89A2CC4D5D77}"/>
            </a:ext>
          </a:extLst>
        </xdr:cNvPr>
        <xdr:cNvSpPr txBox="1"/>
      </xdr:nvSpPr>
      <xdr:spPr>
        <a:xfrm>
          <a:off x="13131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F23D1448-58ED-41D2-B0E1-3529F7557E1C}"/>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E23C6F39-771C-4BA8-800D-158808D16909}"/>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A5DF9CCA-95F5-470D-9B2A-098B3D0E9B4F}"/>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C1AE649-0A1F-4E6C-B666-698F718848D1}"/>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5D06AE93-5AD1-40B2-A2DF-F699C3FBDA78}"/>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122555</xdr:rowOff>
    </xdr:from>
    <xdr:to>
      <xdr:col>81</xdr:col>
      <xdr:colOff>95250</xdr:colOff>
      <xdr:row>19</xdr:row>
      <xdr:rowOff>52705</xdr:rowOff>
    </xdr:to>
    <xdr:sp macro="" textlink="">
      <xdr:nvSpPr>
        <xdr:cNvPr id="463" name="楕円 462">
          <a:extLst>
            <a:ext uri="{FF2B5EF4-FFF2-40B4-BE49-F238E27FC236}">
              <a16:creationId xmlns:a16="http://schemas.microsoft.com/office/drawing/2014/main" id="{10665D7E-CC4E-40AB-AB38-D1BDFC2D038C}"/>
            </a:ext>
          </a:extLst>
        </xdr:cNvPr>
        <xdr:cNvSpPr/>
      </xdr:nvSpPr>
      <xdr:spPr>
        <a:xfrm>
          <a:off x="16967200" y="32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94632</xdr:rowOff>
    </xdr:from>
    <xdr:ext cx="762000" cy="259045"/>
    <xdr:sp macro="" textlink="">
      <xdr:nvSpPr>
        <xdr:cNvPr id="464" name="将来負担の状況該当値テキスト">
          <a:extLst>
            <a:ext uri="{FF2B5EF4-FFF2-40B4-BE49-F238E27FC236}">
              <a16:creationId xmlns:a16="http://schemas.microsoft.com/office/drawing/2014/main" id="{CCB17A6F-EE06-4639-AC35-4CEB08A6B99B}"/>
            </a:ext>
          </a:extLst>
        </xdr:cNvPr>
        <xdr:cNvSpPr txBox="1"/>
      </xdr:nvSpPr>
      <xdr:spPr>
        <a:xfrm>
          <a:off x="17106900" y="318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118533</xdr:rowOff>
    </xdr:from>
    <xdr:to>
      <xdr:col>77</xdr:col>
      <xdr:colOff>95250</xdr:colOff>
      <xdr:row>19</xdr:row>
      <xdr:rowOff>48683</xdr:rowOff>
    </xdr:to>
    <xdr:sp macro="" textlink="">
      <xdr:nvSpPr>
        <xdr:cNvPr id="465" name="楕円 464">
          <a:extLst>
            <a:ext uri="{FF2B5EF4-FFF2-40B4-BE49-F238E27FC236}">
              <a16:creationId xmlns:a16="http://schemas.microsoft.com/office/drawing/2014/main" id="{5BE73008-A55F-4539-9537-8C36DA83A454}"/>
            </a:ext>
          </a:extLst>
        </xdr:cNvPr>
        <xdr:cNvSpPr/>
      </xdr:nvSpPr>
      <xdr:spPr>
        <a:xfrm>
          <a:off x="16129000" y="320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33460</xdr:rowOff>
    </xdr:from>
    <xdr:ext cx="736600" cy="259045"/>
    <xdr:sp macro="" textlink="">
      <xdr:nvSpPr>
        <xdr:cNvPr id="466" name="テキスト ボックス 465">
          <a:extLst>
            <a:ext uri="{FF2B5EF4-FFF2-40B4-BE49-F238E27FC236}">
              <a16:creationId xmlns:a16="http://schemas.microsoft.com/office/drawing/2014/main" id="{A9C018CA-E9E3-422A-99C5-2E81D456F5CD}"/>
            </a:ext>
          </a:extLst>
        </xdr:cNvPr>
        <xdr:cNvSpPr txBox="1"/>
      </xdr:nvSpPr>
      <xdr:spPr>
        <a:xfrm>
          <a:off x="15798800" y="329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69215</xdr:rowOff>
    </xdr:from>
    <xdr:to>
      <xdr:col>73</xdr:col>
      <xdr:colOff>44450</xdr:colOff>
      <xdr:row>20</xdr:row>
      <xdr:rowOff>170815</xdr:rowOff>
    </xdr:to>
    <xdr:sp macro="" textlink="">
      <xdr:nvSpPr>
        <xdr:cNvPr id="467" name="楕円 466">
          <a:extLst>
            <a:ext uri="{FF2B5EF4-FFF2-40B4-BE49-F238E27FC236}">
              <a16:creationId xmlns:a16="http://schemas.microsoft.com/office/drawing/2014/main" id="{AA7DBB00-F99D-4982-B79D-0F0F1D0D0D0B}"/>
            </a:ext>
          </a:extLst>
        </xdr:cNvPr>
        <xdr:cNvSpPr/>
      </xdr:nvSpPr>
      <xdr:spPr>
        <a:xfrm>
          <a:off x="15240000" y="34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155592</xdr:rowOff>
    </xdr:from>
    <xdr:ext cx="762000" cy="259045"/>
    <xdr:sp macro="" textlink="">
      <xdr:nvSpPr>
        <xdr:cNvPr id="468" name="テキスト ボックス 467">
          <a:extLst>
            <a:ext uri="{FF2B5EF4-FFF2-40B4-BE49-F238E27FC236}">
              <a16:creationId xmlns:a16="http://schemas.microsoft.com/office/drawing/2014/main" id="{B896A048-9C40-4D8A-96AC-B7DC6089BFB0}"/>
            </a:ext>
          </a:extLst>
        </xdr:cNvPr>
        <xdr:cNvSpPr txBox="1"/>
      </xdr:nvSpPr>
      <xdr:spPr>
        <a:xfrm>
          <a:off x="14909800" y="358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110772</xdr:rowOff>
    </xdr:from>
    <xdr:to>
      <xdr:col>68</xdr:col>
      <xdr:colOff>203200</xdr:colOff>
      <xdr:row>21</xdr:row>
      <xdr:rowOff>40922</xdr:rowOff>
    </xdr:to>
    <xdr:sp macro="" textlink="">
      <xdr:nvSpPr>
        <xdr:cNvPr id="469" name="楕円 468">
          <a:extLst>
            <a:ext uri="{FF2B5EF4-FFF2-40B4-BE49-F238E27FC236}">
              <a16:creationId xmlns:a16="http://schemas.microsoft.com/office/drawing/2014/main" id="{2FD7041C-BA4F-45C9-9503-0042C959CE88}"/>
            </a:ext>
          </a:extLst>
        </xdr:cNvPr>
        <xdr:cNvSpPr/>
      </xdr:nvSpPr>
      <xdr:spPr>
        <a:xfrm>
          <a:off x="14351000" y="353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25699</xdr:rowOff>
    </xdr:from>
    <xdr:ext cx="762000" cy="259045"/>
    <xdr:sp macro="" textlink="">
      <xdr:nvSpPr>
        <xdr:cNvPr id="470" name="テキスト ボックス 469">
          <a:extLst>
            <a:ext uri="{FF2B5EF4-FFF2-40B4-BE49-F238E27FC236}">
              <a16:creationId xmlns:a16="http://schemas.microsoft.com/office/drawing/2014/main" id="{F71DB3FA-ECA0-4474-B7A9-CC51BF5388D1}"/>
            </a:ext>
          </a:extLst>
        </xdr:cNvPr>
        <xdr:cNvSpPr txBox="1"/>
      </xdr:nvSpPr>
      <xdr:spPr>
        <a:xfrm>
          <a:off x="14020800" y="362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101388</xdr:rowOff>
    </xdr:from>
    <xdr:to>
      <xdr:col>64</xdr:col>
      <xdr:colOff>152400</xdr:colOff>
      <xdr:row>21</xdr:row>
      <xdr:rowOff>31538</xdr:rowOff>
    </xdr:to>
    <xdr:sp macro="" textlink="">
      <xdr:nvSpPr>
        <xdr:cNvPr id="471" name="楕円 470">
          <a:extLst>
            <a:ext uri="{FF2B5EF4-FFF2-40B4-BE49-F238E27FC236}">
              <a16:creationId xmlns:a16="http://schemas.microsoft.com/office/drawing/2014/main" id="{AAA4FCCF-A781-4E62-9907-E73051C032DE}"/>
            </a:ext>
          </a:extLst>
        </xdr:cNvPr>
        <xdr:cNvSpPr/>
      </xdr:nvSpPr>
      <xdr:spPr>
        <a:xfrm>
          <a:off x="13462000" y="353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16315</xdr:rowOff>
    </xdr:from>
    <xdr:ext cx="762000" cy="259045"/>
    <xdr:sp macro="" textlink="">
      <xdr:nvSpPr>
        <xdr:cNvPr id="472" name="テキスト ボックス 471">
          <a:extLst>
            <a:ext uri="{FF2B5EF4-FFF2-40B4-BE49-F238E27FC236}">
              <a16:creationId xmlns:a16="http://schemas.microsoft.com/office/drawing/2014/main" id="{D9C40DF7-9D6C-45C0-B9BA-DDAE7A5A1DA9}"/>
            </a:ext>
          </a:extLst>
        </xdr:cNvPr>
        <xdr:cNvSpPr txBox="1"/>
      </xdr:nvSpPr>
      <xdr:spPr>
        <a:xfrm>
          <a:off x="13131800" y="361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138,104
136,507
656.29
78,461,344
74,670,369
3,409,108
37,201,203
79,287,530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年度は退職者数が少なかったことによる退職手当の支給の減少が人件費に影響を及ぼしたが、令和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年度は前年よりは退職者が増えており人件費増となっている。</a:t>
          </a:r>
        </a:p>
        <a:p>
          <a:r>
            <a:rPr kumimoji="1" lang="ja-JP" altLang="en-US" sz="1300">
              <a:latin typeface="ＭＳ Ｐゴシック" panose="020B0600070205080204" pitchFamily="50" charset="-128"/>
              <a:ea typeface="ＭＳ Ｐゴシック" panose="020B0600070205080204" pitchFamily="50" charset="-128"/>
            </a:rPr>
            <a:t>　定年延長制度が開始されたことにより、職員数が一時的に増加すること、定年退職者は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度になること等が影響し、今後も変動することが予想されるが、適正範囲の人件費となるよう職員採用や組織構成の検証を進めていく。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19050</xdr:rowOff>
    </xdr:from>
    <xdr:to>
      <xdr:col>24</xdr:col>
      <xdr:colOff>25400</xdr:colOff>
      <xdr:row>40</xdr:row>
      <xdr:rowOff>139700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769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111777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139700</xdr:rowOff>
    </xdr:from>
    <xdr:to>
      <xdr:col>24</xdr:col>
      <xdr:colOff>114300</xdr:colOff>
      <xdr:row>40</xdr:row>
      <xdr:rowOff>139700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105427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19050</xdr:rowOff>
    </xdr:from>
    <xdr:to>
      <xdr:col>24</xdr:col>
      <xdr:colOff>114300</xdr:colOff>
      <xdr:row>33</xdr:row>
      <xdr:rowOff>19050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95250</xdr:rowOff>
    </xdr:from>
    <xdr:to>
      <xdr:col>24</xdr:col>
      <xdr:colOff>25400</xdr:colOff>
      <xdr:row>38</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389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127000</xdr:rowOff>
    </xdr:from>
    <xdr:to>
      <xdr:col>24</xdr:col>
      <xdr:colOff>76200</xdr:colOff>
      <xdr:row>37</xdr:row>
      <xdr:rowOff>57150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95250</xdr:rowOff>
    </xdr:from>
    <xdr:to>
      <xdr:col>19</xdr:col>
      <xdr:colOff>187325</xdr:colOff>
      <xdr:row>39</xdr:row>
      <xdr:rowOff>133350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389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63500</xdr:rowOff>
    </xdr:from>
    <xdr:to>
      <xdr:col>20</xdr:col>
      <xdr:colOff>38100</xdr:colOff>
      <xdr:row>36</xdr:row>
      <xdr:rowOff>165100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3827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133350</xdr:rowOff>
    </xdr:from>
    <xdr:to>
      <xdr:col>15</xdr:col>
      <xdr:colOff>98425</xdr:colOff>
      <xdr:row>39</xdr:row>
      <xdr:rowOff>158750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819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158750</xdr:rowOff>
    </xdr:from>
    <xdr:to>
      <xdr:col>11</xdr:col>
      <xdr:colOff>9525</xdr:colOff>
      <xdr:row>40</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845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38100</xdr:rowOff>
    </xdr:from>
    <xdr:to>
      <xdr:col>24</xdr:col>
      <xdr:colOff>76200</xdr:colOff>
      <xdr:row>38</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44450</xdr:rowOff>
    </xdr:from>
    <xdr:to>
      <xdr:col>20</xdr:col>
      <xdr:colOff>38100</xdr:colOff>
      <xdr:row>37</xdr:row>
      <xdr:rowOff>146050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130827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7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82550</xdr:rowOff>
    </xdr:from>
    <xdr:to>
      <xdr:col>15</xdr:col>
      <xdr:colOff>149225</xdr:colOff>
      <xdr:row>40</xdr:row>
      <xdr:rowOff>12700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168927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107950</xdr:rowOff>
    </xdr:from>
    <xdr:to>
      <xdr:col>11</xdr:col>
      <xdr:colOff>60325</xdr:colOff>
      <xdr:row>40</xdr:row>
      <xdr:rowOff>38100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22877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38100</xdr:rowOff>
    </xdr:from>
    <xdr:to>
      <xdr:col>6</xdr:col>
      <xdr:colOff>171450</xdr:colOff>
      <xdr:row>40</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124477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物件費における経常経費充当一般財源は予防接種事業費や一時預かり事業費の委託料の増等により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億円増となり、前年度比では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今後も引き続き、公共施設再配置計画による取組みを進め、維持管理経費の削減を図る。また、行政評価による事務事業の見直しなどにより経費の抑制に努める。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61686</xdr:rowOff>
    </xdr:from>
    <xdr:to>
      <xdr:col>82</xdr:col>
      <xdr:colOff>107950</xdr:colOff>
      <xdr:row>15</xdr:row>
      <xdr:rowOff>53521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61986"/>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8363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40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61686</xdr:rowOff>
    </xdr:from>
    <xdr:to>
      <xdr:col>78</xdr:col>
      <xdr:colOff>69850</xdr:colOff>
      <xdr:row>15</xdr:row>
      <xdr:rowOff>31750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4619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32657</xdr:rowOff>
    </xdr:from>
    <xdr:to>
      <xdr:col>78</xdr:col>
      <xdr:colOff>120650</xdr:colOff>
      <xdr:row>14</xdr:row>
      <xdr:rowOff>134257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119034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1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75293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603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119743</xdr:rowOff>
    </xdr:from>
    <xdr:to>
      <xdr:col>74</xdr:col>
      <xdr:colOff>31750</xdr:colOff>
      <xdr:row>15</xdr:row>
      <xdr:rowOff>49893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60070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53521</xdr:rowOff>
    </xdr:from>
    <xdr:to>
      <xdr:col>69</xdr:col>
      <xdr:colOff>92075</xdr:colOff>
      <xdr:row>15</xdr:row>
      <xdr:rowOff>75293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25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100693</xdr:rowOff>
    </xdr:from>
    <xdr:to>
      <xdr:col>69</xdr:col>
      <xdr:colOff>142875</xdr:colOff>
      <xdr:row>16</xdr:row>
      <xdr:rowOff>30843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4734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2721</xdr:rowOff>
    </xdr:from>
    <xdr:to>
      <xdr:col>82</xdr:col>
      <xdr:colOff>158750</xdr:colOff>
      <xdr:row>15</xdr:row>
      <xdr:rowOff>104321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146248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4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10886</xdr:rowOff>
    </xdr:from>
    <xdr:to>
      <xdr:col>78</xdr:col>
      <xdr:colOff>120650</xdr:colOff>
      <xdr:row>14</xdr:row>
      <xdr:rowOff>112486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122663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8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67327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24493</xdr:rowOff>
    </xdr:from>
    <xdr:to>
      <xdr:col>69</xdr:col>
      <xdr:colOff>142875</xdr:colOff>
      <xdr:row>15</xdr:row>
      <xdr:rowOff>126093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136270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2721</xdr:rowOff>
    </xdr:from>
    <xdr:to>
      <xdr:col>65</xdr:col>
      <xdr:colOff>53975</xdr:colOff>
      <xdr:row>15</xdr:row>
      <xdr:rowOff>104321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114498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単価・利用率等の増に伴う、障害者自立支援給付事業費の増や新たに私立保育所が追加されたことによる施設型給付事業費の増などにより、経常的扶助費は前年度に比べ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今後も引き続き、高齢化の進行等による社会福祉費の増加が予想されることから、単独事業の見直し等、給付の適正化に努めていく。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146050</xdr:rowOff>
    </xdr:from>
    <xdr:to>
      <xdr:col>24</xdr:col>
      <xdr:colOff>25400</xdr:colOff>
      <xdr:row>61</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4043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60977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14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146050</xdr:rowOff>
    </xdr:from>
    <xdr:to>
      <xdr:col>24</xdr:col>
      <xdr:colOff>114300</xdr:colOff>
      <xdr:row>54</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40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3091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67327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10011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95250</xdr:rowOff>
    </xdr:from>
    <xdr:to>
      <xdr:col>24</xdr:col>
      <xdr:colOff>76200</xdr:colOff>
      <xdr:row>59</xdr:row>
      <xdr:rowOff>25400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55</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3091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0</xdr:rowOff>
    </xdr:from>
    <xdr:to>
      <xdr:col>20</xdr:col>
      <xdr:colOff>38100</xdr:colOff>
      <xdr:row>58</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88900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94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133350</xdr:rowOff>
    </xdr:from>
    <xdr:to>
      <xdr:col>15</xdr:col>
      <xdr:colOff>149225</xdr:colOff>
      <xdr:row>59</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88900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95250</xdr:rowOff>
    </xdr:from>
    <xdr:to>
      <xdr:col>11</xdr:col>
      <xdr:colOff>60325</xdr:colOff>
      <xdr:row>60</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86377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3827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6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国民健康保険特別会計や介護保険特別会計に対する一般会計からの繰出金の増等により、前年度比では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今後も引き続き、特別会計の経営の効率化等を図ることで、繰出金などの負担の減少に努める。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57150</xdr:rowOff>
    </xdr:from>
    <xdr:to>
      <xdr:col>82</xdr:col>
      <xdr:colOff>107950</xdr:colOff>
      <xdr:row>61</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44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149877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6350</xdr:rowOff>
    </xdr:from>
    <xdr:to>
      <xdr:col>82</xdr:col>
      <xdr:colOff>196850</xdr:colOff>
      <xdr:row>61</xdr:row>
      <xdr:rowOff>6350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143527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57150</xdr:rowOff>
    </xdr:from>
    <xdr:to>
      <xdr:col>82</xdr:col>
      <xdr:colOff>196850</xdr:colOff>
      <xdr:row>53</xdr:row>
      <xdr:rowOff>57150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114300</xdr:rowOff>
    </xdr:from>
    <xdr:to>
      <xdr:col>82</xdr:col>
      <xdr:colOff>107950</xdr:colOff>
      <xdr:row>57</xdr:row>
      <xdr:rowOff>31750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15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114300</xdr:rowOff>
    </xdr:from>
    <xdr:to>
      <xdr:col>78</xdr:col>
      <xdr:colOff>69850</xdr:colOff>
      <xdr:row>57</xdr:row>
      <xdr:rowOff>120650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155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44450</xdr:rowOff>
    </xdr:from>
    <xdr:to>
      <xdr:col>78</xdr:col>
      <xdr:colOff>120650</xdr:colOff>
      <xdr:row>57</xdr:row>
      <xdr:rowOff>146050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130827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95250</xdr:rowOff>
    </xdr:from>
    <xdr:to>
      <xdr:col>73</xdr:col>
      <xdr:colOff>180975</xdr:colOff>
      <xdr:row>57</xdr:row>
      <xdr:rowOff>120650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67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133350</xdr:rowOff>
    </xdr:from>
    <xdr:to>
      <xdr:col>74</xdr:col>
      <xdr:colOff>31750</xdr:colOff>
      <xdr:row>58</xdr:row>
      <xdr:rowOff>63500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31750</xdr:rowOff>
    </xdr:from>
    <xdr:to>
      <xdr:col>69</xdr:col>
      <xdr:colOff>92075</xdr:colOff>
      <xdr:row>57</xdr:row>
      <xdr:rowOff>95250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04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101600</xdr:rowOff>
    </xdr:from>
    <xdr:to>
      <xdr:col>69</xdr:col>
      <xdr:colOff>142875</xdr:colOff>
      <xdr:row>59</xdr:row>
      <xdr:rowOff>31750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16527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137177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168927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63500</xdr:rowOff>
    </xdr:from>
    <xdr:to>
      <xdr:col>78</xdr:col>
      <xdr:colOff>120650</xdr:colOff>
      <xdr:row>56</xdr:row>
      <xdr:rowOff>165100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3827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69850</xdr:rowOff>
    </xdr:from>
    <xdr:to>
      <xdr:col>74</xdr:col>
      <xdr:colOff>31750</xdr:colOff>
      <xdr:row>58</xdr:row>
      <xdr:rowOff>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44450</xdr:rowOff>
    </xdr:from>
    <xdr:to>
      <xdr:col>69</xdr:col>
      <xdr:colOff>142875</xdr:colOff>
      <xdr:row>57</xdr:row>
      <xdr:rowOff>146050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156227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補助費等における経常経費充当一般財源は周南公立大学の開学に伴う補助金交付の増等により</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億円増となり、前年度比では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今後も各種団体への補助金等について、必要性や効果の検証及び見直しを進め、一層の適正化を図っていく。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165100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98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16510</xdr:rowOff>
    </xdr:from>
    <xdr:to>
      <xdr:col>82</xdr:col>
      <xdr:colOff>107950</xdr:colOff>
      <xdr:row>35</xdr:row>
      <xdr:rowOff>138430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0172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74947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75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16510</xdr:rowOff>
    </xdr:from>
    <xdr:to>
      <xdr:col>78</xdr:col>
      <xdr:colOff>69850</xdr:colOff>
      <xdr:row>35</xdr:row>
      <xdr:rowOff>123190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0172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49530</xdr:rowOff>
    </xdr:from>
    <xdr:to>
      <xdr:col>78</xdr:col>
      <xdr:colOff>120650</xdr:colOff>
      <xdr:row>35</xdr:row>
      <xdr:rowOff>151130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135907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3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123190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116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102870</xdr:rowOff>
    </xdr:from>
    <xdr:to>
      <xdr:col>74</xdr:col>
      <xdr:colOff>31750</xdr:colOff>
      <xdr:row>36</xdr:row>
      <xdr:rowOff>33020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17797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146050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116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41910</xdr:rowOff>
    </xdr:from>
    <xdr:to>
      <xdr:col>69</xdr:col>
      <xdr:colOff>142875</xdr:colOff>
      <xdr:row>35</xdr:row>
      <xdr:rowOff>143510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137160</xdr:rowOff>
    </xdr:from>
    <xdr:to>
      <xdr:col>78</xdr:col>
      <xdr:colOff>120650</xdr:colOff>
      <xdr:row>35</xdr:row>
      <xdr:rowOff>67310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77487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72390</xdr:rowOff>
    </xdr:from>
    <xdr:to>
      <xdr:col>74</xdr:col>
      <xdr:colOff>31750</xdr:colOff>
      <xdr:row>36</xdr:row>
      <xdr:rowOff>2540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12717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151147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95250</xdr:rowOff>
    </xdr:from>
    <xdr:to>
      <xdr:col>65</xdr:col>
      <xdr:colOff>53975</xdr:colOff>
      <xdr:row>36</xdr:row>
      <xdr:rowOff>25400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公債費における経常経費充当一般財源は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億円減となったが、経常一般財源歳入額が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億円増となったため、前年度同で推移した。</a:t>
          </a:r>
        </a:p>
        <a:p>
          <a:r>
            <a:rPr kumimoji="1" lang="ja-JP" altLang="en-US" sz="1300">
              <a:latin typeface="ＭＳ Ｐゴシック" panose="020B0600070205080204" pitchFamily="50" charset="-128"/>
              <a:ea typeface="ＭＳ Ｐゴシック" panose="020B0600070205080204" pitchFamily="50" charset="-128"/>
            </a:rPr>
            <a:t>　公債費の高目推移に変わりはないことから、今後においても、第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次周南市行財政改革大綱行財政改革プランで定めた市債借入額の上限（令和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億円（償還元金に交付税措置のある借入は除く））に沿って借入額を抑制していく。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3952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92711</xdr:rowOff>
    </xdr:from>
    <xdr:to>
      <xdr:col>24</xdr:col>
      <xdr:colOff>25400</xdr:colOff>
      <xdr:row>79</xdr:row>
      <xdr:rowOff>92711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637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92711</xdr:rowOff>
    </xdr:from>
    <xdr:to>
      <xdr:col>19</xdr:col>
      <xdr:colOff>187325</xdr:colOff>
      <xdr:row>80</xdr:row>
      <xdr:rowOff>81280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63726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81280</xdr:rowOff>
    </xdr:from>
    <xdr:to>
      <xdr:col>15</xdr:col>
      <xdr:colOff>98425</xdr:colOff>
      <xdr:row>80</xdr:row>
      <xdr:rowOff>81280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797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49530</xdr:rowOff>
    </xdr:from>
    <xdr:to>
      <xdr:col>15</xdr:col>
      <xdr:colOff>149225</xdr:colOff>
      <xdr:row>77</xdr:row>
      <xdr:rowOff>151130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161307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xdr:rowOff>
    </xdr:from>
    <xdr:to>
      <xdr:col>11</xdr:col>
      <xdr:colOff>9525</xdr:colOff>
      <xdr:row>80</xdr:row>
      <xdr:rowOff>81280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728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41911</xdr:rowOff>
    </xdr:from>
    <xdr:to>
      <xdr:col>24</xdr:col>
      <xdr:colOff>76200</xdr:colOff>
      <xdr:row>79</xdr:row>
      <xdr:rowOff>143511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13988</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41911</xdr:rowOff>
    </xdr:from>
    <xdr:to>
      <xdr:col>20</xdr:col>
      <xdr:colOff>38100</xdr:colOff>
      <xdr:row>79</xdr:row>
      <xdr:rowOff>143511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128288</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30480</xdr:rowOff>
    </xdr:from>
    <xdr:to>
      <xdr:col>15</xdr:col>
      <xdr:colOff>149225</xdr:colOff>
      <xdr:row>80</xdr:row>
      <xdr:rowOff>132080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116857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30480</xdr:rowOff>
    </xdr:from>
    <xdr:to>
      <xdr:col>11</xdr:col>
      <xdr:colOff>60325</xdr:colOff>
      <xdr:row>80</xdr:row>
      <xdr:rowOff>132080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116857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133350</xdr:rowOff>
    </xdr:from>
    <xdr:to>
      <xdr:col>6</xdr:col>
      <xdr:colOff>171450</xdr:colOff>
      <xdr:row>80</xdr:row>
      <xdr:rowOff>63500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48277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人件費（退職手当）や補助費等の増より公債費を除いた全体では</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今後も働き方改革による人件費の抑制や事業の選択と集中による支出の削減に努めていく。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131572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097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42418</xdr:rowOff>
    </xdr:from>
    <xdr:to>
      <xdr:col>82</xdr:col>
      <xdr:colOff>107950</xdr:colOff>
      <xdr:row>76</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2901168"/>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167149</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42418</xdr:rowOff>
    </xdr:from>
    <xdr:to>
      <xdr:col>78</xdr:col>
      <xdr:colOff>69850</xdr:colOff>
      <xdr:row>77</xdr:row>
      <xdr:rowOff>92711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2901168"/>
          <a:ext cx="889000" cy="39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77</xdr:row>
      <xdr:rowOff>129287</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2943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64770</xdr:rowOff>
    </xdr:from>
    <xdr:to>
      <xdr:col>74</xdr:col>
      <xdr:colOff>31750</xdr:colOff>
      <xdr:row>77</xdr:row>
      <xdr:rowOff>166370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129287</xdr:rowOff>
    </xdr:from>
    <xdr:to>
      <xdr:col>69</xdr:col>
      <xdr:colOff>92075</xdr:colOff>
      <xdr:row>77</xdr:row>
      <xdr:rowOff>143002</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3309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92727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163068</xdr:rowOff>
    </xdr:from>
    <xdr:to>
      <xdr:col>78</xdr:col>
      <xdr:colOff>120650</xdr:colOff>
      <xdr:row>75</xdr:row>
      <xdr:rowOff>93218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103395</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61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153688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78487</xdr:rowOff>
    </xdr:from>
    <xdr:to>
      <xdr:col>69</xdr:col>
      <xdr:colOff>142875</xdr:colOff>
      <xdr:row>78</xdr:row>
      <xdr:rowOff>8637</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164864</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7129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115380</xdr:rowOff>
    </xdr:from>
    <xdr:to>
      <xdr:col>29</xdr:col>
      <xdr:colOff>127000</xdr:colOff>
      <xdr:row>18</xdr:row>
      <xdr:rowOff>143764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0405"/>
          <a:ext cx="0" cy="1057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115841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4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143764</xdr:rowOff>
    </xdr:from>
    <xdr:to>
      <xdr:col>30</xdr:col>
      <xdr:colOff>25400</xdr:colOff>
      <xdr:row>18</xdr:row>
      <xdr:rowOff>143764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77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30307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115380</xdr:rowOff>
    </xdr:from>
    <xdr:to>
      <xdr:col>30</xdr:col>
      <xdr:colOff>25400</xdr:colOff>
      <xdr:row>12</xdr:row>
      <xdr:rowOff>115380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04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47390</xdr:rowOff>
    </xdr:from>
    <xdr:to>
      <xdr:col>29</xdr:col>
      <xdr:colOff>127000</xdr:colOff>
      <xdr:row>15</xdr:row>
      <xdr:rowOff>90557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66765"/>
          <a:ext cx="647700" cy="43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65708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56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93631</xdr:rowOff>
    </xdr:from>
    <xdr:to>
      <xdr:col>29</xdr:col>
      <xdr:colOff>177800</xdr:colOff>
      <xdr:row>17</xdr:row>
      <xdr:rowOff>23781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84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90557</xdr:rowOff>
    </xdr:from>
    <xdr:to>
      <xdr:col>26</xdr:col>
      <xdr:colOff>50800</xdr:colOff>
      <xdr:row>15</xdr:row>
      <xdr:rowOff>116980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09932"/>
          <a:ext cx="698500" cy="26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103156</xdr:rowOff>
    </xdr:from>
    <xdr:to>
      <xdr:col>26</xdr:col>
      <xdr:colOff>101600</xdr:colOff>
      <xdr:row>17</xdr:row>
      <xdr:rowOff>33306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18083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80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116980</xdr:rowOff>
    </xdr:from>
    <xdr:to>
      <xdr:col>22</xdr:col>
      <xdr:colOff>114300</xdr:colOff>
      <xdr:row>15</xdr:row>
      <xdr:rowOff>151498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36355"/>
          <a:ext cx="698500" cy="34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163906</xdr:rowOff>
    </xdr:from>
    <xdr:to>
      <xdr:col>22</xdr:col>
      <xdr:colOff>165100</xdr:colOff>
      <xdr:row>17</xdr:row>
      <xdr:rowOff>94056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78833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41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139230</xdr:rowOff>
    </xdr:from>
    <xdr:to>
      <xdr:col>18</xdr:col>
      <xdr:colOff>177800</xdr:colOff>
      <xdr:row>15</xdr:row>
      <xdr:rowOff>151498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758605"/>
          <a:ext cx="698500" cy="12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13564</xdr:rowOff>
    </xdr:from>
    <xdr:to>
      <xdr:col>19</xdr:col>
      <xdr:colOff>38100</xdr:colOff>
      <xdr:row>17</xdr:row>
      <xdr:rowOff>115164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99941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6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52940</xdr:rowOff>
    </xdr:from>
    <xdr:to>
      <xdr:col>15</xdr:col>
      <xdr:colOff>101600</xdr:colOff>
      <xdr:row>17</xdr:row>
      <xdr:rowOff>154540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139317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168040</xdr:rowOff>
    </xdr:from>
    <xdr:to>
      <xdr:col>29</xdr:col>
      <xdr:colOff>177800</xdr:colOff>
      <xdr:row>15</xdr:row>
      <xdr:rowOff>98190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15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13117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6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39757</xdr:rowOff>
    </xdr:from>
    <xdr:to>
      <xdr:col>26</xdr:col>
      <xdr:colOff>101600</xdr:colOff>
      <xdr:row>15</xdr:row>
      <xdr:rowOff>141357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59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151534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28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66180</xdr:rowOff>
    </xdr:from>
    <xdr:to>
      <xdr:col>22</xdr:col>
      <xdr:colOff>165100</xdr:colOff>
      <xdr:row>15</xdr:row>
      <xdr:rowOff>167780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85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6507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5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100698</xdr:rowOff>
    </xdr:from>
    <xdr:to>
      <xdr:col>19</xdr:col>
      <xdr:colOff>38100</xdr:colOff>
      <xdr:row>16</xdr:row>
      <xdr:rowOff>30848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20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41025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8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88430</xdr:rowOff>
    </xdr:from>
    <xdr:to>
      <xdr:col>15</xdr:col>
      <xdr:colOff>101600</xdr:colOff>
      <xdr:row>16</xdr:row>
      <xdr:rowOff>18580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07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28757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55677</xdr:rowOff>
    </xdr:from>
    <xdr:to>
      <xdr:col>29</xdr:col>
      <xdr:colOff>127000</xdr:colOff>
      <xdr:row>37</xdr:row>
      <xdr:rowOff>342021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23127"/>
          <a:ext cx="0" cy="11435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314098</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3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342021</xdr:rowOff>
    </xdr:from>
    <xdr:to>
      <xdr:col>30</xdr:col>
      <xdr:colOff>25400</xdr:colOff>
      <xdr:row>37</xdr:row>
      <xdr:rowOff>342021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66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142054</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6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55677</xdr:rowOff>
    </xdr:from>
    <xdr:to>
      <xdr:col>30</xdr:col>
      <xdr:colOff>25400</xdr:colOff>
      <xdr:row>34</xdr:row>
      <xdr:rowOff>55677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23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270332</xdr:rowOff>
    </xdr:from>
    <xdr:to>
      <xdr:col>29</xdr:col>
      <xdr:colOff>127000</xdr:colOff>
      <xdr:row>34</xdr:row>
      <xdr:rowOff>304257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537782"/>
          <a:ext cx="647700" cy="33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285335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95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313258</xdr:rowOff>
    </xdr:from>
    <xdr:to>
      <xdr:col>29</xdr:col>
      <xdr:colOff>177800</xdr:colOff>
      <xdr:row>36</xdr:row>
      <xdr:rowOff>71958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304257</xdr:rowOff>
    </xdr:from>
    <xdr:to>
      <xdr:col>26</xdr:col>
      <xdr:colOff>50800</xdr:colOff>
      <xdr:row>34</xdr:row>
      <xdr:rowOff>317104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571707"/>
          <a:ext cx="698500" cy="12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327751</xdr:rowOff>
    </xdr:from>
    <xdr:to>
      <xdr:col>26</xdr:col>
      <xdr:colOff>101600</xdr:colOff>
      <xdr:row>36</xdr:row>
      <xdr:rowOff>86451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71228</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24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317104</xdr:rowOff>
    </xdr:from>
    <xdr:to>
      <xdr:col>22</xdr:col>
      <xdr:colOff>114300</xdr:colOff>
      <xdr:row>34</xdr:row>
      <xdr:rowOff>339552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584554"/>
          <a:ext cx="698500" cy="22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17450</xdr:rowOff>
    </xdr:from>
    <xdr:to>
      <xdr:col>22</xdr:col>
      <xdr:colOff>165100</xdr:colOff>
      <xdr:row>36</xdr:row>
      <xdr:rowOff>119050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103827</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339552</xdr:rowOff>
    </xdr:from>
    <xdr:to>
      <xdr:col>18</xdr:col>
      <xdr:colOff>177800</xdr:colOff>
      <xdr:row>35</xdr:row>
      <xdr:rowOff>82194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607002"/>
          <a:ext cx="698500" cy="85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27966</xdr:rowOff>
    </xdr:from>
    <xdr:to>
      <xdr:col>19</xdr:col>
      <xdr:colOff>38100</xdr:colOff>
      <xdr:row>36</xdr:row>
      <xdr:rowOff>129566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114343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64953</xdr:rowOff>
    </xdr:from>
    <xdr:to>
      <xdr:col>15</xdr:col>
      <xdr:colOff>101600</xdr:colOff>
      <xdr:row>36</xdr:row>
      <xdr:rowOff>166553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151330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219532</xdr:rowOff>
    </xdr:from>
    <xdr:to>
      <xdr:col>29</xdr:col>
      <xdr:colOff>177800</xdr:colOff>
      <xdr:row>34</xdr:row>
      <xdr:rowOff>321132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486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64609</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332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253457</xdr:rowOff>
    </xdr:from>
    <xdr:to>
      <xdr:col>26</xdr:col>
      <xdr:colOff>101600</xdr:colOff>
      <xdr:row>35</xdr:row>
      <xdr:rowOff>12157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520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22334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289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266304</xdr:rowOff>
    </xdr:from>
    <xdr:to>
      <xdr:col>22</xdr:col>
      <xdr:colOff>165100</xdr:colOff>
      <xdr:row>35</xdr:row>
      <xdr:rowOff>25004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533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35181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30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288752</xdr:rowOff>
    </xdr:from>
    <xdr:to>
      <xdr:col>19</xdr:col>
      <xdr:colOff>38100</xdr:colOff>
      <xdr:row>35</xdr:row>
      <xdr:rowOff>47452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556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57629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32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31394</xdr:rowOff>
    </xdr:from>
    <xdr:to>
      <xdr:col>15</xdr:col>
      <xdr:colOff>101600</xdr:colOff>
      <xdr:row>35</xdr:row>
      <xdr:rowOff>132994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641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143171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41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138,104
136,507
656.29
78,461,344
74,670,369
3,409,108
37,201,203
79,287,530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42393</xdr:rowOff>
    </xdr:from>
    <xdr:to>
      <xdr:col>24</xdr:col>
      <xdr:colOff>62865</xdr:colOff>
      <xdr:row>39</xdr:row>
      <xdr:rowOff>38430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5893"/>
          <a:ext cx="1270" cy="1539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42257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38430</xdr:rowOff>
    </xdr:from>
    <xdr:to>
      <xdr:col>24</xdr:col>
      <xdr:colOff>152400</xdr:colOff>
      <xdr:row>39</xdr:row>
      <xdr:rowOff>38430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160520</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42393</xdr:rowOff>
    </xdr:from>
    <xdr:to>
      <xdr:col>24</xdr:col>
      <xdr:colOff>152400</xdr:colOff>
      <xdr:row>30</xdr:row>
      <xdr:rowOff>42393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77444</xdr:rowOff>
    </xdr:from>
    <xdr:to>
      <xdr:col>24</xdr:col>
      <xdr:colOff>63500</xdr:colOff>
      <xdr:row>32</xdr:row>
      <xdr:rowOff>164465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563844"/>
          <a:ext cx="838200" cy="8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38866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60439</xdr:rowOff>
    </xdr:from>
    <xdr:to>
      <xdr:col>24</xdr:col>
      <xdr:colOff>114300</xdr:colOff>
      <xdr:row>35</xdr:row>
      <xdr:rowOff>162039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164465</xdr:rowOff>
    </xdr:from>
    <xdr:to>
      <xdr:col>19</xdr:col>
      <xdr:colOff>177800</xdr:colOff>
      <xdr:row>33</xdr:row>
      <xdr:rowOff>21209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50865"/>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61049</xdr:rowOff>
    </xdr:from>
    <xdr:to>
      <xdr:col>20</xdr:col>
      <xdr:colOff>38100</xdr:colOff>
      <xdr:row>35</xdr:row>
      <xdr:rowOff>162649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153776</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21209</xdr:rowOff>
    </xdr:from>
    <xdr:to>
      <xdr:col>15</xdr:col>
      <xdr:colOff>50800</xdr:colOff>
      <xdr:row>33</xdr:row>
      <xdr:rowOff>58966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679059"/>
          <a:ext cx="889000" cy="3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171005</xdr:rowOff>
    </xdr:from>
    <xdr:to>
      <xdr:col>15</xdr:col>
      <xdr:colOff>101600</xdr:colOff>
      <xdr:row>36</xdr:row>
      <xdr:rowOff>101155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92282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149568</xdr:rowOff>
    </xdr:from>
    <xdr:to>
      <xdr:col>10</xdr:col>
      <xdr:colOff>114300</xdr:colOff>
      <xdr:row>33</xdr:row>
      <xdr:rowOff>58966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635968"/>
          <a:ext cx="889000" cy="8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82309</xdr:rowOff>
    </xdr:from>
    <xdr:to>
      <xdr:col>10</xdr:col>
      <xdr:colOff>165100</xdr:colOff>
      <xdr:row>38</xdr:row>
      <xdr:rowOff>12458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3586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5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106464</xdr:rowOff>
    </xdr:from>
    <xdr:to>
      <xdr:col>6</xdr:col>
      <xdr:colOff>38100</xdr:colOff>
      <xdr:row>38</xdr:row>
      <xdr:rowOff>36614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27741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5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26644</xdr:rowOff>
    </xdr:from>
    <xdr:to>
      <xdr:col>24</xdr:col>
      <xdr:colOff>114300</xdr:colOff>
      <xdr:row>32</xdr:row>
      <xdr:rowOff>128244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1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49521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113665</xdr:rowOff>
    </xdr:from>
    <xdr:to>
      <xdr:col>20</xdr:col>
      <xdr:colOff>38100</xdr:colOff>
      <xdr:row>33</xdr:row>
      <xdr:rowOff>43815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60342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37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141859</xdr:rowOff>
    </xdr:from>
    <xdr:to>
      <xdr:col>15</xdr:col>
      <xdr:colOff>101600</xdr:colOff>
      <xdr:row>33</xdr:row>
      <xdr:rowOff>72009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2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88536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40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8166</xdr:rowOff>
    </xdr:from>
    <xdr:to>
      <xdr:col>10</xdr:col>
      <xdr:colOff>165100</xdr:colOff>
      <xdr:row>33</xdr:row>
      <xdr:rowOff>109766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6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126293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44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98768</xdr:rowOff>
    </xdr:from>
    <xdr:to>
      <xdr:col>6</xdr:col>
      <xdr:colOff>38100</xdr:colOff>
      <xdr:row>33</xdr:row>
      <xdr:rowOff>28918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58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45445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36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48750</xdr:rowOff>
    </xdr:from>
    <xdr:to>
      <xdr:col>24</xdr:col>
      <xdr:colOff>62865</xdr:colOff>
      <xdr:row>59</xdr:row>
      <xdr:rowOff>115370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92700"/>
          <a:ext cx="1270" cy="143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115370</xdr:rowOff>
    </xdr:from>
    <xdr:to>
      <xdr:col>24</xdr:col>
      <xdr:colOff>152400</xdr:colOff>
      <xdr:row>59</xdr:row>
      <xdr:rowOff>115370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166877</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48750</xdr:rowOff>
    </xdr:from>
    <xdr:to>
      <xdr:col>24</xdr:col>
      <xdr:colOff>152400</xdr:colOff>
      <xdr:row>51</xdr:row>
      <xdr:rowOff>48750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9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49468</xdr:rowOff>
    </xdr:from>
    <xdr:to>
      <xdr:col>24</xdr:col>
      <xdr:colOff>63500</xdr:colOff>
      <xdr:row>55</xdr:row>
      <xdr:rowOff>119746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79218"/>
          <a:ext cx="838200" cy="7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149689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79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171262</xdr:rowOff>
    </xdr:from>
    <xdr:to>
      <xdr:col>24</xdr:col>
      <xdr:colOff>114300</xdr:colOff>
      <xdr:row>56</xdr:row>
      <xdr:rowOff>101412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119746</xdr:rowOff>
    </xdr:from>
    <xdr:to>
      <xdr:col>19</xdr:col>
      <xdr:colOff>177800</xdr:colOff>
      <xdr:row>56</xdr:row>
      <xdr:rowOff>105475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49496"/>
          <a:ext cx="889000" cy="15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113622</xdr:rowOff>
    </xdr:from>
    <xdr:to>
      <xdr:col>20</xdr:col>
      <xdr:colOff>38100</xdr:colOff>
      <xdr:row>57</xdr:row>
      <xdr:rowOff>43772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1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34899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0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105475</xdr:rowOff>
    </xdr:from>
    <xdr:to>
      <xdr:col>15</xdr:col>
      <xdr:colOff>50800</xdr:colOff>
      <xdr:row>57</xdr:row>
      <xdr:rowOff>56293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06675"/>
          <a:ext cx="889000" cy="12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94713</xdr:rowOff>
    </xdr:from>
    <xdr:to>
      <xdr:col>15</xdr:col>
      <xdr:colOff>101600</xdr:colOff>
      <xdr:row>58</xdr:row>
      <xdr:rowOff>24863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6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15990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6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56293</xdr:rowOff>
    </xdr:from>
    <xdr:to>
      <xdr:col>10</xdr:col>
      <xdr:colOff>114300</xdr:colOff>
      <xdr:row>57</xdr:row>
      <xdr:rowOff>83269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28943"/>
          <a:ext cx="889000" cy="2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95431</xdr:rowOff>
    </xdr:from>
    <xdr:to>
      <xdr:col>10</xdr:col>
      <xdr:colOff>165100</xdr:colOff>
      <xdr:row>58</xdr:row>
      <xdr:rowOff>25581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16708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6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20124</xdr:rowOff>
    </xdr:from>
    <xdr:to>
      <xdr:col>6</xdr:col>
      <xdr:colOff>38100</xdr:colOff>
      <xdr:row>58</xdr:row>
      <xdr:rowOff>121724</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112851</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170118</xdr:rowOff>
    </xdr:from>
    <xdr:to>
      <xdr:col>24</xdr:col>
      <xdr:colOff>114300</xdr:colOff>
      <xdr:row>55</xdr:row>
      <xdr:rowOff>100268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2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21545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7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68946</xdr:rowOff>
    </xdr:from>
    <xdr:to>
      <xdr:col>20</xdr:col>
      <xdr:colOff>38100</xdr:colOff>
      <xdr:row>55</xdr:row>
      <xdr:rowOff>170546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9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15623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27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54675</xdr:rowOff>
    </xdr:from>
    <xdr:to>
      <xdr:col>15</xdr:col>
      <xdr:colOff>101600</xdr:colOff>
      <xdr:row>56</xdr:row>
      <xdr:rowOff>156275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5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1352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3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5493</xdr:rowOff>
    </xdr:from>
    <xdr:to>
      <xdr:col>10</xdr:col>
      <xdr:colOff>165100</xdr:colOff>
      <xdr:row>57</xdr:row>
      <xdr:rowOff>107093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123620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5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32469</xdr:rowOff>
    </xdr:from>
    <xdr:to>
      <xdr:col>6</xdr:col>
      <xdr:colOff>38100</xdr:colOff>
      <xdr:row>57</xdr:row>
      <xdr:rowOff>134069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0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150596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8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1397</xdr:rowOff>
    </xdr:from>
    <xdr:to>
      <xdr:col>24</xdr:col>
      <xdr:colOff>62865</xdr:colOff>
      <xdr:row>78</xdr:row>
      <xdr:rowOff>31114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02897"/>
          <a:ext cx="1270" cy="1401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34941</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0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31114</xdr:rowOff>
    </xdr:from>
    <xdr:to>
      <xdr:col>24</xdr:col>
      <xdr:colOff>152400</xdr:colOff>
      <xdr:row>78</xdr:row>
      <xdr:rowOff>31114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0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119524</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7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1397</xdr:rowOff>
    </xdr:from>
    <xdr:to>
      <xdr:col>24</xdr:col>
      <xdr:colOff>152400</xdr:colOff>
      <xdr:row>70</xdr:row>
      <xdr:rowOff>1397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0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113664</xdr:rowOff>
    </xdr:from>
    <xdr:to>
      <xdr:col>24</xdr:col>
      <xdr:colOff>63500</xdr:colOff>
      <xdr:row>76</xdr:row>
      <xdr:rowOff>168402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143864"/>
          <a:ext cx="838200" cy="5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101617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788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78740</xdr:rowOff>
    </xdr:from>
    <xdr:to>
      <xdr:col>24</xdr:col>
      <xdr:colOff>114300</xdr:colOff>
      <xdr:row>76</xdr:row>
      <xdr:rowOff>8889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374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168402</xdr:rowOff>
    </xdr:from>
    <xdr:to>
      <xdr:col>19</xdr:col>
      <xdr:colOff>177800</xdr:colOff>
      <xdr:row>76</xdr:row>
      <xdr:rowOff>169926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19860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87376</xdr:rowOff>
    </xdr:from>
    <xdr:to>
      <xdr:col>20</xdr:col>
      <xdr:colOff>38100</xdr:colOff>
      <xdr:row>76</xdr:row>
      <xdr:rowOff>17526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4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34053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2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169926</xdr:rowOff>
    </xdr:from>
    <xdr:to>
      <xdr:col>15</xdr:col>
      <xdr:colOff>50800</xdr:colOff>
      <xdr:row>77</xdr:row>
      <xdr:rowOff>18162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200126"/>
          <a:ext cx="889000" cy="1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148717</xdr:rowOff>
    </xdr:from>
    <xdr:to>
      <xdr:col>15</xdr:col>
      <xdr:colOff>101600</xdr:colOff>
      <xdr:row>76</xdr:row>
      <xdr:rowOff>78867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95394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78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18162</xdr:rowOff>
    </xdr:from>
    <xdr:to>
      <xdr:col>10</xdr:col>
      <xdr:colOff>114300</xdr:colOff>
      <xdr:row>77</xdr:row>
      <xdr:rowOff>18287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219812"/>
          <a:ext cx="889000" cy="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156463</xdr:rowOff>
    </xdr:from>
    <xdr:to>
      <xdr:col>10</xdr:col>
      <xdr:colOff>165100</xdr:colOff>
      <xdr:row>76</xdr:row>
      <xdr:rowOff>86613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103141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79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139700</xdr:rowOff>
    </xdr:from>
    <xdr:to>
      <xdr:col>6</xdr:col>
      <xdr:colOff>38100</xdr:colOff>
      <xdr:row>76</xdr:row>
      <xdr:rowOff>69850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299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86377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77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62864</xdr:rowOff>
    </xdr:from>
    <xdr:to>
      <xdr:col>24</xdr:col>
      <xdr:colOff>114300</xdr:colOff>
      <xdr:row>76</xdr:row>
      <xdr:rowOff>164464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0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41291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7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117602</xdr:rowOff>
    </xdr:from>
    <xdr:to>
      <xdr:col>20</xdr:col>
      <xdr:colOff>38100</xdr:colOff>
      <xdr:row>77</xdr:row>
      <xdr:rowOff>47752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4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38879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24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119126</xdr:rowOff>
    </xdr:from>
    <xdr:to>
      <xdr:col>15</xdr:col>
      <xdr:colOff>101600</xdr:colOff>
      <xdr:row>77</xdr:row>
      <xdr:rowOff>49276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14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40403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24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138812</xdr:rowOff>
    </xdr:from>
    <xdr:to>
      <xdr:col>10</xdr:col>
      <xdr:colOff>165100</xdr:colOff>
      <xdr:row>77</xdr:row>
      <xdr:rowOff>68962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6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60089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2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138937</xdr:rowOff>
    </xdr:from>
    <xdr:to>
      <xdr:col>6</xdr:col>
      <xdr:colOff>38100</xdr:colOff>
      <xdr:row>77</xdr:row>
      <xdr:rowOff>69087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6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60214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26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46431</xdr:rowOff>
    </xdr:from>
    <xdr:to>
      <xdr:col>24</xdr:col>
      <xdr:colOff>62865</xdr:colOff>
      <xdr:row>98</xdr:row>
      <xdr:rowOff>111277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76931"/>
          <a:ext cx="1270" cy="143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115104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1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111277</xdr:rowOff>
    </xdr:from>
    <xdr:to>
      <xdr:col>24</xdr:col>
      <xdr:colOff>152400</xdr:colOff>
      <xdr:row>98</xdr:row>
      <xdr:rowOff>111277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1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164558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46431</xdr:rowOff>
    </xdr:from>
    <xdr:to>
      <xdr:col>24</xdr:col>
      <xdr:colOff>152400</xdr:colOff>
      <xdr:row>90</xdr:row>
      <xdr:rowOff>46431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7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89064</xdr:rowOff>
    </xdr:from>
    <xdr:to>
      <xdr:col>24</xdr:col>
      <xdr:colOff>63500</xdr:colOff>
      <xdr:row>96</xdr:row>
      <xdr:rowOff>60833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033914"/>
          <a:ext cx="838200" cy="48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95584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0404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72707</xdr:rowOff>
    </xdr:from>
    <xdr:to>
      <xdr:col>24</xdr:col>
      <xdr:colOff>114300</xdr:colOff>
      <xdr:row>95</xdr:row>
      <xdr:rowOff>2857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8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89064</xdr:rowOff>
    </xdr:from>
    <xdr:to>
      <xdr:col>19</xdr:col>
      <xdr:colOff>177800</xdr:colOff>
      <xdr:row>98</xdr:row>
      <xdr:rowOff>96610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033914"/>
          <a:ext cx="889000" cy="86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122580</xdr:rowOff>
    </xdr:from>
    <xdr:to>
      <xdr:col>20</xdr:col>
      <xdr:colOff>38100</xdr:colOff>
      <xdr:row>92</xdr:row>
      <xdr:rowOff>52730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572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69257</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549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96610</xdr:rowOff>
    </xdr:from>
    <xdr:to>
      <xdr:col>15</xdr:col>
      <xdr:colOff>50800</xdr:colOff>
      <xdr:row>99</xdr:row>
      <xdr:rowOff>21210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98710"/>
          <a:ext cx="889000" cy="9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163957</xdr:rowOff>
    </xdr:from>
    <xdr:to>
      <xdr:col>15</xdr:col>
      <xdr:colOff>101600</xdr:colOff>
      <xdr:row>97</xdr:row>
      <xdr:rowOff>94107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2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110634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9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21210</xdr:rowOff>
    </xdr:from>
    <xdr:to>
      <xdr:col>10</xdr:col>
      <xdr:colOff>114300</xdr:colOff>
      <xdr:row>99</xdr:row>
      <xdr:rowOff>136271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994760"/>
          <a:ext cx="889000" cy="11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138545</xdr:rowOff>
    </xdr:from>
    <xdr:to>
      <xdr:col>10</xdr:col>
      <xdr:colOff>165100</xdr:colOff>
      <xdr:row>98</xdr:row>
      <xdr:rowOff>68695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85222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54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1918</xdr:rowOff>
    </xdr:from>
    <xdr:to>
      <xdr:col>6</xdr:col>
      <xdr:colOff>38100</xdr:colOff>
      <xdr:row>99</xdr:row>
      <xdr:rowOff>103518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7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120045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5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10033</xdr:rowOff>
    </xdr:from>
    <xdr:to>
      <xdr:col>24</xdr:col>
      <xdr:colOff>114300</xdr:colOff>
      <xdr:row>96</xdr:row>
      <xdr:rowOff>111633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6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159910</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4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38264</xdr:rowOff>
    </xdr:from>
    <xdr:to>
      <xdr:col>20</xdr:col>
      <xdr:colOff>38100</xdr:colOff>
      <xdr:row>93</xdr:row>
      <xdr:rowOff>139864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98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130991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07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45810</xdr:rowOff>
    </xdr:from>
    <xdr:to>
      <xdr:col>15</xdr:col>
      <xdr:colOff>101600</xdr:colOff>
      <xdr:row>98</xdr:row>
      <xdr:rowOff>147410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138537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141860</xdr:rowOff>
    </xdr:from>
    <xdr:to>
      <xdr:col>10</xdr:col>
      <xdr:colOff>165100</xdr:colOff>
      <xdr:row>99</xdr:row>
      <xdr:rowOff>72010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4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63137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3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85471</xdr:rowOff>
    </xdr:from>
    <xdr:to>
      <xdr:col>6</xdr:col>
      <xdr:colOff>38100</xdr:colOff>
      <xdr:row>100</xdr:row>
      <xdr:rowOff>15621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705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6748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15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67778</xdr:rowOff>
    </xdr:from>
    <xdr:to>
      <xdr:col>54</xdr:col>
      <xdr:colOff>189865</xdr:colOff>
      <xdr:row>38</xdr:row>
      <xdr:rowOff>25162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11278"/>
          <a:ext cx="1270" cy="132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28989</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4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25162</xdr:rowOff>
    </xdr:from>
    <xdr:to>
      <xdr:col>55</xdr:col>
      <xdr:colOff>88900</xdr:colOff>
      <xdr:row>38</xdr:row>
      <xdr:rowOff>25162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4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14455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67778</xdr:rowOff>
    </xdr:from>
    <xdr:to>
      <xdr:col>55</xdr:col>
      <xdr:colOff>88900</xdr:colOff>
      <xdr:row>30</xdr:row>
      <xdr:rowOff>67778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1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32162</xdr:rowOff>
    </xdr:from>
    <xdr:to>
      <xdr:col>55</xdr:col>
      <xdr:colOff>0</xdr:colOff>
      <xdr:row>37</xdr:row>
      <xdr:rowOff>83528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75812"/>
          <a:ext cx="838200" cy="5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165616</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337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15739</xdr:rowOff>
    </xdr:from>
    <xdr:to>
      <xdr:col>55</xdr:col>
      <xdr:colOff>50800</xdr:colOff>
      <xdr:row>37</xdr:row>
      <xdr:rowOff>117339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35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142507</xdr:rowOff>
    </xdr:from>
    <xdr:to>
      <xdr:col>50</xdr:col>
      <xdr:colOff>114300</xdr:colOff>
      <xdr:row>37</xdr:row>
      <xdr:rowOff>83528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971807"/>
          <a:ext cx="889000" cy="45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23721</xdr:rowOff>
    </xdr:from>
    <xdr:to>
      <xdr:col>50</xdr:col>
      <xdr:colOff>165100</xdr:colOff>
      <xdr:row>37</xdr:row>
      <xdr:rowOff>125321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141848</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14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142507</xdr:rowOff>
    </xdr:from>
    <xdr:to>
      <xdr:col>45</xdr:col>
      <xdr:colOff>177800</xdr:colOff>
      <xdr:row>37</xdr:row>
      <xdr:rowOff>115057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971807"/>
          <a:ext cx="889000" cy="48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86303</xdr:rowOff>
    </xdr:from>
    <xdr:to>
      <xdr:col>46</xdr:col>
      <xdr:colOff>38100</xdr:colOff>
      <xdr:row>35</xdr:row>
      <xdr:rowOff>16453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32980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6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115057</xdr:rowOff>
    </xdr:from>
    <xdr:to>
      <xdr:col>41</xdr:col>
      <xdr:colOff>50800</xdr:colOff>
      <xdr:row>37</xdr:row>
      <xdr:rowOff>117983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58707"/>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74727</xdr:rowOff>
    </xdr:from>
    <xdr:to>
      <xdr:col>41</xdr:col>
      <xdr:colOff>101600</xdr:colOff>
      <xdr:row>38</xdr:row>
      <xdr:rowOff>4877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167453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5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87917</xdr:rowOff>
    </xdr:from>
    <xdr:to>
      <xdr:col>36</xdr:col>
      <xdr:colOff>165100</xdr:colOff>
      <xdr:row>38</xdr:row>
      <xdr:rowOff>18067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9194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52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152812</xdr:rowOff>
    </xdr:from>
    <xdr:to>
      <xdr:col>55</xdr:col>
      <xdr:colOff>50800</xdr:colOff>
      <xdr:row>37</xdr:row>
      <xdr:rowOff>82962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2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4239</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17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32728</xdr:rowOff>
    </xdr:from>
    <xdr:to>
      <xdr:col>50</xdr:col>
      <xdr:colOff>165100</xdr:colOff>
      <xdr:row>37</xdr:row>
      <xdr:rowOff>134328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7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125455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91707</xdr:rowOff>
    </xdr:from>
    <xdr:to>
      <xdr:col>46</xdr:col>
      <xdr:colOff>38100</xdr:colOff>
      <xdr:row>35</xdr:row>
      <xdr:rowOff>21857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92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12984</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6013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64257</xdr:rowOff>
    </xdr:from>
    <xdr:to>
      <xdr:col>41</xdr:col>
      <xdr:colOff>101600</xdr:colOff>
      <xdr:row>37</xdr:row>
      <xdr:rowOff>165857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0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10934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18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67183</xdr:rowOff>
    </xdr:from>
    <xdr:to>
      <xdr:col>36</xdr:col>
      <xdr:colOff>165100</xdr:colOff>
      <xdr:row>37</xdr:row>
      <xdr:rowOff>168783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13860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18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90189</xdr:rowOff>
    </xdr:from>
    <xdr:to>
      <xdr:col>54</xdr:col>
      <xdr:colOff>189865</xdr:colOff>
      <xdr:row>59</xdr:row>
      <xdr:rowOff>83941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62689"/>
          <a:ext cx="1270" cy="15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87768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20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83941</xdr:rowOff>
    </xdr:from>
    <xdr:to>
      <xdr:col>55</xdr:col>
      <xdr:colOff>88900</xdr:colOff>
      <xdr:row>59</xdr:row>
      <xdr:rowOff>83941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9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36866</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3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90189</xdr:rowOff>
    </xdr:from>
    <xdr:to>
      <xdr:col>55</xdr:col>
      <xdr:colOff>88900</xdr:colOff>
      <xdr:row>50</xdr:row>
      <xdr:rowOff>90189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6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597</xdr:rowOff>
    </xdr:from>
    <xdr:to>
      <xdr:col>55</xdr:col>
      <xdr:colOff>0</xdr:colOff>
      <xdr:row>57</xdr:row>
      <xdr:rowOff>132080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430347"/>
          <a:ext cx="838200" cy="47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101407</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31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122980</xdr:rowOff>
    </xdr:from>
    <xdr:to>
      <xdr:col>55</xdr:col>
      <xdr:colOff>50800</xdr:colOff>
      <xdr:row>56</xdr:row>
      <xdr:rowOff>53130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5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157340</xdr:rowOff>
    </xdr:from>
    <xdr:to>
      <xdr:col>50</xdr:col>
      <xdr:colOff>114300</xdr:colOff>
      <xdr:row>57</xdr:row>
      <xdr:rowOff>132080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415640"/>
          <a:ext cx="889000" cy="48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122866</xdr:rowOff>
    </xdr:from>
    <xdr:to>
      <xdr:col>50</xdr:col>
      <xdr:colOff>165100</xdr:colOff>
      <xdr:row>56</xdr:row>
      <xdr:rowOff>53016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5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69543</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32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157340</xdr:rowOff>
    </xdr:from>
    <xdr:to>
      <xdr:col>45</xdr:col>
      <xdr:colOff>177800</xdr:colOff>
      <xdr:row>55</xdr:row>
      <xdr:rowOff>132480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415640"/>
          <a:ext cx="889000" cy="14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157175</xdr:rowOff>
    </xdr:from>
    <xdr:to>
      <xdr:col>46</xdr:col>
      <xdr:colOff>38100</xdr:colOff>
      <xdr:row>55</xdr:row>
      <xdr:rowOff>87325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4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78452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50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70682</xdr:rowOff>
    </xdr:from>
    <xdr:to>
      <xdr:col>41</xdr:col>
      <xdr:colOff>50800</xdr:colOff>
      <xdr:row>55</xdr:row>
      <xdr:rowOff>132480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328982"/>
          <a:ext cx="889000" cy="23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139516</xdr:rowOff>
    </xdr:from>
    <xdr:to>
      <xdr:col>41</xdr:col>
      <xdr:colOff>101600</xdr:colOff>
      <xdr:row>54</xdr:row>
      <xdr:rowOff>69666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22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86193</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00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5042</xdr:rowOff>
    </xdr:from>
    <xdr:to>
      <xdr:col>36</xdr:col>
      <xdr:colOff>165100</xdr:colOff>
      <xdr:row>56</xdr:row>
      <xdr:rowOff>106642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0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97769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69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121247</xdr:rowOff>
    </xdr:from>
    <xdr:to>
      <xdr:col>55</xdr:col>
      <xdr:colOff>50800</xdr:colOff>
      <xdr:row>55</xdr:row>
      <xdr:rowOff>51397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37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144124</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23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81280</xdr:rowOff>
    </xdr:from>
    <xdr:to>
      <xdr:col>50</xdr:col>
      <xdr:colOff>165100</xdr:colOff>
      <xdr:row>58</xdr:row>
      <xdr:rowOff>11430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5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2557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94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106540</xdr:rowOff>
    </xdr:from>
    <xdr:to>
      <xdr:col>46</xdr:col>
      <xdr:colOff>38100</xdr:colOff>
      <xdr:row>55</xdr:row>
      <xdr:rowOff>36690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36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53217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14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81680</xdr:rowOff>
    </xdr:from>
    <xdr:to>
      <xdr:col>41</xdr:col>
      <xdr:colOff>101600</xdr:colOff>
      <xdr:row>56</xdr:row>
      <xdr:rowOff>11830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51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2957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60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19882</xdr:rowOff>
    </xdr:from>
    <xdr:to>
      <xdr:col>36</xdr:col>
      <xdr:colOff>165100</xdr:colOff>
      <xdr:row>54</xdr:row>
      <xdr:rowOff>121482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27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138009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05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72949</xdr:rowOff>
    </xdr:from>
    <xdr:to>
      <xdr:col>54</xdr:col>
      <xdr:colOff>189865</xdr:colOff>
      <xdr:row>79</xdr:row>
      <xdr:rowOff>43174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45899"/>
          <a:ext cx="1270" cy="1341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47001</xdr:rowOff>
    </xdr:from>
    <xdr:ext cx="313932"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15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43174</xdr:rowOff>
    </xdr:from>
    <xdr:to>
      <xdr:col>55</xdr:col>
      <xdr:colOff>88900</xdr:colOff>
      <xdr:row>79</xdr:row>
      <xdr:rowOff>43174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19626</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72949</xdr:rowOff>
    </xdr:from>
    <xdr:to>
      <xdr:col>55</xdr:col>
      <xdr:colOff>88900</xdr:colOff>
      <xdr:row>71</xdr:row>
      <xdr:rowOff>72949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4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119965</xdr:rowOff>
    </xdr:from>
    <xdr:to>
      <xdr:col>55</xdr:col>
      <xdr:colOff>0</xdr:colOff>
      <xdr:row>79</xdr:row>
      <xdr:rowOff>21819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93065"/>
          <a:ext cx="838200" cy="7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162983</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3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140106</xdr:rowOff>
    </xdr:from>
    <xdr:to>
      <xdr:col>55</xdr:col>
      <xdr:colOff>50800</xdr:colOff>
      <xdr:row>78</xdr:row>
      <xdr:rowOff>70256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21819</xdr:rowOff>
    </xdr:from>
    <xdr:to>
      <xdr:col>50</xdr:col>
      <xdr:colOff>114300</xdr:colOff>
      <xdr:row>79</xdr:row>
      <xdr:rowOff>22791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566369"/>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113742</xdr:rowOff>
    </xdr:from>
    <xdr:to>
      <xdr:col>50</xdr:col>
      <xdr:colOff>165100</xdr:colOff>
      <xdr:row>78</xdr:row>
      <xdr:rowOff>43892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1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60419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9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159855</xdr:rowOff>
    </xdr:from>
    <xdr:to>
      <xdr:col>45</xdr:col>
      <xdr:colOff>177800</xdr:colOff>
      <xdr:row>79</xdr:row>
      <xdr:rowOff>22791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532955"/>
          <a:ext cx="889000" cy="3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36074</xdr:rowOff>
    </xdr:from>
    <xdr:to>
      <xdr:col>46</xdr:col>
      <xdr:colOff>38100</xdr:colOff>
      <xdr:row>77</xdr:row>
      <xdr:rowOff>137674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154201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54547</xdr:rowOff>
    </xdr:from>
    <xdr:to>
      <xdr:col>41</xdr:col>
      <xdr:colOff>50800</xdr:colOff>
      <xdr:row>78</xdr:row>
      <xdr:rowOff>159855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427647"/>
          <a:ext cx="889000" cy="10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46323</xdr:rowOff>
    </xdr:from>
    <xdr:to>
      <xdr:col>41</xdr:col>
      <xdr:colOff>101600</xdr:colOff>
      <xdr:row>76</xdr:row>
      <xdr:rowOff>147923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07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164451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85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92520</xdr:rowOff>
    </xdr:from>
    <xdr:to>
      <xdr:col>36</xdr:col>
      <xdr:colOff>165100</xdr:colOff>
      <xdr:row>78</xdr:row>
      <xdr:rowOff>22670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39197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6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69165</xdr:rowOff>
    </xdr:from>
    <xdr:to>
      <xdr:col>55</xdr:col>
      <xdr:colOff>50800</xdr:colOff>
      <xdr:row>78</xdr:row>
      <xdr:rowOff>170765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155542</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5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142469</xdr:rowOff>
    </xdr:from>
    <xdr:to>
      <xdr:col>50</xdr:col>
      <xdr:colOff>165100</xdr:colOff>
      <xdr:row>79</xdr:row>
      <xdr:rowOff>72619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1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63746</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60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143441</xdr:rowOff>
    </xdr:from>
    <xdr:to>
      <xdr:col>46</xdr:col>
      <xdr:colOff>38100</xdr:colOff>
      <xdr:row>79</xdr:row>
      <xdr:rowOff>73591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1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64718</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6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109055</xdr:rowOff>
    </xdr:from>
    <xdr:to>
      <xdr:col>41</xdr:col>
      <xdr:colOff>101600</xdr:colOff>
      <xdr:row>79</xdr:row>
      <xdr:rowOff>39205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30332</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7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3747</xdr:rowOff>
    </xdr:from>
    <xdr:to>
      <xdr:col>36</xdr:col>
      <xdr:colOff>165100</xdr:colOff>
      <xdr:row>78</xdr:row>
      <xdr:rowOff>105347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96474</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46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151301</xdr:rowOff>
    </xdr:from>
    <xdr:to>
      <xdr:col>54</xdr:col>
      <xdr:colOff>189865</xdr:colOff>
      <xdr:row>98</xdr:row>
      <xdr:rowOff>106172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753251"/>
          <a:ext cx="1270" cy="1155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109999</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106172</xdr:rowOff>
    </xdr:from>
    <xdr:to>
      <xdr:col>55</xdr:col>
      <xdr:colOff>88900</xdr:colOff>
      <xdr:row>98</xdr:row>
      <xdr:rowOff>106172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97978</xdr:rowOff>
    </xdr:from>
    <xdr:ext cx="534377"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151301</xdr:rowOff>
    </xdr:from>
    <xdr:to>
      <xdr:col>55</xdr:col>
      <xdr:colOff>88900</xdr:colOff>
      <xdr:row>91</xdr:row>
      <xdr:rowOff>151301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75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5569</xdr:rowOff>
    </xdr:from>
    <xdr:to>
      <xdr:col>55</xdr:col>
      <xdr:colOff>0</xdr:colOff>
      <xdr:row>96</xdr:row>
      <xdr:rowOff>83255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293319"/>
          <a:ext cx="838200" cy="24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92491</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80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114064</xdr:rowOff>
    </xdr:from>
    <xdr:to>
      <xdr:col>55</xdr:col>
      <xdr:colOff>50800</xdr:colOff>
      <xdr:row>96</xdr:row>
      <xdr:rowOff>44214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40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168351</xdr:rowOff>
    </xdr:from>
    <xdr:to>
      <xdr:col>50</xdr:col>
      <xdr:colOff>114300</xdr:colOff>
      <xdr:row>96</xdr:row>
      <xdr:rowOff>83255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113201"/>
          <a:ext cx="889000" cy="42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168948</xdr:rowOff>
    </xdr:from>
    <xdr:to>
      <xdr:col>50</xdr:col>
      <xdr:colOff>165100</xdr:colOff>
      <xdr:row>96</xdr:row>
      <xdr:rowOff>99098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45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115625</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23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168351</xdr:rowOff>
    </xdr:from>
    <xdr:to>
      <xdr:col>45</xdr:col>
      <xdr:colOff>177800</xdr:colOff>
      <xdr:row>94</xdr:row>
      <xdr:rowOff>74854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113201"/>
          <a:ext cx="889000" cy="7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77451</xdr:rowOff>
    </xdr:from>
    <xdr:to>
      <xdr:col>46</xdr:col>
      <xdr:colOff>38100</xdr:colOff>
      <xdr:row>96</xdr:row>
      <xdr:rowOff>7601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3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170178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45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157341</xdr:rowOff>
    </xdr:from>
    <xdr:to>
      <xdr:col>41</xdr:col>
      <xdr:colOff>50800</xdr:colOff>
      <xdr:row>94</xdr:row>
      <xdr:rowOff>74854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102191"/>
          <a:ext cx="889000" cy="8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156851</xdr:rowOff>
    </xdr:from>
    <xdr:to>
      <xdr:col>41</xdr:col>
      <xdr:colOff>101600</xdr:colOff>
      <xdr:row>96</xdr:row>
      <xdr:rowOff>87001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78128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53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76079</xdr:rowOff>
    </xdr:from>
    <xdr:to>
      <xdr:col>36</xdr:col>
      <xdr:colOff>165100</xdr:colOff>
      <xdr:row>97</xdr:row>
      <xdr:rowOff>6229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168806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6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126219</xdr:rowOff>
    </xdr:from>
    <xdr:to>
      <xdr:col>55</xdr:col>
      <xdr:colOff>50800</xdr:colOff>
      <xdr:row>95</xdr:row>
      <xdr:rowOff>56369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24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149096</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0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32455</xdr:rowOff>
    </xdr:from>
    <xdr:to>
      <xdr:col>50</xdr:col>
      <xdr:colOff>165100</xdr:colOff>
      <xdr:row>96</xdr:row>
      <xdr:rowOff>134055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49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125182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58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117551</xdr:rowOff>
    </xdr:from>
    <xdr:to>
      <xdr:col>46</xdr:col>
      <xdr:colOff>38100</xdr:colOff>
      <xdr:row>94</xdr:row>
      <xdr:rowOff>47701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06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64228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583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24054</xdr:rowOff>
    </xdr:from>
    <xdr:to>
      <xdr:col>41</xdr:col>
      <xdr:colOff>101600</xdr:colOff>
      <xdr:row>94</xdr:row>
      <xdr:rowOff>125654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14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142181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591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106541</xdr:rowOff>
    </xdr:from>
    <xdr:to>
      <xdr:col>36</xdr:col>
      <xdr:colOff>165100</xdr:colOff>
      <xdr:row>94</xdr:row>
      <xdr:rowOff>36691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0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53218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582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76378</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19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23055</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9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76378</xdr:rowOff>
    </xdr:from>
    <xdr:to>
      <xdr:col>86</xdr:col>
      <xdr:colOff>25400</xdr:colOff>
      <xdr:row>30</xdr:row>
      <xdr:rowOff>76378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19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14198</xdr:rowOff>
    </xdr:from>
    <xdr:to>
      <xdr:col>85</xdr:col>
      <xdr:colOff>127000</xdr:colOff>
      <xdr:row>38</xdr:row>
      <xdr:rowOff>73101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481300" y="6529298"/>
          <a:ext cx="838200" cy="5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14826</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29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36399</xdr:rowOff>
    </xdr:from>
    <xdr:to>
      <xdr:col>85</xdr:col>
      <xdr:colOff>177800</xdr:colOff>
      <xdr:row>38</xdr:row>
      <xdr:rowOff>137999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5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19609</xdr:rowOff>
    </xdr:from>
    <xdr:to>
      <xdr:col>81</xdr:col>
      <xdr:colOff>50800</xdr:colOff>
      <xdr:row>38</xdr:row>
      <xdr:rowOff>73101</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534709"/>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110617</xdr:rowOff>
    </xdr:from>
    <xdr:to>
      <xdr:col>81</xdr:col>
      <xdr:colOff>101600</xdr:colOff>
      <xdr:row>39</xdr:row>
      <xdr:rowOff>40767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6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31894</xdr:rowOff>
    </xdr:from>
    <xdr:ext cx="378565"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2017" y="6718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19304</xdr:rowOff>
    </xdr:from>
    <xdr:to>
      <xdr:col>76</xdr:col>
      <xdr:colOff>114300</xdr:colOff>
      <xdr:row>38</xdr:row>
      <xdr:rowOff>19609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191504"/>
          <a:ext cx="889000" cy="3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30607</xdr:rowOff>
    </xdr:from>
    <xdr:to>
      <xdr:col>76</xdr:col>
      <xdr:colOff>165100</xdr:colOff>
      <xdr:row>38</xdr:row>
      <xdr:rowOff>132207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123334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63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146253</xdr:rowOff>
    </xdr:from>
    <xdr:to>
      <xdr:col>71</xdr:col>
      <xdr:colOff>177800</xdr:colOff>
      <xdr:row>36</xdr:row>
      <xdr:rowOff>19304</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147003"/>
          <a:ext cx="8890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1956</xdr:rowOff>
    </xdr:from>
    <xdr:to>
      <xdr:col>72</xdr:col>
      <xdr:colOff>38100</xdr:colOff>
      <xdr:row>36</xdr:row>
      <xdr:rowOff>103556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17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94683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26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66345</xdr:rowOff>
    </xdr:from>
    <xdr:to>
      <xdr:col>67</xdr:col>
      <xdr:colOff>101600</xdr:colOff>
      <xdr:row>38</xdr:row>
      <xdr:rowOff>167945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159072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67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134849</xdr:rowOff>
    </xdr:from>
    <xdr:to>
      <xdr:col>85</xdr:col>
      <xdr:colOff>177800</xdr:colOff>
      <xdr:row>38</xdr:row>
      <xdr:rowOff>64999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47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157726</xdr:rowOff>
    </xdr:from>
    <xdr:ext cx="469744"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32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22301</xdr:rowOff>
    </xdr:from>
    <xdr:to>
      <xdr:col>81</xdr:col>
      <xdr:colOff>101600</xdr:colOff>
      <xdr:row>38</xdr:row>
      <xdr:rowOff>123901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53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140428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631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140259</xdr:rowOff>
    </xdr:from>
    <xdr:to>
      <xdr:col>76</xdr:col>
      <xdr:colOff>165100</xdr:colOff>
      <xdr:row>38</xdr:row>
      <xdr:rowOff>70409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48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86936</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62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139954</xdr:rowOff>
    </xdr:from>
    <xdr:to>
      <xdr:col>72</xdr:col>
      <xdr:colOff>38100</xdr:colOff>
      <xdr:row>36</xdr:row>
      <xdr:rowOff>70104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1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86631</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591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95453</xdr:rowOff>
    </xdr:from>
    <xdr:to>
      <xdr:col>67</xdr:col>
      <xdr:colOff>101600</xdr:colOff>
      <xdr:row>36</xdr:row>
      <xdr:rowOff>25603</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0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42130</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79428" y="587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119621</xdr:rowOff>
    </xdr:from>
    <xdr:to>
      <xdr:col>85</xdr:col>
      <xdr:colOff>126364</xdr:colOff>
      <xdr:row>78</xdr:row>
      <xdr:rowOff>48718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292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52545</xdr:rowOff>
    </xdr:from>
    <xdr:ext cx="469744"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2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48718</xdr:rowOff>
    </xdr:from>
    <xdr:to>
      <xdr:col>86</xdr:col>
      <xdr:colOff>25400</xdr:colOff>
      <xdr:row>78</xdr:row>
      <xdr:rowOff>48718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21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66298</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206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119621</xdr:rowOff>
    </xdr:from>
    <xdr:to>
      <xdr:col>86</xdr:col>
      <xdr:colOff>25400</xdr:colOff>
      <xdr:row>71</xdr:row>
      <xdr:rowOff>119621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292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111468</xdr:rowOff>
    </xdr:from>
    <xdr:to>
      <xdr:col>85</xdr:col>
      <xdr:colOff>127000</xdr:colOff>
      <xdr:row>72</xdr:row>
      <xdr:rowOff>128536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2455868"/>
          <a:ext cx="8382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90949</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778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112522</xdr:rowOff>
    </xdr:from>
    <xdr:to>
      <xdr:col>85</xdr:col>
      <xdr:colOff>177800</xdr:colOff>
      <xdr:row>75</xdr:row>
      <xdr:rowOff>42672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7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111468</xdr:rowOff>
    </xdr:from>
    <xdr:to>
      <xdr:col>81</xdr:col>
      <xdr:colOff>50800</xdr:colOff>
      <xdr:row>72</xdr:row>
      <xdr:rowOff>126918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2455868"/>
          <a:ext cx="889000" cy="1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113455</xdr:rowOff>
    </xdr:from>
    <xdr:to>
      <xdr:col>81</xdr:col>
      <xdr:colOff>101600</xdr:colOff>
      <xdr:row>75</xdr:row>
      <xdr:rowOff>43605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8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89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123260</xdr:rowOff>
    </xdr:from>
    <xdr:to>
      <xdr:col>76</xdr:col>
      <xdr:colOff>114300</xdr:colOff>
      <xdr:row>72</xdr:row>
      <xdr:rowOff>126918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2467660"/>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157328</xdr:rowOff>
    </xdr:from>
    <xdr:to>
      <xdr:col>76</xdr:col>
      <xdr:colOff>165100</xdr:colOff>
      <xdr:row>75</xdr:row>
      <xdr:rowOff>87478</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8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78605</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9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123260</xdr:rowOff>
    </xdr:from>
    <xdr:to>
      <xdr:col>71</xdr:col>
      <xdr:colOff>177800</xdr:colOff>
      <xdr:row>72</xdr:row>
      <xdr:rowOff>168866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2467660"/>
          <a:ext cx="889000" cy="4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168510</xdr:rowOff>
    </xdr:from>
    <xdr:to>
      <xdr:col>72</xdr:col>
      <xdr:colOff>38100</xdr:colOff>
      <xdr:row>75</xdr:row>
      <xdr:rowOff>98660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8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89787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9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17043</xdr:rowOff>
    </xdr:from>
    <xdr:to>
      <xdr:col>67</xdr:col>
      <xdr:colOff>101600</xdr:colOff>
      <xdr:row>75</xdr:row>
      <xdr:rowOff>118643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8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109770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96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77736</xdr:rowOff>
    </xdr:from>
    <xdr:to>
      <xdr:col>85</xdr:col>
      <xdr:colOff>177800</xdr:colOff>
      <xdr:row>73</xdr:row>
      <xdr:rowOff>7886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100613</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2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60668</xdr:rowOff>
    </xdr:from>
    <xdr:to>
      <xdr:col>81</xdr:col>
      <xdr:colOff>101600</xdr:colOff>
      <xdr:row>72</xdr:row>
      <xdr:rowOff>162268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4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7345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18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76118</xdr:rowOff>
    </xdr:from>
    <xdr:to>
      <xdr:col>76</xdr:col>
      <xdr:colOff>165100</xdr:colOff>
      <xdr:row>73</xdr:row>
      <xdr:rowOff>6268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42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22795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19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72460</xdr:rowOff>
    </xdr:from>
    <xdr:to>
      <xdr:col>72</xdr:col>
      <xdr:colOff>38100</xdr:colOff>
      <xdr:row>73</xdr:row>
      <xdr:rowOff>2610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41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19137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19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118066</xdr:rowOff>
    </xdr:from>
    <xdr:to>
      <xdr:col>67</xdr:col>
      <xdr:colOff>101600</xdr:colOff>
      <xdr:row>73</xdr:row>
      <xdr:rowOff>48216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46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64743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23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129908</xdr:rowOff>
    </xdr:from>
    <xdr:to>
      <xdr:col>85</xdr:col>
      <xdr:colOff>126364</xdr:colOff>
      <xdr:row>99</xdr:row>
      <xdr:rowOff>19286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388958"/>
          <a:ext cx="1269" cy="1603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23113</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9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19286</xdr:rowOff>
    </xdr:from>
    <xdr:to>
      <xdr:col>86</xdr:col>
      <xdr:colOff>25400</xdr:colOff>
      <xdr:row>99</xdr:row>
      <xdr:rowOff>19286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9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76585</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16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129908</xdr:rowOff>
    </xdr:from>
    <xdr:to>
      <xdr:col>86</xdr:col>
      <xdr:colOff>25400</xdr:colOff>
      <xdr:row>89</xdr:row>
      <xdr:rowOff>129908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38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162979</xdr:rowOff>
    </xdr:from>
    <xdr:to>
      <xdr:col>85</xdr:col>
      <xdr:colOff>127000</xdr:colOff>
      <xdr:row>92</xdr:row>
      <xdr:rowOff>128823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5593479"/>
          <a:ext cx="838200" cy="30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57878</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517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79451</xdr:rowOff>
    </xdr:from>
    <xdr:to>
      <xdr:col>85</xdr:col>
      <xdr:colOff>177800</xdr:colOff>
      <xdr:row>97</xdr:row>
      <xdr:rowOff>9601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53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162979</xdr:rowOff>
    </xdr:from>
    <xdr:to>
      <xdr:col>81</xdr:col>
      <xdr:colOff>50800</xdr:colOff>
      <xdr:row>96</xdr:row>
      <xdr:rowOff>85217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5593479"/>
          <a:ext cx="889000" cy="95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63545</xdr:rowOff>
    </xdr:from>
    <xdr:to>
      <xdr:col>81</xdr:col>
      <xdr:colOff>101600</xdr:colOff>
      <xdr:row>96</xdr:row>
      <xdr:rowOff>165145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156272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61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85217</xdr:rowOff>
    </xdr:from>
    <xdr:to>
      <xdr:col>76</xdr:col>
      <xdr:colOff>114300</xdr:colOff>
      <xdr:row>97</xdr:row>
      <xdr:rowOff>71596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544417"/>
          <a:ext cx="889000" cy="15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88348</xdr:rowOff>
    </xdr:from>
    <xdr:to>
      <xdr:col>76</xdr:col>
      <xdr:colOff>165100</xdr:colOff>
      <xdr:row>98</xdr:row>
      <xdr:rowOff>18498</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9625</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81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41154</xdr:rowOff>
    </xdr:from>
    <xdr:to>
      <xdr:col>71</xdr:col>
      <xdr:colOff>177800</xdr:colOff>
      <xdr:row>97</xdr:row>
      <xdr:rowOff>71596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671804"/>
          <a:ext cx="889000" cy="3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72689</xdr:rowOff>
    </xdr:from>
    <xdr:to>
      <xdr:col>72</xdr:col>
      <xdr:colOff>38100</xdr:colOff>
      <xdr:row>97</xdr:row>
      <xdr:rowOff>2839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19366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135973</xdr:rowOff>
    </xdr:from>
    <xdr:to>
      <xdr:col>67</xdr:col>
      <xdr:colOff>101600</xdr:colOff>
      <xdr:row>98</xdr:row>
      <xdr:rowOff>66123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57250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85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78023</xdr:rowOff>
    </xdr:from>
    <xdr:to>
      <xdr:col>85</xdr:col>
      <xdr:colOff>177800</xdr:colOff>
      <xdr:row>93</xdr:row>
      <xdr:rowOff>8173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585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100900</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570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112179</xdr:rowOff>
    </xdr:from>
    <xdr:to>
      <xdr:col>81</xdr:col>
      <xdr:colOff>101600</xdr:colOff>
      <xdr:row>91</xdr:row>
      <xdr:rowOff>42329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554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58856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531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34417</xdr:rowOff>
    </xdr:from>
    <xdr:to>
      <xdr:col>76</xdr:col>
      <xdr:colOff>165100</xdr:colOff>
      <xdr:row>96</xdr:row>
      <xdr:rowOff>136017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49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152544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26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20796</xdr:rowOff>
    </xdr:from>
    <xdr:to>
      <xdr:col>72</xdr:col>
      <xdr:colOff>38100</xdr:colOff>
      <xdr:row>97</xdr:row>
      <xdr:rowOff>122396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65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113523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74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161804</xdr:rowOff>
    </xdr:from>
    <xdr:to>
      <xdr:col>67</xdr:col>
      <xdr:colOff>101600</xdr:colOff>
      <xdr:row>97</xdr:row>
      <xdr:rowOff>91954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6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108481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3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53975</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68925"/>
          <a:ext cx="1269"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652</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4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53975</xdr:rowOff>
    </xdr:from>
    <xdr:to>
      <xdr:col>116</xdr:col>
      <xdr:colOff>152400</xdr:colOff>
      <xdr:row>31</xdr:row>
      <xdr:rowOff>53975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6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87884</xdr:rowOff>
    </xdr:from>
    <xdr:to>
      <xdr:col>116</xdr:col>
      <xdr:colOff>63500</xdr:colOff>
      <xdr:row>35</xdr:row>
      <xdr:rowOff>92075</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088634"/>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93870</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266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115443</xdr:rowOff>
    </xdr:from>
    <xdr:to>
      <xdr:col>116</xdr:col>
      <xdr:colOff>114300</xdr:colOff>
      <xdr:row>37</xdr:row>
      <xdr:rowOff>45593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2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57531</xdr:rowOff>
    </xdr:from>
    <xdr:to>
      <xdr:col>111</xdr:col>
      <xdr:colOff>177800</xdr:colOff>
      <xdr:row>35</xdr:row>
      <xdr:rowOff>92075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058281"/>
          <a:ext cx="889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160274</xdr:rowOff>
    </xdr:from>
    <xdr:to>
      <xdr:col>112</xdr:col>
      <xdr:colOff>38100</xdr:colOff>
      <xdr:row>37</xdr:row>
      <xdr:rowOff>90424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81551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42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57531</xdr:rowOff>
    </xdr:from>
    <xdr:to>
      <xdr:col>107</xdr:col>
      <xdr:colOff>50800</xdr:colOff>
      <xdr:row>35</xdr:row>
      <xdr:rowOff>99060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058281"/>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5842</xdr:rowOff>
    </xdr:from>
    <xdr:to>
      <xdr:col>107</xdr:col>
      <xdr:colOff>101600</xdr:colOff>
      <xdr:row>37</xdr:row>
      <xdr:rowOff>107442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98569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64008</xdr:rowOff>
    </xdr:from>
    <xdr:to>
      <xdr:col>102</xdr:col>
      <xdr:colOff>114300</xdr:colOff>
      <xdr:row>35</xdr:row>
      <xdr:rowOff>99060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064758"/>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35941</xdr:rowOff>
    </xdr:from>
    <xdr:to>
      <xdr:col>102</xdr:col>
      <xdr:colOff>165100</xdr:colOff>
      <xdr:row>37</xdr:row>
      <xdr:rowOff>137541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128668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47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69977</xdr:rowOff>
    </xdr:from>
    <xdr:to>
      <xdr:col>98</xdr:col>
      <xdr:colOff>38100</xdr:colOff>
      <xdr:row>38</xdr:row>
      <xdr:rowOff>127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162704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50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37084</xdr:rowOff>
    </xdr:from>
    <xdr:to>
      <xdr:col>116</xdr:col>
      <xdr:colOff>114300</xdr:colOff>
      <xdr:row>35</xdr:row>
      <xdr:rowOff>138684</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0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59961</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588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41275</xdr:rowOff>
    </xdr:from>
    <xdr:to>
      <xdr:col>112</xdr:col>
      <xdr:colOff>38100</xdr:colOff>
      <xdr:row>35</xdr:row>
      <xdr:rowOff>142875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0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159402</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581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6731</xdr:rowOff>
    </xdr:from>
    <xdr:to>
      <xdr:col>107</xdr:col>
      <xdr:colOff>101600</xdr:colOff>
      <xdr:row>35</xdr:row>
      <xdr:rowOff>108331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00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124858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578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48260</xdr:rowOff>
    </xdr:from>
    <xdr:to>
      <xdr:col>102</xdr:col>
      <xdr:colOff>165100</xdr:colOff>
      <xdr:row>35</xdr:row>
      <xdr:rowOff>149860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166387</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5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13208</xdr:rowOff>
    </xdr:from>
    <xdr:to>
      <xdr:col>98</xdr:col>
      <xdr:colOff>38100</xdr:colOff>
      <xdr:row>35</xdr:row>
      <xdr:rowOff>114808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0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131335</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578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36430</xdr:rowOff>
    </xdr:from>
    <xdr:to>
      <xdr:col>116</xdr:col>
      <xdr:colOff>62864</xdr:colOff>
      <xdr:row>58</xdr:row>
      <xdr:rowOff>25057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80380"/>
          <a:ext cx="1269"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28884</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9972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25057</xdr:rowOff>
    </xdr:from>
    <xdr:to>
      <xdr:col>116</xdr:col>
      <xdr:colOff>152400</xdr:colOff>
      <xdr:row>58</xdr:row>
      <xdr:rowOff>25057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996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154557</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5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36430</xdr:rowOff>
    </xdr:from>
    <xdr:to>
      <xdr:col>116</xdr:col>
      <xdr:colOff>152400</xdr:colOff>
      <xdr:row>51</xdr:row>
      <xdr:rowOff>36430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99295</xdr:rowOff>
    </xdr:from>
    <xdr:to>
      <xdr:col>116</xdr:col>
      <xdr:colOff>63500</xdr:colOff>
      <xdr:row>56</xdr:row>
      <xdr:rowOff>79693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9529045"/>
          <a:ext cx="838200" cy="15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9148</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610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30721</xdr:rowOff>
    </xdr:from>
    <xdr:to>
      <xdr:col>116</xdr:col>
      <xdr:colOff>114300</xdr:colOff>
      <xdr:row>56</xdr:row>
      <xdr:rowOff>132321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63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43173</xdr:rowOff>
    </xdr:from>
    <xdr:to>
      <xdr:col>111</xdr:col>
      <xdr:colOff>177800</xdr:colOff>
      <xdr:row>56</xdr:row>
      <xdr:rowOff>79693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9644373"/>
          <a:ext cx="889000" cy="3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29064</xdr:rowOff>
    </xdr:from>
    <xdr:to>
      <xdr:col>112</xdr:col>
      <xdr:colOff>38100</xdr:colOff>
      <xdr:row>56</xdr:row>
      <xdr:rowOff>130664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121791</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72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43173</xdr:rowOff>
    </xdr:from>
    <xdr:to>
      <xdr:col>107</xdr:col>
      <xdr:colOff>50800</xdr:colOff>
      <xdr:row>56</xdr:row>
      <xdr:rowOff>140557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9644373"/>
          <a:ext cx="889000" cy="9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31521</xdr:rowOff>
    </xdr:from>
    <xdr:to>
      <xdr:col>107</xdr:col>
      <xdr:colOff>101600</xdr:colOff>
      <xdr:row>56</xdr:row>
      <xdr:rowOff>133121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124248</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72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95923</xdr:rowOff>
    </xdr:from>
    <xdr:to>
      <xdr:col>102</xdr:col>
      <xdr:colOff>114300</xdr:colOff>
      <xdr:row>56</xdr:row>
      <xdr:rowOff>140557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9697123"/>
          <a:ext cx="889000" cy="4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47752</xdr:rowOff>
    </xdr:from>
    <xdr:to>
      <xdr:col>102</xdr:col>
      <xdr:colOff>165100</xdr:colOff>
      <xdr:row>56</xdr:row>
      <xdr:rowOff>149352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165879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89</xdr:rowOff>
    </xdr:from>
    <xdr:to>
      <xdr:col>98</xdr:col>
      <xdr:colOff>38100</xdr:colOff>
      <xdr:row>56</xdr:row>
      <xdr:rowOff>101689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118216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48495</xdr:rowOff>
    </xdr:from>
    <xdr:to>
      <xdr:col>116</xdr:col>
      <xdr:colOff>114300</xdr:colOff>
      <xdr:row>55</xdr:row>
      <xdr:rowOff>150095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4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71372</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32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28893</xdr:rowOff>
    </xdr:from>
    <xdr:to>
      <xdr:col>112</xdr:col>
      <xdr:colOff>38100</xdr:colOff>
      <xdr:row>56</xdr:row>
      <xdr:rowOff>130493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63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147020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40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163823</xdr:rowOff>
    </xdr:from>
    <xdr:to>
      <xdr:col>107</xdr:col>
      <xdr:colOff>101600</xdr:colOff>
      <xdr:row>56</xdr:row>
      <xdr:rowOff>93973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59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110500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36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89757</xdr:rowOff>
    </xdr:from>
    <xdr:to>
      <xdr:col>102</xdr:col>
      <xdr:colOff>165100</xdr:colOff>
      <xdr:row>57</xdr:row>
      <xdr:rowOff>19907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6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11034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45123</xdr:rowOff>
    </xdr:from>
    <xdr:to>
      <xdr:col>98</xdr:col>
      <xdr:colOff>38100</xdr:colOff>
      <xdr:row>56</xdr:row>
      <xdr:rowOff>146723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64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137850</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39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96815</xdr:rowOff>
    </xdr:from>
    <xdr:to>
      <xdr:col>116</xdr:col>
      <xdr:colOff>62864</xdr:colOff>
      <xdr:row>79</xdr:row>
      <xdr:rowOff>3180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98315"/>
          <a:ext cx="1269" cy="1449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7007</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5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3180</xdr:rowOff>
    </xdr:from>
    <xdr:to>
      <xdr:col>116</xdr:col>
      <xdr:colOff>152400</xdr:colOff>
      <xdr:row>79</xdr:row>
      <xdr:rowOff>3180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4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43492</xdr:rowOff>
    </xdr:from>
    <xdr:ext cx="534377"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7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96815</xdr:rowOff>
    </xdr:from>
    <xdr:to>
      <xdr:col>116</xdr:col>
      <xdr:colOff>152400</xdr:colOff>
      <xdr:row>70</xdr:row>
      <xdr:rowOff>96815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9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125161</xdr:rowOff>
    </xdr:from>
    <xdr:to>
      <xdr:col>116</xdr:col>
      <xdr:colOff>63500</xdr:colOff>
      <xdr:row>73</xdr:row>
      <xdr:rowOff>138192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2641011"/>
          <a:ext cx="8382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10726</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69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32299</xdr:rowOff>
    </xdr:from>
    <xdr:to>
      <xdr:col>116</xdr:col>
      <xdr:colOff>114300</xdr:colOff>
      <xdr:row>74</xdr:row>
      <xdr:rowOff>133899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271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110073</xdr:rowOff>
    </xdr:from>
    <xdr:to>
      <xdr:col>111</xdr:col>
      <xdr:colOff>177800</xdr:colOff>
      <xdr:row>73</xdr:row>
      <xdr:rowOff>138192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2625923"/>
          <a:ext cx="889000" cy="2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63388</xdr:rowOff>
    </xdr:from>
    <xdr:to>
      <xdr:col>112</xdr:col>
      <xdr:colOff>38100</xdr:colOff>
      <xdr:row>74</xdr:row>
      <xdr:rowOff>164988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156115</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84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110073</xdr:rowOff>
    </xdr:from>
    <xdr:to>
      <xdr:col>107</xdr:col>
      <xdr:colOff>50800</xdr:colOff>
      <xdr:row>73</xdr:row>
      <xdr:rowOff>156388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2625923"/>
          <a:ext cx="889000" cy="4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122641</xdr:rowOff>
    </xdr:from>
    <xdr:to>
      <xdr:col>107</xdr:col>
      <xdr:colOff>101600</xdr:colOff>
      <xdr:row>75</xdr:row>
      <xdr:rowOff>52791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43918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9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156388</xdr:rowOff>
    </xdr:from>
    <xdr:to>
      <xdr:col>102</xdr:col>
      <xdr:colOff>114300</xdr:colOff>
      <xdr:row>74</xdr:row>
      <xdr:rowOff>116749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2672238"/>
          <a:ext cx="889000" cy="13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64577</xdr:rowOff>
    </xdr:from>
    <xdr:to>
      <xdr:col>102</xdr:col>
      <xdr:colOff>165100</xdr:colOff>
      <xdr:row>71</xdr:row>
      <xdr:rowOff>166177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11254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0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100833</xdr:rowOff>
    </xdr:from>
    <xdr:to>
      <xdr:col>98</xdr:col>
      <xdr:colOff>38100</xdr:colOff>
      <xdr:row>74</xdr:row>
      <xdr:rowOff>30983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47510</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39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74361</xdr:rowOff>
    </xdr:from>
    <xdr:to>
      <xdr:col>116</xdr:col>
      <xdr:colOff>114300</xdr:colOff>
      <xdr:row>74</xdr:row>
      <xdr:rowOff>4511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59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97238</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44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87392</xdr:rowOff>
    </xdr:from>
    <xdr:to>
      <xdr:col>112</xdr:col>
      <xdr:colOff>38100</xdr:colOff>
      <xdr:row>74</xdr:row>
      <xdr:rowOff>17542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60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34069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37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59273</xdr:rowOff>
    </xdr:from>
    <xdr:to>
      <xdr:col>107</xdr:col>
      <xdr:colOff>101600</xdr:colOff>
      <xdr:row>73</xdr:row>
      <xdr:rowOff>160873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57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5950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35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105588</xdr:rowOff>
    </xdr:from>
    <xdr:to>
      <xdr:col>102</xdr:col>
      <xdr:colOff>165100</xdr:colOff>
      <xdr:row>74</xdr:row>
      <xdr:rowOff>35738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6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26865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71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65949</xdr:rowOff>
    </xdr:from>
    <xdr:to>
      <xdr:col>98</xdr:col>
      <xdr:colOff>38100</xdr:colOff>
      <xdr:row>74</xdr:row>
      <xdr:rowOff>167549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75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158676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84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人件費は、消防業務について、広い市域の多くを一部事務組合によらず直接運営していることにより、類似団体平均を大きく上回っている。令和４年度は昨年よりも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人増加した他、人事院勧告による給与改定に伴う増により、前年に引き続き増加している。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今後においても、人件費の抑制のため、職員配置適正化の取組みにより、計画的な職員採用及び配置に努めるとともに、働き方改革を推進することで総人件費の抑制に努める。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物件費は、物価高騰対策にかかる費用の増等により、前年度に引き続き増加している。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扶助費は、新型コロナウイルス感染症拡大への対応のための住民税非課税世帯等臨時特別給付金や子育て世帯臨時特別給付金が完了したことにより大幅に減少している。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貸付金は、新型コロナウイルス感染症対応事業継続資金の貸付原資の増により増加している。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普通建設事業費は、市営住宅整備工事や周南公立大学の開学に伴う整備等によって大幅に増加している。今後も再配置計画に基づき施設の統合、廃止を含めた検討を進めつつ、施設の更新整備を行っていく。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積立金は、ボートレース事業からの繰入金などにより大幅に増加している。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138,104
136,507
656.29
78,461,344
74,670,369
3,409,108
37,201,203
79,287,530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66222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4972"/>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70049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66222</xdr:rowOff>
    </xdr:from>
    <xdr:to>
      <xdr:col>24</xdr:col>
      <xdr:colOff>152400</xdr:colOff>
      <xdr:row>39</xdr:row>
      <xdr:rowOff>66222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5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154396</xdr:rowOff>
    </xdr:from>
    <xdr:to>
      <xdr:col>24</xdr:col>
      <xdr:colOff>63500</xdr:colOff>
      <xdr:row>34</xdr:row>
      <xdr:rowOff>44994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1224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146793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6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168366</xdr:rowOff>
    </xdr:from>
    <xdr:to>
      <xdr:col>24</xdr:col>
      <xdr:colOff>114300</xdr:colOff>
      <xdr:row>35</xdr:row>
      <xdr:rowOff>98516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44994</xdr:rowOff>
    </xdr:from>
    <xdr:to>
      <xdr:col>19</xdr:col>
      <xdr:colOff>177800</xdr:colOff>
      <xdr:row>34</xdr:row>
      <xdr:rowOff>169092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74294"/>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29573</xdr:rowOff>
    </xdr:from>
    <xdr:to>
      <xdr:col>20</xdr:col>
      <xdr:colOff>38100</xdr:colOff>
      <xdr:row>35</xdr:row>
      <xdr:rowOff>131173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122300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165281</xdr:rowOff>
    </xdr:from>
    <xdr:to>
      <xdr:col>15</xdr:col>
      <xdr:colOff>50800</xdr:colOff>
      <xdr:row>34</xdr:row>
      <xdr:rowOff>169092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23131"/>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81824</xdr:rowOff>
    </xdr:from>
    <xdr:to>
      <xdr:col>15</xdr:col>
      <xdr:colOff>101600</xdr:colOff>
      <xdr:row>36</xdr:row>
      <xdr:rowOff>11974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3101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165281</xdr:rowOff>
    </xdr:from>
    <xdr:to>
      <xdr:col>10</xdr:col>
      <xdr:colOff>114300</xdr:colOff>
      <xdr:row>34</xdr:row>
      <xdr:rowOff>9072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23131"/>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37193</xdr:rowOff>
    </xdr:from>
    <xdr:to>
      <xdr:col>6</xdr:col>
      <xdr:colOff>38100</xdr:colOff>
      <xdr:row>35</xdr:row>
      <xdr:rowOff>138793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129920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103596</xdr:rowOff>
    </xdr:from>
    <xdr:to>
      <xdr:col>24</xdr:col>
      <xdr:colOff>114300</xdr:colOff>
      <xdr:row>34</xdr:row>
      <xdr:rowOff>33746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6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126473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1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165644</xdr:rowOff>
    </xdr:from>
    <xdr:to>
      <xdr:col>20</xdr:col>
      <xdr:colOff>38100</xdr:colOff>
      <xdr:row>34</xdr:row>
      <xdr:rowOff>95794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112321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9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118292</xdr:rowOff>
    </xdr:from>
    <xdr:to>
      <xdr:col>15</xdr:col>
      <xdr:colOff>101600</xdr:colOff>
      <xdr:row>35</xdr:row>
      <xdr:rowOff>48442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64969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114481</xdr:rowOff>
    </xdr:from>
    <xdr:to>
      <xdr:col>10</xdr:col>
      <xdr:colOff>165100</xdr:colOff>
      <xdr:row>34</xdr:row>
      <xdr:rowOff>44631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7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61158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4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129722</xdr:rowOff>
    </xdr:from>
    <xdr:to>
      <xdr:col>6</xdr:col>
      <xdr:colOff>38100</xdr:colOff>
      <xdr:row>34</xdr:row>
      <xdr:rowOff>59872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76399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169320</xdr:rowOff>
    </xdr:from>
    <xdr:to>
      <xdr:col>24</xdr:col>
      <xdr:colOff>62865</xdr:colOff>
      <xdr:row>59</xdr:row>
      <xdr:rowOff>117754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9427620"/>
          <a:ext cx="1270" cy="805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121581</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3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117754</xdr:rowOff>
    </xdr:from>
    <xdr:to>
      <xdr:col>24</xdr:col>
      <xdr:colOff>152400</xdr:colOff>
      <xdr:row>59</xdr:row>
      <xdr:rowOff>117754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3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115997</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920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169320</xdr:rowOff>
    </xdr:from>
    <xdr:to>
      <xdr:col>24</xdr:col>
      <xdr:colOff>152400</xdr:colOff>
      <xdr:row>54</xdr:row>
      <xdr:rowOff>169320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942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26097</xdr:rowOff>
    </xdr:from>
    <xdr:to>
      <xdr:col>24</xdr:col>
      <xdr:colOff>63500</xdr:colOff>
      <xdr:row>54</xdr:row>
      <xdr:rowOff>169320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284397"/>
          <a:ext cx="838200" cy="14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38154</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810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59727</xdr:rowOff>
    </xdr:from>
    <xdr:to>
      <xdr:col>24</xdr:col>
      <xdr:colOff>114300</xdr:colOff>
      <xdr:row>57</xdr:row>
      <xdr:rowOff>161327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83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86142</xdr:rowOff>
    </xdr:from>
    <xdr:to>
      <xdr:col>19</xdr:col>
      <xdr:colOff>177800</xdr:colOff>
      <xdr:row>54</xdr:row>
      <xdr:rowOff>26097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8658642"/>
          <a:ext cx="889000" cy="6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40796</xdr:rowOff>
    </xdr:from>
    <xdr:to>
      <xdr:col>20</xdr:col>
      <xdr:colOff>38100</xdr:colOff>
      <xdr:row>57</xdr:row>
      <xdr:rowOff>142396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81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133523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90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86142</xdr:rowOff>
    </xdr:from>
    <xdr:to>
      <xdr:col>15</xdr:col>
      <xdr:colOff>50800</xdr:colOff>
      <xdr:row>57</xdr:row>
      <xdr:rowOff>68562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8658642"/>
          <a:ext cx="889000" cy="118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74737</xdr:rowOff>
    </xdr:from>
    <xdr:to>
      <xdr:col>15</xdr:col>
      <xdr:colOff>101600</xdr:colOff>
      <xdr:row>52</xdr:row>
      <xdr:rowOff>4887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881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167464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8911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72056</xdr:rowOff>
    </xdr:from>
    <xdr:to>
      <xdr:col>10</xdr:col>
      <xdr:colOff>114300</xdr:colOff>
      <xdr:row>57</xdr:row>
      <xdr:rowOff>68562</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673256"/>
          <a:ext cx="889000" cy="16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73540</xdr:rowOff>
    </xdr:from>
    <xdr:to>
      <xdr:col>10</xdr:col>
      <xdr:colOff>165100</xdr:colOff>
      <xdr:row>58</xdr:row>
      <xdr:rowOff>3690</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166267</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9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76457</xdr:rowOff>
    </xdr:from>
    <xdr:to>
      <xdr:col>6</xdr:col>
      <xdr:colOff>38100</xdr:colOff>
      <xdr:row>59</xdr:row>
      <xdr:rowOff>6607</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1002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169184</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1011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118520</xdr:rowOff>
    </xdr:from>
    <xdr:to>
      <xdr:col>24</xdr:col>
      <xdr:colOff>114300</xdr:colOff>
      <xdr:row>55</xdr:row>
      <xdr:rowOff>48670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37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71547</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32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146747</xdr:rowOff>
    </xdr:from>
    <xdr:to>
      <xdr:col>20</xdr:col>
      <xdr:colOff>38100</xdr:colOff>
      <xdr:row>54</xdr:row>
      <xdr:rowOff>76897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23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93424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900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35342</xdr:rowOff>
    </xdr:from>
    <xdr:to>
      <xdr:col>15</xdr:col>
      <xdr:colOff>101600</xdr:colOff>
      <xdr:row>50</xdr:row>
      <xdr:rowOff>136942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86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153469</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838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17762</xdr:rowOff>
    </xdr:from>
    <xdr:to>
      <xdr:col>10</xdr:col>
      <xdr:colOff>165100</xdr:colOff>
      <xdr:row>57</xdr:row>
      <xdr:rowOff>119362</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79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135889</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56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21256</xdr:rowOff>
    </xdr:from>
    <xdr:to>
      <xdr:col>6</xdr:col>
      <xdr:colOff>38100</xdr:colOff>
      <xdr:row>56</xdr:row>
      <xdr:rowOff>122856</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62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139383</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39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30638</xdr:rowOff>
    </xdr:from>
    <xdr:to>
      <xdr:col>24</xdr:col>
      <xdr:colOff>62865</xdr:colOff>
      <xdr:row>78</xdr:row>
      <xdr:rowOff>10046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203588"/>
          <a:ext cx="1270" cy="1179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13873</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38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10046</xdr:rowOff>
    </xdr:from>
    <xdr:to>
      <xdr:col>24</xdr:col>
      <xdr:colOff>152400</xdr:colOff>
      <xdr:row>78</xdr:row>
      <xdr:rowOff>10046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383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148765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7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30638</xdr:rowOff>
    </xdr:from>
    <xdr:to>
      <xdr:col>24</xdr:col>
      <xdr:colOff>152400</xdr:colOff>
      <xdr:row>71</xdr:row>
      <xdr:rowOff>30638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20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48279</xdr:rowOff>
    </xdr:from>
    <xdr:to>
      <xdr:col>24</xdr:col>
      <xdr:colOff>63500</xdr:colOff>
      <xdr:row>74</xdr:row>
      <xdr:rowOff>141053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3797300" y="12735579"/>
          <a:ext cx="838200" cy="9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91794</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607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68917</xdr:rowOff>
    </xdr:from>
    <xdr:to>
      <xdr:col>24</xdr:col>
      <xdr:colOff>114300</xdr:colOff>
      <xdr:row>74</xdr:row>
      <xdr:rowOff>170517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75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48279</xdr:rowOff>
    </xdr:from>
    <xdr:to>
      <xdr:col>19</xdr:col>
      <xdr:colOff>177800</xdr:colOff>
      <xdr:row>76</xdr:row>
      <xdr:rowOff>119317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2735579"/>
          <a:ext cx="889000" cy="41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72174</xdr:rowOff>
    </xdr:from>
    <xdr:to>
      <xdr:col>20</xdr:col>
      <xdr:colOff>38100</xdr:colOff>
      <xdr:row>74</xdr:row>
      <xdr:rowOff>2324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18851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36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119317</xdr:rowOff>
    </xdr:from>
    <xdr:to>
      <xdr:col>15</xdr:col>
      <xdr:colOff>50800</xdr:colOff>
      <xdr:row>77</xdr:row>
      <xdr:rowOff>38658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149517"/>
          <a:ext cx="889000" cy="9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19825</xdr:rowOff>
    </xdr:from>
    <xdr:to>
      <xdr:col>15</xdr:col>
      <xdr:colOff>101600</xdr:colOff>
      <xdr:row>76</xdr:row>
      <xdr:rowOff>121425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137951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2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38658</xdr:rowOff>
    </xdr:from>
    <xdr:to>
      <xdr:col>10</xdr:col>
      <xdr:colOff>114300</xdr:colOff>
      <xdr:row>77</xdr:row>
      <xdr:rowOff>126479</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240308"/>
          <a:ext cx="889000" cy="8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115760</xdr:rowOff>
    </xdr:from>
    <xdr:to>
      <xdr:col>10</xdr:col>
      <xdr:colOff>165100</xdr:colOff>
      <xdr:row>77</xdr:row>
      <xdr:rowOff>45910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62437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2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97644</xdr:rowOff>
    </xdr:from>
    <xdr:to>
      <xdr:col>6</xdr:col>
      <xdr:colOff>38100</xdr:colOff>
      <xdr:row>78</xdr:row>
      <xdr:rowOff>27794</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18921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90253</xdr:rowOff>
    </xdr:from>
    <xdr:to>
      <xdr:col>24</xdr:col>
      <xdr:colOff>114300</xdr:colOff>
      <xdr:row>75</xdr:row>
      <xdr:rowOff>20403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77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68680</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75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168929</xdr:rowOff>
    </xdr:from>
    <xdr:to>
      <xdr:col>20</xdr:col>
      <xdr:colOff>38100</xdr:colOff>
      <xdr:row>74</xdr:row>
      <xdr:rowOff>99079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68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90206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777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68517</xdr:rowOff>
    </xdr:from>
    <xdr:to>
      <xdr:col>15</xdr:col>
      <xdr:colOff>101600</xdr:colOff>
      <xdr:row>76</xdr:row>
      <xdr:rowOff>170117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0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161244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191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159308</xdr:rowOff>
    </xdr:from>
    <xdr:to>
      <xdr:col>10</xdr:col>
      <xdr:colOff>165100</xdr:colOff>
      <xdr:row>77</xdr:row>
      <xdr:rowOff>89458</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18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80585</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28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75679</xdr:rowOff>
    </xdr:from>
    <xdr:to>
      <xdr:col>6</xdr:col>
      <xdr:colOff>38100</xdr:colOff>
      <xdr:row>78</xdr:row>
      <xdr:rowOff>5829</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27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22356</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05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52307</xdr:rowOff>
    </xdr:from>
    <xdr:to>
      <xdr:col>24</xdr:col>
      <xdr:colOff>62865</xdr:colOff>
      <xdr:row>97</xdr:row>
      <xdr:rowOff>35139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82807"/>
          <a:ext cx="1270" cy="1182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38966</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6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35139</xdr:rowOff>
    </xdr:from>
    <xdr:to>
      <xdr:col>24</xdr:col>
      <xdr:colOff>152400</xdr:colOff>
      <xdr:row>97</xdr:row>
      <xdr:rowOff>35139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6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170434</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5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83,823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52307</xdr:rowOff>
    </xdr:from>
    <xdr:to>
      <xdr:col>24</xdr:col>
      <xdr:colOff>152400</xdr:colOff>
      <xdr:row>90</xdr:row>
      <xdr:rowOff>52307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8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162537</xdr:rowOff>
    </xdr:from>
    <xdr:to>
      <xdr:col>24</xdr:col>
      <xdr:colOff>63500</xdr:colOff>
      <xdr:row>95</xdr:row>
      <xdr:rowOff>16644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278837"/>
          <a:ext cx="838200" cy="2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16578</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04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38151</xdr:rowOff>
    </xdr:from>
    <xdr:to>
      <xdr:col>24</xdr:col>
      <xdr:colOff>114300</xdr:colOff>
      <xdr:row>95</xdr:row>
      <xdr:rowOff>139751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325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16644</xdr:rowOff>
    </xdr:from>
    <xdr:to>
      <xdr:col>19</xdr:col>
      <xdr:colOff>177800</xdr:colOff>
      <xdr:row>96</xdr:row>
      <xdr:rowOff>15112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304394"/>
          <a:ext cx="889000" cy="16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32252</xdr:rowOff>
    </xdr:from>
    <xdr:to>
      <xdr:col>20</xdr:col>
      <xdr:colOff>38100</xdr:colOff>
      <xdr:row>95</xdr:row>
      <xdr:rowOff>133852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3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124979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41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15112</xdr:rowOff>
    </xdr:from>
    <xdr:to>
      <xdr:col>15</xdr:col>
      <xdr:colOff>50800</xdr:colOff>
      <xdr:row>96</xdr:row>
      <xdr:rowOff>82527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474312"/>
          <a:ext cx="889000" cy="6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53649</xdr:rowOff>
    </xdr:from>
    <xdr:to>
      <xdr:col>15</xdr:col>
      <xdr:colOff>101600</xdr:colOff>
      <xdr:row>96</xdr:row>
      <xdr:rowOff>155249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1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146376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60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71645</xdr:rowOff>
    </xdr:from>
    <xdr:to>
      <xdr:col>10</xdr:col>
      <xdr:colOff>114300</xdr:colOff>
      <xdr:row>96</xdr:row>
      <xdr:rowOff>82527</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530845"/>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87506</xdr:rowOff>
    </xdr:from>
    <xdr:to>
      <xdr:col>10</xdr:col>
      <xdr:colOff>165100</xdr:colOff>
      <xdr:row>97</xdr:row>
      <xdr:rowOff>17656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4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8783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63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77608</xdr:rowOff>
    </xdr:from>
    <xdr:to>
      <xdr:col>6</xdr:col>
      <xdr:colOff>38100</xdr:colOff>
      <xdr:row>97</xdr:row>
      <xdr:rowOff>7758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3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170335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111737</xdr:rowOff>
    </xdr:from>
    <xdr:to>
      <xdr:col>24</xdr:col>
      <xdr:colOff>114300</xdr:colOff>
      <xdr:row>95</xdr:row>
      <xdr:rowOff>41887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22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134614</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07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137294</xdr:rowOff>
    </xdr:from>
    <xdr:to>
      <xdr:col>20</xdr:col>
      <xdr:colOff>38100</xdr:colOff>
      <xdr:row>95</xdr:row>
      <xdr:rowOff>67444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25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83971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02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135762</xdr:rowOff>
    </xdr:from>
    <xdr:to>
      <xdr:col>15</xdr:col>
      <xdr:colOff>101600</xdr:colOff>
      <xdr:row>96</xdr:row>
      <xdr:rowOff>65912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42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82439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19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31727</xdr:rowOff>
    </xdr:from>
    <xdr:to>
      <xdr:col>10</xdr:col>
      <xdr:colOff>165100</xdr:colOff>
      <xdr:row>96</xdr:row>
      <xdr:rowOff>133327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4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149854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2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20845</xdr:rowOff>
    </xdr:from>
    <xdr:to>
      <xdr:col>6</xdr:col>
      <xdr:colOff>38100</xdr:colOff>
      <xdr:row>96</xdr:row>
      <xdr:rowOff>122445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48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138972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25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78344</xdr:rowOff>
    </xdr:from>
    <xdr:to>
      <xdr:col>54</xdr:col>
      <xdr:colOff>189865</xdr:colOff>
      <xdr:row>38</xdr:row>
      <xdr:rowOff>131287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21844"/>
          <a:ext cx="1270" cy="142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135114</xdr:rowOff>
    </xdr:from>
    <xdr:ext cx="313932"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0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131287</xdr:rowOff>
    </xdr:from>
    <xdr:to>
      <xdr:col>55</xdr:col>
      <xdr:colOff>88900</xdr:colOff>
      <xdr:row>38</xdr:row>
      <xdr:rowOff>131287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25021</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78344</xdr:rowOff>
    </xdr:from>
    <xdr:to>
      <xdr:col>55</xdr:col>
      <xdr:colOff>88900</xdr:colOff>
      <xdr:row>30</xdr:row>
      <xdr:rowOff>78344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2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87305</xdr:rowOff>
    </xdr:from>
    <xdr:to>
      <xdr:col>55</xdr:col>
      <xdr:colOff>0</xdr:colOff>
      <xdr:row>38</xdr:row>
      <xdr:rowOff>95626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02405"/>
          <a:ext cx="8382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92209</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64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69332</xdr:rowOff>
    </xdr:from>
    <xdr:to>
      <xdr:col>55</xdr:col>
      <xdr:colOff>50800</xdr:colOff>
      <xdr:row>37</xdr:row>
      <xdr:rowOff>170932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95626</xdr:rowOff>
    </xdr:from>
    <xdr:to>
      <xdr:col>50</xdr:col>
      <xdr:colOff>114300</xdr:colOff>
      <xdr:row>38</xdr:row>
      <xdr:rowOff>104496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10726"/>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65034</xdr:rowOff>
    </xdr:from>
    <xdr:to>
      <xdr:col>50</xdr:col>
      <xdr:colOff>165100</xdr:colOff>
      <xdr:row>37</xdr:row>
      <xdr:rowOff>166634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11711</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104496</xdr:rowOff>
    </xdr:from>
    <xdr:to>
      <xdr:col>45</xdr:col>
      <xdr:colOff>177800</xdr:colOff>
      <xdr:row>38</xdr:row>
      <xdr:rowOff>105501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19596"/>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61651</xdr:rowOff>
    </xdr:from>
    <xdr:to>
      <xdr:col>46</xdr:col>
      <xdr:colOff>38100</xdr:colOff>
      <xdr:row>37</xdr:row>
      <xdr:rowOff>163251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8328</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101204</xdr:rowOff>
    </xdr:from>
    <xdr:to>
      <xdr:col>41</xdr:col>
      <xdr:colOff>50800</xdr:colOff>
      <xdr:row>38</xdr:row>
      <xdr:rowOff>105501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16304"/>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43271</xdr:rowOff>
    </xdr:from>
    <xdr:to>
      <xdr:col>41</xdr:col>
      <xdr:colOff>101600</xdr:colOff>
      <xdr:row>37</xdr:row>
      <xdr:rowOff>144871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161398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43729</xdr:rowOff>
    </xdr:from>
    <xdr:to>
      <xdr:col>36</xdr:col>
      <xdr:colOff>165100</xdr:colOff>
      <xdr:row>37</xdr:row>
      <xdr:rowOff>145329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161856</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36505</xdr:rowOff>
    </xdr:from>
    <xdr:to>
      <xdr:col>55</xdr:col>
      <xdr:colOff>50800</xdr:colOff>
      <xdr:row>38</xdr:row>
      <xdr:rowOff>138105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122882</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6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44826</xdr:rowOff>
    </xdr:from>
    <xdr:to>
      <xdr:col>50</xdr:col>
      <xdr:colOff>165100</xdr:colOff>
      <xdr:row>38</xdr:row>
      <xdr:rowOff>146426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5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137553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52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53696</xdr:rowOff>
    </xdr:from>
    <xdr:to>
      <xdr:col>46</xdr:col>
      <xdr:colOff>38100</xdr:colOff>
      <xdr:row>38</xdr:row>
      <xdr:rowOff>155296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146423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54701</xdr:rowOff>
    </xdr:from>
    <xdr:to>
      <xdr:col>41</xdr:col>
      <xdr:colOff>101600</xdr:colOff>
      <xdr:row>38</xdr:row>
      <xdr:rowOff>156301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6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147428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62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50404</xdr:rowOff>
    </xdr:from>
    <xdr:to>
      <xdr:col>36</xdr:col>
      <xdr:colOff>165100</xdr:colOff>
      <xdr:row>38</xdr:row>
      <xdr:rowOff>152004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6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143131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58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107376</xdr:rowOff>
    </xdr:from>
    <xdr:to>
      <xdr:col>54</xdr:col>
      <xdr:colOff>189865</xdr:colOff>
      <xdr:row>58</xdr:row>
      <xdr:rowOff>73909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9022776"/>
          <a:ext cx="1270" cy="995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77736</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2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73909</xdr:rowOff>
    </xdr:from>
    <xdr:to>
      <xdr:col>55</xdr:col>
      <xdr:colOff>88900</xdr:colOff>
      <xdr:row>58</xdr:row>
      <xdr:rowOff>73909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1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54053</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79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107376</xdr:rowOff>
    </xdr:from>
    <xdr:to>
      <xdr:col>55</xdr:col>
      <xdr:colOff>88900</xdr:colOff>
      <xdr:row>52</xdr:row>
      <xdr:rowOff>107376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02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140295</xdr:rowOff>
    </xdr:from>
    <xdr:to>
      <xdr:col>55</xdr:col>
      <xdr:colOff>0</xdr:colOff>
      <xdr:row>55</xdr:row>
      <xdr:rowOff>164023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570045"/>
          <a:ext cx="838200" cy="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163430</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93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13553</xdr:rowOff>
    </xdr:from>
    <xdr:to>
      <xdr:col>55</xdr:col>
      <xdr:colOff>50800</xdr:colOff>
      <xdr:row>56</xdr:row>
      <xdr:rowOff>115153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1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164023</xdr:rowOff>
    </xdr:from>
    <xdr:to>
      <xdr:col>50</xdr:col>
      <xdr:colOff>114300</xdr:colOff>
      <xdr:row>55</xdr:row>
      <xdr:rowOff>165166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59377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25578</xdr:rowOff>
    </xdr:from>
    <xdr:to>
      <xdr:col>50</xdr:col>
      <xdr:colOff>165100</xdr:colOff>
      <xdr:row>56</xdr:row>
      <xdr:rowOff>127178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118305</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7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165166</xdr:rowOff>
    </xdr:from>
    <xdr:to>
      <xdr:col>45</xdr:col>
      <xdr:colOff>177800</xdr:colOff>
      <xdr:row>56</xdr:row>
      <xdr:rowOff>21513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594916"/>
          <a:ext cx="889000" cy="2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73401</xdr:rowOff>
    </xdr:from>
    <xdr:to>
      <xdr:col>46</xdr:col>
      <xdr:colOff>38100</xdr:colOff>
      <xdr:row>57</xdr:row>
      <xdr:rowOff>3551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166128</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76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100518</xdr:rowOff>
    </xdr:from>
    <xdr:to>
      <xdr:col>41</xdr:col>
      <xdr:colOff>50800</xdr:colOff>
      <xdr:row>56</xdr:row>
      <xdr:rowOff>21513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530268"/>
          <a:ext cx="889000" cy="9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136723</xdr:rowOff>
    </xdr:from>
    <xdr:to>
      <xdr:col>41</xdr:col>
      <xdr:colOff>101600</xdr:colOff>
      <xdr:row>56</xdr:row>
      <xdr:rowOff>66873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83400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89998</xdr:rowOff>
    </xdr:from>
    <xdr:to>
      <xdr:col>36</xdr:col>
      <xdr:colOff>165100</xdr:colOff>
      <xdr:row>57</xdr:row>
      <xdr:rowOff>20148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11275</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7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89495</xdr:rowOff>
    </xdr:from>
    <xdr:to>
      <xdr:col>55</xdr:col>
      <xdr:colOff>50800</xdr:colOff>
      <xdr:row>56</xdr:row>
      <xdr:rowOff>19645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51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112372</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37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113223</xdr:rowOff>
    </xdr:from>
    <xdr:to>
      <xdr:col>50</xdr:col>
      <xdr:colOff>165100</xdr:colOff>
      <xdr:row>56</xdr:row>
      <xdr:rowOff>43373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54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59900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31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114366</xdr:rowOff>
    </xdr:from>
    <xdr:to>
      <xdr:col>46</xdr:col>
      <xdr:colOff>38100</xdr:colOff>
      <xdr:row>56</xdr:row>
      <xdr:rowOff>44516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54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61043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31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142163</xdr:rowOff>
    </xdr:from>
    <xdr:to>
      <xdr:col>41</xdr:col>
      <xdr:colOff>101600</xdr:colOff>
      <xdr:row>56</xdr:row>
      <xdr:rowOff>72313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57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63440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66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49718</xdr:rowOff>
    </xdr:from>
    <xdr:to>
      <xdr:col>36</xdr:col>
      <xdr:colOff>165100</xdr:colOff>
      <xdr:row>55</xdr:row>
      <xdr:rowOff>151318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4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167845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25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31877</xdr:rowOff>
    </xdr:from>
    <xdr:to>
      <xdr:col>54</xdr:col>
      <xdr:colOff>189865</xdr:colOff>
      <xdr:row>78</xdr:row>
      <xdr:rowOff>121983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204827"/>
          <a:ext cx="1270" cy="129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125810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9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121983</xdr:rowOff>
    </xdr:from>
    <xdr:to>
      <xdr:col>55</xdr:col>
      <xdr:colOff>88900</xdr:colOff>
      <xdr:row>78</xdr:row>
      <xdr:rowOff>121983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9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150004</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31877</xdr:rowOff>
    </xdr:from>
    <xdr:to>
      <xdr:col>55</xdr:col>
      <xdr:colOff>88900</xdr:colOff>
      <xdr:row>71</xdr:row>
      <xdr:rowOff>31877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204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136309</xdr:rowOff>
    </xdr:from>
    <xdr:to>
      <xdr:col>55</xdr:col>
      <xdr:colOff>0</xdr:colOff>
      <xdr:row>75</xdr:row>
      <xdr:rowOff>42316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2823609"/>
          <a:ext cx="838200" cy="7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96016</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954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117589</xdr:rowOff>
    </xdr:from>
    <xdr:to>
      <xdr:col>55</xdr:col>
      <xdr:colOff>50800</xdr:colOff>
      <xdr:row>76</xdr:row>
      <xdr:rowOff>47740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9763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42316</xdr:rowOff>
    </xdr:from>
    <xdr:to>
      <xdr:col>50</xdr:col>
      <xdr:colOff>114300</xdr:colOff>
      <xdr:row>75</xdr:row>
      <xdr:rowOff>126594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901066"/>
          <a:ext cx="889000" cy="8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36017</xdr:rowOff>
    </xdr:from>
    <xdr:to>
      <xdr:col>50</xdr:col>
      <xdr:colOff>165100</xdr:colOff>
      <xdr:row>75</xdr:row>
      <xdr:rowOff>137617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89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128745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8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126594</xdr:rowOff>
    </xdr:from>
    <xdr:to>
      <xdr:col>45</xdr:col>
      <xdr:colOff>177800</xdr:colOff>
      <xdr:row>76</xdr:row>
      <xdr:rowOff>159207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2985344"/>
          <a:ext cx="889000" cy="20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127876</xdr:rowOff>
    </xdr:from>
    <xdr:to>
      <xdr:col>46</xdr:col>
      <xdr:colOff>38100</xdr:colOff>
      <xdr:row>76</xdr:row>
      <xdr:rowOff>58026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29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49153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7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159207</xdr:rowOff>
    </xdr:from>
    <xdr:to>
      <xdr:col>41</xdr:col>
      <xdr:colOff>50800</xdr:colOff>
      <xdr:row>76</xdr:row>
      <xdr:rowOff>164275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189407"/>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97740</xdr:rowOff>
    </xdr:from>
    <xdr:to>
      <xdr:col>41</xdr:col>
      <xdr:colOff>101600</xdr:colOff>
      <xdr:row>77</xdr:row>
      <xdr:rowOff>27890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2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44416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29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118771</xdr:rowOff>
    </xdr:from>
    <xdr:to>
      <xdr:col>36</xdr:col>
      <xdr:colOff>165100</xdr:colOff>
      <xdr:row>77</xdr:row>
      <xdr:rowOff>48921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40048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85509</xdr:rowOff>
    </xdr:from>
    <xdr:to>
      <xdr:col>55</xdr:col>
      <xdr:colOff>50800</xdr:colOff>
      <xdr:row>75</xdr:row>
      <xdr:rowOff>15659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77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108386</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62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162966</xdr:rowOff>
    </xdr:from>
    <xdr:to>
      <xdr:col>50</xdr:col>
      <xdr:colOff>165100</xdr:colOff>
      <xdr:row>75</xdr:row>
      <xdr:rowOff>93116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85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109643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62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75794</xdr:rowOff>
    </xdr:from>
    <xdr:to>
      <xdr:col>46</xdr:col>
      <xdr:colOff>38100</xdr:colOff>
      <xdr:row>76</xdr:row>
      <xdr:rowOff>5944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93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22471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108407</xdr:rowOff>
    </xdr:from>
    <xdr:to>
      <xdr:col>41</xdr:col>
      <xdr:colOff>101600</xdr:colOff>
      <xdr:row>77</xdr:row>
      <xdr:rowOff>38557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1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29684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23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113475</xdr:rowOff>
    </xdr:from>
    <xdr:to>
      <xdr:col>36</xdr:col>
      <xdr:colOff>165100</xdr:colOff>
      <xdr:row>77</xdr:row>
      <xdr:rowOff>43625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1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60151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91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61099</xdr:rowOff>
    </xdr:from>
    <xdr:to>
      <xdr:col>54</xdr:col>
      <xdr:colOff>189865</xdr:colOff>
      <xdr:row>98</xdr:row>
      <xdr:rowOff>25208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91599"/>
          <a:ext cx="1270" cy="1335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29035</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3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25208</xdr:rowOff>
    </xdr:from>
    <xdr:to>
      <xdr:col>55</xdr:col>
      <xdr:colOff>88900</xdr:colOff>
      <xdr:row>98</xdr:row>
      <xdr:rowOff>25208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2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7776</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6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61099</xdr:rowOff>
    </xdr:from>
    <xdr:to>
      <xdr:col>55</xdr:col>
      <xdr:colOff>88900</xdr:colOff>
      <xdr:row>90</xdr:row>
      <xdr:rowOff>61099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61748</xdr:rowOff>
    </xdr:from>
    <xdr:to>
      <xdr:col>55</xdr:col>
      <xdr:colOff>0</xdr:colOff>
      <xdr:row>97</xdr:row>
      <xdr:rowOff>145369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692398"/>
          <a:ext cx="838200" cy="8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35620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666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57193</xdr:rowOff>
    </xdr:from>
    <xdr:to>
      <xdr:col>55</xdr:col>
      <xdr:colOff>50800</xdr:colOff>
      <xdr:row>97</xdr:row>
      <xdr:rowOff>158793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6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118221</xdr:rowOff>
    </xdr:from>
    <xdr:to>
      <xdr:col>50</xdr:col>
      <xdr:colOff>114300</xdr:colOff>
      <xdr:row>97</xdr:row>
      <xdr:rowOff>145369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748871"/>
          <a:ext cx="889000" cy="2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60370</xdr:rowOff>
    </xdr:from>
    <xdr:to>
      <xdr:col>50</xdr:col>
      <xdr:colOff>165100</xdr:colOff>
      <xdr:row>97</xdr:row>
      <xdr:rowOff>161970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6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7047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46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118221</xdr:rowOff>
    </xdr:from>
    <xdr:to>
      <xdr:col>45</xdr:col>
      <xdr:colOff>177800</xdr:colOff>
      <xdr:row>97</xdr:row>
      <xdr:rowOff>131237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748871"/>
          <a:ext cx="889000" cy="1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64001</xdr:rowOff>
    </xdr:from>
    <xdr:to>
      <xdr:col>46</xdr:col>
      <xdr:colOff>38100</xdr:colOff>
      <xdr:row>97</xdr:row>
      <xdr:rowOff>165601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69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10678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46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131237</xdr:rowOff>
    </xdr:from>
    <xdr:to>
      <xdr:col>41</xdr:col>
      <xdr:colOff>50800</xdr:colOff>
      <xdr:row>97</xdr:row>
      <xdr:rowOff>133130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761887"/>
          <a:ext cx="8890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158769</xdr:rowOff>
    </xdr:from>
    <xdr:to>
      <xdr:col>41</xdr:col>
      <xdr:colOff>101600</xdr:colOff>
      <xdr:row>97</xdr:row>
      <xdr:rowOff>88919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61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105446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39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60389</xdr:rowOff>
    </xdr:from>
    <xdr:to>
      <xdr:col>36</xdr:col>
      <xdr:colOff>165100</xdr:colOff>
      <xdr:row>97</xdr:row>
      <xdr:rowOff>161989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69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7066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46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10948</xdr:rowOff>
    </xdr:from>
    <xdr:to>
      <xdr:col>55</xdr:col>
      <xdr:colOff>50800</xdr:colOff>
      <xdr:row>97</xdr:row>
      <xdr:rowOff>112548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4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33825</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49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94569</xdr:rowOff>
    </xdr:from>
    <xdr:to>
      <xdr:col>50</xdr:col>
      <xdr:colOff>165100</xdr:colOff>
      <xdr:row>98</xdr:row>
      <xdr:rowOff>24719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72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15846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81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67421</xdr:rowOff>
    </xdr:from>
    <xdr:to>
      <xdr:col>46</xdr:col>
      <xdr:colOff>38100</xdr:colOff>
      <xdr:row>97</xdr:row>
      <xdr:rowOff>169021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9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160148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9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80437</xdr:rowOff>
    </xdr:from>
    <xdr:to>
      <xdr:col>41</xdr:col>
      <xdr:colOff>101600</xdr:colOff>
      <xdr:row>98</xdr:row>
      <xdr:rowOff>10587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71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1714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80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82330</xdr:rowOff>
    </xdr:from>
    <xdr:to>
      <xdr:col>36</xdr:col>
      <xdr:colOff>165100</xdr:colOff>
      <xdr:row>98</xdr:row>
      <xdr:rowOff>12480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71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3607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80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145986</xdr:rowOff>
    </xdr:from>
    <xdr:to>
      <xdr:col>85</xdr:col>
      <xdr:colOff>126364</xdr:colOff>
      <xdr:row>38</xdr:row>
      <xdr:rowOff>148749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89486"/>
          <a:ext cx="1269" cy="1374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152576</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6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148749</xdr:rowOff>
    </xdr:from>
    <xdr:to>
      <xdr:col>86</xdr:col>
      <xdr:colOff>25400</xdr:colOff>
      <xdr:row>38</xdr:row>
      <xdr:rowOff>148749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63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92663</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6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145986</xdr:rowOff>
    </xdr:from>
    <xdr:to>
      <xdr:col>86</xdr:col>
      <xdr:colOff>25400</xdr:colOff>
      <xdr:row>30</xdr:row>
      <xdr:rowOff>145986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8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70263</xdr:rowOff>
    </xdr:from>
    <xdr:to>
      <xdr:col>85</xdr:col>
      <xdr:colOff>127000</xdr:colOff>
      <xdr:row>34</xdr:row>
      <xdr:rowOff>89122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556663"/>
          <a:ext cx="838200" cy="36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32942</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05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54515</xdr:rowOff>
    </xdr:from>
    <xdr:to>
      <xdr:col>85</xdr:col>
      <xdr:colOff>177800</xdr:colOff>
      <xdr:row>36</xdr:row>
      <xdr:rowOff>156115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140748</xdr:rowOff>
    </xdr:from>
    <xdr:to>
      <xdr:col>81</xdr:col>
      <xdr:colOff>50800</xdr:colOff>
      <xdr:row>34</xdr:row>
      <xdr:rowOff>89122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5284248"/>
          <a:ext cx="889000" cy="63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53848</xdr:rowOff>
    </xdr:from>
    <xdr:to>
      <xdr:col>81</xdr:col>
      <xdr:colOff>101600</xdr:colOff>
      <xdr:row>36</xdr:row>
      <xdr:rowOff>155448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2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146575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31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140748</xdr:rowOff>
    </xdr:from>
    <xdr:to>
      <xdr:col>76</xdr:col>
      <xdr:colOff>114300</xdr:colOff>
      <xdr:row>34</xdr:row>
      <xdr:rowOff>94266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5284248"/>
          <a:ext cx="889000" cy="6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131763</xdr:rowOff>
    </xdr:from>
    <xdr:to>
      <xdr:col>76</xdr:col>
      <xdr:colOff>165100</xdr:colOff>
      <xdr:row>36</xdr:row>
      <xdr:rowOff>61913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3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53040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2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27686</xdr:rowOff>
    </xdr:from>
    <xdr:to>
      <xdr:col>71</xdr:col>
      <xdr:colOff>177800</xdr:colOff>
      <xdr:row>34</xdr:row>
      <xdr:rowOff>94266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5514086"/>
          <a:ext cx="889000" cy="40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167386</xdr:rowOff>
    </xdr:from>
    <xdr:to>
      <xdr:col>72</xdr:col>
      <xdr:colOff>38100</xdr:colOff>
      <xdr:row>36</xdr:row>
      <xdr:rowOff>97536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6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88663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6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82709</xdr:rowOff>
    </xdr:from>
    <xdr:to>
      <xdr:col>67</xdr:col>
      <xdr:colOff>101600</xdr:colOff>
      <xdr:row>37</xdr:row>
      <xdr:rowOff>12859</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25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3986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34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19463</xdr:rowOff>
    </xdr:from>
    <xdr:to>
      <xdr:col>85</xdr:col>
      <xdr:colOff>177800</xdr:colOff>
      <xdr:row>32</xdr:row>
      <xdr:rowOff>121063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50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42340</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3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38322</xdr:rowOff>
    </xdr:from>
    <xdr:to>
      <xdr:col>81</xdr:col>
      <xdr:colOff>101600</xdr:colOff>
      <xdr:row>34</xdr:row>
      <xdr:rowOff>139922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86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156449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64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89948</xdr:rowOff>
    </xdr:from>
    <xdr:to>
      <xdr:col>76</xdr:col>
      <xdr:colOff>165100</xdr:colOff>
      <xdr:row>31</xdr:row>
      <xdr:rowOff>20098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5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36625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00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43466</xdr:rowOff>
    </xdr:from>
    <xdr:to>
      <xdr:col>72</xdr:col>
      <xdr:colOff>38100</xdr:colOff>
      <xdr:row>34</xdr:row>
      <xdr:rowOff>145066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87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161593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64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148336</xdr:rowOff>
    </xdr:from>
    <xdr:to>
      <xdr:col>67</xdr:col>
      <xdr:colOff>101600</xdr:colOff>
      <xdr:row>32</xdr:row>
      <xdr:rowOff>78486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46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95013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23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1577</xdr:rowOff>
    </xdr:from>
    <xdr:to>
      <xdr:col>85</xdr:col>
      <xdr:colOff>126364</xdr:colOff>
      <xdr:row>58</xdr:row>
      <xdr:rowOff>61551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45527"/>
          <a:ext cx="1269" cy="126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65378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61551</xdr:rowOff>
    </xdr:from>
    <xdr:to>
      <xdr:col>86</xdr:col>
      <xdr:colOff>25400</xdr:colOff>
      <xdr:row>58</xdr:row>
      <xdr:rowOff>61551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0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119704</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2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1577</xdr:rowOff>
    </xdr:from>
    <xdr:to>
      <xdr:col>86</xdr:col>
      <xdr:colOff>25400</xdr:colOff>
      <xdr:row>51</xdr:row>
      <xdr:rowOff>1577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12860</xdr:rowOff>
    </xdr:from>
    <xdr:to>
      <xdr:col>85</xdr:col>
      <xdr:colOff>127000</xdr:colOff>
      <xdr:row>56</xdr:row>
      <xdr:rowOff>129364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614060"/>
          <a:ext cx="838200" cy="11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153378</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83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3501</xdr:rowOff>
    </xdr:from>
    <xdr:to>
      <xdr:col>85</xdr:col>
      <xdr:colOff>177800</xdr:colOff>
      <xdr:row>56</xdr:row>
      <xdr:rowOff>105101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0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135112</xdr:rowOff>
    </xdr:from>
    <xdr:to>
      <xdr:col>81</xdr:col>
      <xdr:colOff>50800</xdr:colOff>
      <xdr:row>56</xdr:row>
      <xdr:rowOff>129364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564862"/>
          <a:ext cx="889000" cy="16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91480</xdr:rowOff>
    </xdr:from>
    <xdr:to>
      <xdr:col>81</xdr:col>
      <xdr:colOff>101600</xdr:colOff>
      <xdr:row>57</xdr:row>
      <xdr:rowOff>21630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9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12757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78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135112</xdr:rowOff>
    </xdr:from>
    <xdr:to>
      <xdr:col>76</xdr:col>
      <xdr:colOff>114300</xdr:colOff>
      <xdr:row>55</xdr:row>
      <xdr:rowOff>154787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564862"/>
          <a:ext cx="889000" cy="1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143715</xdr:rowOff>
    </xdr:from>
    <xdr:to>
      <xdr:col>76</xdr:col>
      <xdr:colOff>165100</xdr:colOff>
      <xdr:row>56</xdr:row>
      <xdr:rowOff>73865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7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64992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66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154787</xdr:rowOff>
    </xdr:from>
    <xdr:to>
      <xdr:col>71</xdr:col>
      <xdr:colOff>177800</xdr:colOff>
      <xdr:row>56</xdr:row>
      <xdr:rowOff>105002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584537"/>
          <a:ext cx="889000" cy="12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28321</xdr:rowOff>
    </xdr:from>
    <xdr:to>
      <xdr:col>72</xdr:col>
      <xdr:colOff>38100</xdr:colOff>
      <xdr:row>56</xdr:row>
      <xdr:rowOff>129921</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2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121048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2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154525</xdr:rowOff>
    </xdr:from>
    <xdr:to>
      <xdr:col>67</xdr:col>
      <xdr:colOff>101600</xdr:colOff>
      <xdr:row>57</xdr:row>
      <xdr:rowOff>84675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75802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4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133510</xdr:rowOff>
    </xdr:from>
    <xdr:to>
      <xdr:col>85</xdr:col>
      <xdr:colOff>177800</xdr:colOff>
      <xdr:row>56</xdr:row>
      <xdr:rowOff>63660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5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156387</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41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78564</xdr:rowOff>
    </xdr:from>
    <xdr:to>
      <xdr:col>81</xdr:col>
      <xdr:colOff>101600</xdr:colOff>
      <xdr:row>57</xdr:row>
      <xdr:rowOff>8714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67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25241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45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84312</xdr:rowOff>
    </xdr:from>
    <xdr:to>
      <xdr:col>76</xdr:col>
      <xdr:colOff>165100</xdr:colOff>
      <xdr:row>56</xdr:row>
      <xdr:rowOff>14462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51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30989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28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103987</xdr:rowOff>
    </xdr:from>
    <xdr:to>
      <xdr:col>72</xdr:col>
      <xdr:colOff>38100</xdr:colOff>
      <xdr:row>56</xdr:row>
      <xdr:rowOff>34137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53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50664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30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54202</xdr:rowOff>
    </xdr:from>
    <xdr:to>
      <xdr:col>67</xdr:col>
      <xdr:colOff>101600</xdr:colOff>
      <xdr:row>56</xdr:row>
      <xdr:rowOff>155802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65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879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43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76378</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77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23055</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76378</xdr:rowOff>
    </xdr:from>
    <xdr:to>
      <xdr:col>86</xdr:col>
      <xdr:colOff>25400</xdr:colOff>
      <xdr:row>70</xdr:row>
      <xdr:rowOff>76378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7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14199</xdr:rowOff>
    </xdr:from>
    <xdr:to>
      <xdr:col>85</xdr:col>
      <xdr:colOff>127000</xdr:colOff>
      <xdr:row>78</xdr:row>
      <xdr:rowOff>73101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387299"/>
          <a:ext cx="838200" cy="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14825</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87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36398</xdr:rowOff>
    </xdr:from>
    <xdr:to>
      <xdr:col>85</xdr:col>
      <xdr:colOff>177800</xdr:colOff>
      <xdr:row>78</xdr:row>
      <xdr:rowOff>137998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0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19608</xdr:rowOff>
    </xdr:from>
    <xdr:to>
      <xdr:col>81</xdr:col>
      <xdr:colOff>50800</xdr:colOff>
      <xdr:row>78</xdr:row>
      <xdr:rowOff>73101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392708"/>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110617</xdr:rowOff>
    </xdr:from>
    <xdr:to>
      <xdr:col>81</xdr:col>
      <xdr:colOff>101600</xdr:colOff>
      <xdr:row>79</xdr:row>
      <xdr:rowOff>40767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8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31894</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576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19304</xdr:rowOff>
    </xdr:from>
    <xdr:to>
      <xdr:col>76</xdr:col>
      <xdr:colOff>114300</xdr:colOff>
      <xdr:row>78</xdr:row>
      <xdr:rowOff>19608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049504"/>
          <a:ext cx="889000" cy="34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30607</xdr:rowOff>
    </xdr:from>
    <xdr:to>
      <xdr:col>76</xdr:col>
      <xdr:colOff>165100</xdr:colOff>
      <xdr:row>78</xdr:row>
      <xdr:rowOff>132207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123334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49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146253</xdr:rowOff>
    </xdr:from>
    <xdr:to>
      <xdr:col>71</xdr:col>
      <xdr:colOff>177800</xdr:colOff>
      <xdr:row>76</xdr:row>
      <xdr:rowOff>19304</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005003"/>
          <a:ext cx="8890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1956</xdr:rowOff>
    </xdr:from>
    <xdr:to>
      <xdr:col>72</xdr:col>
      <xdr:colOff>38100</xdr:colOff>
      <xdr:row>76</xdr:row>
      <xdr:rowOff>103556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0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94683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12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66345</xdr:rowOff>
    </xdr:from>
    <xdr:to>
      <xdr:col>67</xdr:col>
      <xdr:colOff>101600</xdr:colOff>
      <xdr:row>78</xdr:row>
      <xdr:rowOff>167945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159072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53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134849</xdr:rowOff>
    </xdr:from>
    <xdr:to>
      <xdr:col>85</xdr:col>
      <xdr:colOff>177800</xdr:colOff>
      <xdr:row>78</xdr:row>
      <xdr:rowOff>64999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33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157726</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18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22301</xdr:rowOff>
    </xdr:from>
    <xdr:to>
      <xdr:col>81</xdr:col>
      <xdr:colOff>101600</xdr:colOff>
      <xdr:row>78</xdr:row>
      <xdr:rowOff>123901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39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140428</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17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140258</xdr:rowOff>
    </xdr:from>
    <xdr:to>
      <xdr:col>76</xdr:col>
      <xdr:colOff>165100</xdr:colOff>
      <xdr:row>78</xdr:row>
      <xdr:rowOff>70408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3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86935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11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139954</xdr:rowOff>
    </xdr:from>
    <xdr:to>
      <xdr:col>72</xdr:col>
      <xdr:colOff>38100</xdr:colOff>
      <xdr:row>76</xdr:row>
      <xdr:rowOff>70104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299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86631</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277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95453</xdr:rowOff>
    </xdr:from>
    <xdr:to>
      <xdr:col>67</xdr:col>
      <xdr:colOff>101600</xdr:colOff>
      <xdr:row>76</xdr:row>
      <xdr:rowOff>25603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295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42130</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272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119621</xdr:rowOff>
    </xdr:from>
    <xdr:to>
      <xdr:col>85</xdr:col>
      <xdr:colOff>126364</xdr:colOff>
      <xdr:row>98</xdr:row>
      <xdr:rowOff>48718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1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52545</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5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48718</xdr:rowOff>
    </xdr:from>
    <xdr:to>
      <xdr:col>86</xdr:col>
      <xdr:colOff>25400</xdr:colOff>
      <xdr:row>98</xdr:row>
      <xdr:rowOff>48718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5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66298</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49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68,054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119621</xdr:rowOff>
    </xdr:from>
    <xdr:to>
      <xdr:col>86</xdr:col>
      <xdr:colOff>25400</xdr:colOff>
      <xdr:row>91</xdr:row>
      <xdr:rowOff>119621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111468</xdr:rowOff>
    </xdr:from>
    <xdr:to>
      <xdr:col>85</xdr:col>
      <xdr:colOff>127000</xdr:colOff>
      <xdr:row>92</xdr:row>
      <xdr:rowOff>128536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5884868"/>
          <a:ext cx="8382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90949</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07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112522</xdr:rowOff>
    </xdr:from>
    <xdr:to>
      <xdr:col>85</xdr:col>
      <xdr:colOff>177800</xdr:colOff>
      <xdr:row>95</xdr:row>
      <xdr:rowOff>42672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2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111468</xdr:rowOff>
    </xdr:from>
    <xdr:to>
      <xdr:col>81</xdr:col>
      <xdr:colOff>50800</xdr:colOff>
      <xdr:row>92</xdr:row>
      <xdr:rowOff>126842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5884868"/>
          <a:ext cx="889000" cy="1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113436</xdr:rowOff>
    </xdr:from>
    <xdr:to>
      <xdr:col>81</xdr:col>
      <xdr:colOff>101600</xdr:colOff>
      <xdr:row>95</xdr:row>
      <xdr:rowOff>43586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2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32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123259</xdr:rowOff>
    </xdr:from>
    <xdr:to>
      <xdr:col>76</xdr:col>
      <xdr:colOff>114300</xdr:colOff>
      <xdr:row>92</xdr:row>
      <xdr:rowOff>126842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5896659"/>
          <a:ext cx="889000" cy="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157327</xdr:rowOff>
    </xdr:from>
    <xdr:to>
      <xdr:col>76</xdr:col>
      <xdr:colOff>165100</xdr:colOff>
      <xdr:row>95</xdr:row>
      <xdr:rowOff>87477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78604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6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123259</xdr:rowOff>
    </xdr:from>
    <xdr:to>
      <xdr:col>71</xdr:col>
      <xdr:colOff>177800</xdr:colOff>
      <xdr:row>92</xdr:row>
      <xdr:rowOff>168866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5896659"/>
          <a:ext cx="889000" cy="4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168396</xdr:rowOff>
    </xdr:from>
    <xdr:to>
      <xdr:col>72</xdr:col>
      <xdr:colOff>38100</xdr:colOff>
      <xdr:row>95</xdr:row>
      <xdr:rowOff>98546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89673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7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16833</xdr:rowOff>
    </xdr:from>
    <xdr:to>
      <xdr:col>67</xdr:col>
      <xdr:colOff>101600</xdr:colOff>
      <xdr:row>95</xdr:row>
      <xdr:rowOff>118433</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30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109560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39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77736</xdr:rowOff>
    </xdr:from>
    <xdr:to>
      <xdr:col>85</xdr:col>
      <xdr:colOff>177800</xdr:colOff>
      <xdr:row>93</xdr:row>
      <xdr:rowOff>7886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5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100613</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570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60668</xdr:rowOff>
    </xdr:from>
    <xdr:to>
      <xdr:col>81</xdr:col>
      <xdr:colOff>101600</xdr:colOff>
      <xdr:row>92</xdr:row>
      <xdr:rowOff>162268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583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7345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560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76042</xdr:rowOff>
    </xdr:from>
    <xdr:to>
      <xdr:col>76</xdr:col>
      <xdr:colOff>165100</xdr:colOff>
      <xdr:row>93</xdr:row>
      <xdr:rowOff>6192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584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22719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562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72459</xdr:rowOff>
    </xdr:from>
    <xdr:to>
      <xdr:col>72</xdr:col>
      <xdr:colOff>38100</xdr:colOff>
      <xdr:row>93</xdr:row>
      <xdr:rowOff>2609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584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19136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562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118066</xdr:rowOff>
    </xdr:from>
    <xdr:to>
      <xdr:col>67</xdr:col>
      <xdr:colOff>101600</xdr:colOff>
      <xdr:row>93</xdr:row>
      <xdr:rowOff>48216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589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64743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566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27686</xdr:rowOff>
    </xdr:from>
    <xdr:to>
      <xdr:col>116</xdr:col>
      <xdr:colOff>62864</xdr:colOff>
      <xdr:row>38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42636"/>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145813</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1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27686</xdr:rowOff>
    </xdr:from>
    <xdr:to>
      <xdr:col>116</xdr:col>
      <xdr:colOff>152400</xdr:colOff>
      <xdr:row>31</xdr:row>
      <xdr:rowOff>27686</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4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112349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28454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89472</xdr:rowOff>
    </xdr:from>
    <xdr:to>
      <xdr:col>116</xdr:col>
      <xdr:colOff>114300</xdr:colOff>
      <xdr:row>38</xdr:row>
      <xdr:rowOff>19622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4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51753</xdr:rowOff>
    </xdr:from>
    <xdr:to>
      <xdr:col>112</xdr:col>
      <xdr:colOff>38100</xdr:colOff>
      <xdr:row>37</xdr:row>
      <xdr:rowOff>153353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39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169880</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17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110046</xdr:rowOff>
    </xdr:from>
    <xdr:to>
      <xdr:col>107</xdr:col>
      <xdr:colOff>101600</xdr:colOff>
      <xdr:row>38</xdr:row>
      <xdr:rowOff>40196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4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56723</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228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6033</xdr:rowOff>
    </xdr:from>
    <xdr:to>
      <xdr:col>102</xdr:col>
      <xdr:colOff>165100</xdr:colOff>
      <xdr:row>37</xdr:row>
      <xdr:rowOff>107633</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34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124160</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124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91758</xdr:rowOff>
    </xdr:from>
    <xdr:to>
      <xdr:col>98</xdr:col>
      <xdr:colOff>38100</xdr:colOff>
      <xdr:row>38</xdr:row>
      <xdr:rowOff>21907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4354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38435</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210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67899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411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周南公立大学整備基金や公共施設マネジメント基金の造成などによる積立金の増加があったことから大幅に減少しているが、周南公立大学整備基金の基金管理事業や各総合支所等の建替え事業が影響し、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民生費は、子育て世帯臨時特別給付金や住民税非課税世帯等臨時特別給付金の進捗による減により全体として減少しており、類似団体平均とほぼ同様の推移となっている。</a:t>
          </a:r>
        </a:p>
        <a:p>
          <a:r>
            <a:rPr kumimoji="1" lang="ja-JP" altLang="en-US" sz="1300">
              <a:latin typeface="ＭＳ Ｐゴシック" panose="020B0600070205080204" pitchFamily="50" charset="-128"/>
              <a:ea typeface="ＭＳ Ｐゴシック" panose="020B0600070205080204" pitchFamily="50" charset="-128"/>
            </a:rPr>
            <a:t>　商工費は、新型コロナウイルス感染症対応事業継続資金の貸付原資の増などにより増加傾向にあり、プレミアム付商品券の発行や徳山下松港開港１００周年記念事業等により類似団体平均よりも上回っている。</a:t>
          </a:r>
        </a:p>
        <a:p>
          <a:r>
            <a:rPr kumimoji="1" lang="ja-JP" altLang="en-US" sz="1300">
              <a:latin typeface="ＭＳ Ｐゴシック" panose="020B0600070205080204" pitchFamily="50" charset="-128"/>
              <a:ea typeface="ＭＳ Ｐゴシック" panose="020B0600070205080204" pitchFamily="50" charset="-128"/>
            </a:rPr>
            <a:t>　消防費は、消防緊急通信指令システム及び消防無線の整備工事の進捗により前年から大幅に増加しており、広い市域の多くを一部事務組合によらず直接運営していることによって、類似団体よりはなお高い状況にある。</a:t>
          </a:r>
        </a:p>
        <a:p>
          <a:r>
            <a:rPr kumimoji="1" lang="ja-JP" altLang="en-US" sz="1300">
              <a:latin typeface="ＭＳ Ｐゴシック" panose="020B0600070205080204" pitchFamily="50" charset="-128"/>
              <a:ea typeface="ＭＳ Ｐゴシック" panose="020B0600070205080204" pitchFamily="50" charset="-128"/>
            </a:rPr>
            <a:t>　公債費は、平成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年度まで合併特例債を積極的に活用したまちづくりを行ってきたことにより、類似団体平均を上回る状況が続いている。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令和４年度決算は、コロナ禍における物価高騰対策や、公営住宅等整備事業や周南公立大学施設整備事業等、大型の建設事業の進捗により、歳入・歳出ともに前年度の決算額を上回った。</a:t>
          </a:r>
        </a:p>
        <a:p>
          <a:r>
            <a:rPr kumimoji="1" lang="ja-JP" altLang="en-US" sz="1200">
              <a:latin typeface="ＭＳ ゴシック" pitchFamily="49" charset="-128"/>
              <a:ea typeface="ＭＳ ゴシック" pitchFamily="49" charset="-128"/>
            </a:rPr>
            <a:t>実質収支は、前年度に比べ約</a:t>
          </a:r>
          <a:r>
            <a:rPr kumimoji="1" lang="en-US" altLang="ja-JP" sz="1200">
              <a:latin typeface="ＭＳ ゴシック" pitchFamily="49" charset="-128"/>
              <a:ea typeface="ＭＳ ゴシック" pitchFamily="49" charset="-128"/>
            </a:rPr>
            <a:t>5.2</a:t>
          </a:r>
          <a:r>
            <a:rPr kumimoji="1" lang="ja-JP" altLang="en-US" sz="1200">
              <a:latin typeface="ＭＳ ゴシック" pitchFamily="49" charset="-128"/>
              <a:ea typeface="ＭＳ ゴシック" pitchFamily="49" charset="-128"/>
            </a:rPr>
            <a:t>億円減の</a:t>
          </a:r>
          <a:r>
            <a:rPr kumimoji="1" lang="en-US" altLang="ja-JP" sz="1200">
              <a:latin typeface="ＭＳ ゴシック" pitchFamily="49" charset="-128"/>
              <a:ea typeface="ＭＳ ゴシック" pitchFamily="49" charset="-128"/>
            </a:rPr>
            <a:t>34.1</a:t>
          </a:r>
          <a:r>
            <a:rPr kumimoji="1" lang="ja-JP" altLang="en-US" sz="1200">
              <a:latin typeface="ＭＳ ゴシック" pitchFamily="49" charset="-128"/>
              <a:ea typeface="ＭＳ ゴシック" pitchFamily="49" charset="-128"/>
            </a:rPr>
            <a:t>億円の黒字となっており、前年度に引き続き高い水準となっている。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今後は安定的な財政運営のため、「第</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次行財政改革大綱」に基づき、これまで以上に歳出削減及び収納率向上、使用料の見直し等による自主財源の確保に努める。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モーターボート競走事業会計、一般会計、水道事業会計の黒字額が大きいため、今後、連結実質赤字比率が赤字になることはないと推測される。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今後においても、赤字会計が生じないよう健全化を進めていく。</a:t>
          </a:r>
        </a:p>
        <a:p>
          <a:endParaRPr kumimoji="1" lang="ja-JP" altLang="en-US"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過去の赤字会計の状況</a:t>
          </a:r>
          <a:r>
            <a:rPr kumimoji="1" lang="en-US" altLang="ja-JP" sz="1400">
              <a:latin typeface="ＭＳ ゴシック" pitchFamily="49" charset="-128"/>
              <a:ea typeface="ＭＳ ゴシック" pitchFamily="49" charset="-128"/>
            </a:rPr>
            <a:t>】</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国民健康保険特別会計（平成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a:t>
          </a:r>
        </a:p>
        <a:p>
          <a:r>
            <a:rPr kumimoji="1" lang="ja-JP" altLang="en-US" sz="1400">
              <a:latin typeface="ＭＳ ゴシック" pitchFamily="49" charset="-128"/>
              <a:ea typeface="ＭＳ ゴシック" pitchFamily="49" charset="-128"/>
            </a:rPr>
            <a:t>　保険給付費や負担金の増加の一方、国庫支出金や保険料収入の減により赤字となった。</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○国民宿舎特別会計（令和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a:t>
          </a:r>
        </a:p>
        <a:p>
          <a:r>
            <a:rPr kumimoji="1" lang="ja-JP" altLang="en-US" sz="1400">
              <a:latin typeface="ＭＳ ゴシック" pitchFamily="49" charset="-128"/>
              <a:ea typeface="ＭＳ ゴシック" pitchFamily="49" charset="-128"/>
            </a:rPr>
            <a:t>　新型コロナウイルス感染症拡大の影響による利用者数の大幅減に伴い、歳入が減となったことから赤字となった。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zoomScale="110" zoomScaleNormal="110"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83</v>
      </c>
      <c r="C2" s="176"/>
      <c r="D2" s="177"/>
    </row>
    <row r="3" spans="1:119" ht="18.75" customHeight="1" thickBot="1" x14ac:dyDescent="0.2">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78461344</v>
      </c>
      <c r="BO4" s="436"/>
      <c r="BP4" s="436"/>
      <c r="BQ4" s="436"/>
      <c r="BR4" s="436"/>
      <c r="BS4" s="436"/>
      <c r="BT4" s="436"/>
      <c r="BU4" s="437"/>
      <c r="BV4" s="435">
        <v>77407144</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9.1999999999999993</v>
      </c>
      <c r="CU4" s="576"/>
      <c r="CV4" s="576"/>
      <c r="CW4" s="576"/>
      <c r="CX4" s="576"/>
      <c r="CY4" s="576"/>
      <c r="CZ4" s="576"/>
      <c r="DA4" s="577"/>
      <c r="DB4" s="575">
        <v>10.3</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74670369</v>
      </c>
      <c r="BO5" s="407"/>
      <c r="BP5" s="407"/>
      <c r="BQ5" s="407"/>
      <c r="BR5" s="407"/>
      <c r="BS5" s="407"/>
      <c r="BT5" s="407"/>
      <c r="BU5" s="408"/>
      <c r="BV5" s="406">
        <v>73341819</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92.3</v>
      </c>
      <c r="CU5" s="404"/>
      <c r="CV5" s="404"/>
      <c r="CW5" s="404"/>
      <c r="CX5" s="404"/>
      <c r="CY5" s="404"/>
      <c r="CZ5" s="404"/>
      <c r="DA5" s="405"/>
      <c r="DB5" s="403">
        <v>86.7</v>
      </c>
      <c r="DC5" s="404"/>
      <c r="DD5" s="404"/>
      <c r="DE5" s="404"/>
      <c r="DF5" s="404"/>
      <c r="DG5" s="404"/>
      <c r="DH5" s="404"/>
      <c r="DI5" s="405"/>
    </row>
    <row r="6" spans="1:119" ht="18.75" customHeight="1" x14ac:dyDescent="0.15">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96</v>
      </c>
      <c r="AV6" s="465"/>
      <c r="AW6" s="465"/>
      <c r="AX6" s="465"/>
      <c r="AY6" s="420" t="s">
        <v>104</v>
      </c>
      <c r="AZ6" s="421"/>
      <c r="BA6" s="421"/>
      <c r="BB6" s="421"/>
      <c r="BC6" s="421"/>
      <c r="BD6" s="421"/>
      <c r="BE6" s="421"/>
      <c r="BF6" s="421"/>
      <c r="BG6" s="421"/>
      <c r="BH6" s="421"/>
      <c r="BI6" s="421"/>
      <c r="BJ6" s="421"/>
      <c r="BK6" s="421"/>
      <c r="BL6" s="421"/>
      <c r="BM6" s="422"/>
      <c r="BN6" s="406">
        <v>3790975</v>
      </c>
      <c r="BO6" s="407"/>
      <c r="BP6" s="407"/>
      <c r="BQ6" s="407"/>
      <c r="BR6" s="407"/>
      <c r="BS6" s="407"/>
      <c r="BT6" s="407"/>
      <c r="BU6" s="408"/>
      <c r="BV6" s="406">
        <v>4065325</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94.3</v>
      </c>
      <c r="CU6" s="550"/>
      <c r="CV6" s="550"/>
      <c r="CW6" s="550"/>
      <c r="CX6" s="550"/>
      <c r="CY6" s="550"/>
      <c r="CZ6" s="550"/>
      <c r="DA6" s="551"/>
      <c r="DB6" s="549">
        <v>92.1</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107</v>
      </c>
      <c r="AV7" s="465"/>
      <c r="AW7" s="465"/>
      <c r="AX7" s="465"/>
      <c r="AY7" s="420" t="s">
        <v>108</v>
      </c>
      <c r="AZ7" s="421"/>
      <c r="BA7" s="421"/>
      <c r="BB7" s="421"/>
      <c r="BC7" s="421"/>
      <c r="BD7" s="421"/>
      <c r="BE7" s="421"/>
      <c r="BF7" s="421"/>
      <c r="BG7" s="421"/>
      <c r="BH7" s="421"/>
      <c r="BI7" s="421"/>
      <c r="BJ7" s="421"/>
      <c r="BK7" s="421"/>
      <c r="BL7" s="421"/>
      <c r="BM7" s="422"/>
      <c r="BN7" s="406">
        <v>381867</v>
      </c>
      <c r="BO7" s="407"/>
      <c r="BP7" s="407"/>
      <c r="BQ7" s="407"/>
      <c r="BR7" s="407"/>
      <c r="BS7" s="407"/>
      <c r="BT7" s="407"/>
      <c r="BU7" s="408"/>
      <c r="BV7" s="406">
        <v>139855</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37201203</v>
      </c>
      <c r="CU7" s="407"/>
      <c r="CV7" s="407"/>
      <c r="CW7" s="407"/>
      <c r="CX7" s="407"/>
      <c r="CY7" s="407"/>
      <c r="CZ7" s="407"/>
      <c r="DA7" s="408"/>
      <c r="DB7" s="406">
        <v>38096116</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111</v>
      </c>
      <c r="AV8" s="465"/>
      <c r="AW8" s="465"/>
      <c r="AX8" s="465"/>
      <c r="AY8" s="420" t="s">
        <v>112</v>
      </c>
      <c r="AZ8" s="421"/>
      <c r="BA8" s="421"/>
      <c r="BB8" s="421"/>
      <c r="BC8" s="421"/>
      <c r="BD8" s="421"/>
      <c r="BE8" s="421"/>
      <c r="BF8" s="421"/>
      <c r="BG8" s="421"/>
      <c r="BH8" s="421"/>
      <c r="BI8" s="421"/>
      <c r="BJ8" s="421"/>
      <c r="BK8" s="421"/>
      <c r="BL8" s="421"/>
      <c r="BM8" s="422"/>
      <c r="BN8" s="406">
        <v>3409108</v>
      </c>
      <c r="BO8" s="407"/>
      <c r="BP8" s="407"/>
      <c r="BQ8" s="407"/>
      <c r="BR8" s="407"/>
      <c r="BS8" s="407"/>
      <c r="BT8" s="407"/>
      <c r="BU8" s="408"/>
      <c r="BV8" s="406">
        <v>3925470</v>
      </c>
      <c r="BW8" s="407"/>
      <c r="BX8" s="407"/>
      <c r="BY8" s="407"/>
      <c r="BZ8" s="407"/>
      <c r="CA8" s="407"/>
      <c r="CB8" s="407"/>
      <c r="CC8" s="408"/>
      <c r="CD8" s="446" t="s">
        <v>113</v>
      </c>
      <c r="CE8" s="366"/>
      <c r="CF8" s="366"/>
      <c r="CG8" s="366"/>
      <c r="CH8" s="366"/>
      <c r="CI8" s="366"/>
      <c r="CJ8" s="366"/>
      <c r="CK8" s="366"/>
      <c r="CL8" s="366"/>
      <c r="CM8" s="366"/>
      <c r="CN8" s="366"/>
      <c r="CO8" s="366"/>
      <c r="CP8" s="366"/>
      <c r="CQ8" s="366"/>
      <c r="CR8" s="366"/>
      <c r="CS8" s="447"/>
      <c r="CT8" s="509">
        <v>0.76</v>
      </c>
      <c r="CU8" s="510"/>
      <c r="CV8" s="510"/>
      <c r="CW8" s="510"/>
      <c r="CX8" s="510"/>
      <c r="CY8" s="510"/>
      <c r="CZ8" s="510"/>
      <c r="DA8" s="511"/>
      <c r="DB8" s="509">
        <v>0.78</v>
      </c>
      <c r="DC8" s="510"/>
      <c r="DD8" s="510"/>
      <c r="DE8" s="510"/>
      <c r="DF8" s="510"/>
      <c r="DG8" s="510"/>
      <c r="DH8" s="510"/>
      <c r="DI8" s="511"/>
    </row>
    <row r="9" spans="1:119" ht="18.75" customHeight="1" thickBot="1" x14ac:dyDescent="0.2">
      <c r="A9" s="175"/>
      <c r="B9" s="538" t="s">
        <v>114</v>
      </c>
      <c r="C9" s="539"/>
      <c r="D9" s="539"/>
      <c r="E9" s="539"/>
      <c r="F9" s="539"/>
      <c r="G9" s="539"/>
      <c r="H9" s="539"/>
      <c r="I9" s="539"/>
      <c r="J9" s="539"/>
      <c r="K9" s="457"/>
      <c r="L9" s="540" t="s">
        <v>115</v>
      </c>
      <c r="M9" s="541"/>
      <c r="N9" s="541"/>
      <c r="O9" s="541"/>
      <c r="P9" s="541"/>
      <c r="Q9" s="542"/>
      <c r="R9" s="543">
        <v>137540</v>
      </c>
      <c r="S9" s="544"/>
      <c r="T9" s="544"/>
      <c r="U9" s="544"/>
      <c r="V9" s="545"/>
      <c r="W9" s="475" t="s">
        <v>116</v>
      </c>
      <c r="X9" s="476"/>
      <c r="Y9" s="476"/>
      <c r="Z9" s="476"/>
      <c r="AA9" s="476"/>
      <c r="AB9" s="476"/>
      <c r="AC9" s="476"/>
      <c r="AD9" s="476"/>
      <c r="AE9" s="476"/>
      <c r="AF9" s="476"/>
      <c r="AG9" s="476"/>
      <c r="AH9" s="476"/>
      <c r="AI9" s="476"/>
      <c r="AJ9" s="476"/>
      <c r="AK9" s="476"/>
      <c r="AL9" s="546"/>
      <c r="AM9" s="463" t="s">
        <v>117</v>
      </c>
      <c r="AN9" s="363"/>
      <c r="AO9" s="363"/>
      <c r="AP9" s="363"/>
      <c r="AQ9" s="363"/>
      <c r="AR9" s="363"/>
      <c r="AS9" s="363"/>
      <c r="AT9" s="364"/>
      <c r="AU9" s="464" t="s">
        <v>111</v>
      </c>
      <c r="AV9" s="465"/>
      <c r="AW9" s="465"/>
      <c r="AX9" s="465"/>
      <c r="AY9" s="420" t="s">
        <v>118</v>
      </c>
      <c r="AZ9" s="421"/>
      <c r="BA9" s="421"/>
      <c r="BB9" s="421"/>
      <c r="BC9" s="421"/>
      <c r="BD9" s="421"/>
      <c r="BE9" s="421"/>
      <c r="BF9" s="421"/>
      <c r="BG9" s="421"/>
      <c r="BH9" s="421"/>
      <c r="BI9" s="421"/>
      <c r="BJ9" s="421"/>
      <c r="BK9" s="421"/>
      <c r="BL9" s="421"/>
      <c r="BM9" s="422"/>
      <c r="BN9" s="406">
        <v>-516362</v>
      </c>
      <c r="BO9" s="407"/>
      <c r="BP9" s="407"/>
      <c r="BQ9" s="407"/>
      <c r="BR9" s="407"/>
      <c r="BS9" s="407"/>
      <c r="BT9" s="407"/>
      <c r="BU9" s="408"/>
      <c r="BV9" s="406">
        <v>2128773</v>
      </c>
      <c r="BW9" s="407"/>
      <c r="BX9" s="407"/>
      <c r="BY9" s="407"/>
      <c r="BZ9" s="407"/>
      <c r="CA9" s="407"/>
      <c r="CB9" s="407"/>
      <c r="CC9" s="408"/>
      <c r="CD9" s="446" t="s">
        <v>119</v>
      </c>
      <c r="CE9" s="366"/>
      <c r="CF9" s="366"/>
      <c r="CG9" s="366"/>
      <c r="CH9" s="366"/>
      <c r="CI9" s="366"/>
      <c r="CJ9" s="366"/>
      <c r="CK9" s="366"/>
      <c r="CL9" s="366"/>
      <c r="CM9" s="366"/>
      <c r="CN9" s="366"/>
      <c r="CO9" s="366"/>
      <c r="CP9" s="366"/>
      <c r="CQ9" s="366"/>
      <c r="CR9" s="366"/>
      <c r="CS9" s="447"/>
      <c r="CT9" s="403">
        <v>14.5</v>
      </c>
      <c r="CU9" s="404"/>
      <c r="CV9" s="404"/>
      <c r="CW9" s="404"/>
      <c r="CX9" s="404"/>
      <c r="CY9" s="404"/>
      <c r="CZ9" s="404"/>
      <c r="DA9" s="405"/>
      <c r="DB9" s="403">
        <v>15.6</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120</v>
      </c>
      <c r="M10" s="363"/>
      <c r="N10" s="363"/>
      <c r="O10" s="363"/>
      <c r="P10" s="363"/>
      <c r="Q10" s="364"/>
      <c r="R10" s="359">
        <v>144842</v>
      </c>
      <c r="S10" s="360"/>
      <c r="T10" s="360"/>
      <c r="U10" s="360"/>
      <c r="V10" s="419"/>
      <c r="W10" s="547"/>
      <c r="X10" s="357"/>
      <c r="Y10" s="357"/>
      <c r="Z10" s="357"/>
      <c r="AA10" s="357"/>
      <c r="AB10" s="357"/>
      <c r="AC10" s="357"/>
      <c r="AD10" s="357"/>
      <c r="AE10" s="357"/>
      <c r="AF10" s="357"/>
      <c r="AG10" s="357"/>
      <c r="AH10" s="357"/>
      <c r="AI10" s="357"/>
      <c r="AJ10" s="357"/>
      <c r="AK10" s="357"/>
      <c r="AL10" s="548"/>
      <c r="AM10" s="463" t="s">
        <v>121</v>
      </c>
      <c r="AN10" s="363"/>
      <c r="AO10" s="363"/>
      <c r="AP10" s="363"/>
      <c r="AQ10" s="363"/>
      <c r="AR10" s="363"/>
      <c r="AS10" s="363"/>
      <c r="AT10" s="364"/>
      <c r="AU10" s="464" t="s">
        <v>111</v>
      </c>
      <c r="AV10" s="465"/>
      <c r="AW10" s="465"/>
      <c r="AX10" s="465"/>
      <c r="AY10" s="420" t="s">
        <v>122</v>
      </c>
      <c r="AZ10" s="421"/>
      <c r="BA10" s="421"/>
      <c r="BB10" s="421"/>
      <c r="BC10" s="421"/>
      <c r="BD10" s="421"/>
      <c r="BE10" s="421"/>
      <c r="BF10" s="421"/>
      <c r="BG10" s="421"/>
      <c r="BH10" s="421"/>
      <c r="BI10" s="421"/>
      <c r="BJ10" s="421"/>
      <c r="BK10" s="421"/>
      <c r="BL10" s="421"/>
      <c r="BM10" s="422"/>
      <c r="BN10" s="406">
        <v>3376732</v>
      </c>
      <c r="BO10" s="407"/>
      <c r="BP10" s="407"/>
      <c r="BQ10" s="407"/>
      <c r="BR10" s="407"/>
      <c r="BS10" s="407"/>
      <c r="BT10" s="407"/>
      <c r="BU10" s="408"/>
      <c r="BV10" s="406">
        <v>3909493</v>
      </c>
      <c r="BW10" s="407"/>
      <c r="BX10" s="407"/>
      <c r="BY10" s="407"/>
      <c r="BZ10" s="407"/>
      <c r="CA10" s="407"/>
      <c r="CB10" s="407"/>
      <c r="CC10" s="408"/>
      <c r="CD10" s="178" t="s">
        <v>123</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538"/>
      <c r="C11" s="539"/>
      <c r="D11" s="539"/>
      <c r="E11" s="539"/>
      <c r="F11" s="539"/>
      <c r="G11" s="539"/>
      <c r="H11" s="539"/>
      <c r="I11" s="539"/>
      <c r="J11" s="539"/>
      <c r="K11" s="457"/>
      <c r="L11" s="367" t="s">
        <v>124</v>
      </c>
      <c r="M11" s="368"/>
      <c r="N11" s="368"/>
      <c r="O11" s="368"/>
      <c r="P11" s="368"/>
      <c r="Q11" s="369"/>
      <c r="R11" s="535" t="s">
        <v>125</v>
      </c>
      <c r="S11" s="536"/>
      <c r="T11" s="536"/>
      <c r="U11" s="536"/>
      <c r="V11" s="537"/>
      <c r="W11" s="547"/>
      <c r="X11" s="357"/>
      <c r="Y11" s="357"/>
      <c r="Z11" s="357"/>
      <c r="AA11" s="357"/>
      <c r="AB11" s="357"/>
      <c r="AC11" s="357"/>
      <c r="AD11" s="357"/>
      <c r="AE11" s="357"/>
      <c r="AF11" s="357"/>
      <c r="AG11" s="357"/>
      <c r="AH11" s="357"/>
      <c r="AI11" s="357"/>
      <c r="AJ11" s="357"/>
      <c r="AK11" s="357"/>
      <c r="AL11" s="548"/>
      <c r="AM11" s="463" t="s">
        <v>126</v>
      </c>
      <c r="AN11" s="363"/>
      <c r="AO11" s="363"/>
      <c r="AP11" s="363"/>
      <c r="AQ11" s="363"/>
      <c r="AR11" s="363"/>
      <c r="AS11" s="363"/>
      <c r="AT11" s="364"/>
      <c r="AU11" s="464" t="s">
        <v>127</v>
      </c>
      <c r="AV11" s="465"/>
      <c r="AW11" s="465"/>
      <c r="AX11" s="465"/>
      <c r="AY11" s="420" t="s">
        <v>128</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129</v>
      </c>
      <c r="CE11" s="366"/>
      <c r="CF11" s="366"/>
      <c r="CG11" s="366"/>
      <c r="CH11" s="366"/>
      <c r="CI11" s="366"/>
      <c r="CJ11" s="366"/>
      <c r="CK11" s="366"/>
      <c r="CL11" s="366"/>
      <c r="CM11" s="366"/>
      <c r="CN11" s="366"/>
      <c r="CO11" s="366"/>
      <c r="CP11" s="366"/>
      <c r="CQ11" s="366"/>
      <c r="CR11" s="366"/>
      <c r="CS11" s="447"/>
      <c r="CT11" s="509" t="s">
        <v>130</v>
      </c>
      <c r="CU11" s="510"/>
      <c r="CV11" s="510"/>
      <c r="CW11" s="510"/>
      <c r="CX11" s="510"/>
      <c r="CY11" s="510"/>
      <c r="CZ11" s="510"/>
      <c r="DA11" s="511"/>
      <c r="DB11" s="509" t="s">
        <v>131</v>
      </c>
      <c r="DC11" s="510"/>
      <c r="DD11" s="510"/>
      <c r="DE11" s="510"/>
      <c r="DF11" s="510"/>
      <c r="DG11" s="510"/>
      <c r="DH11" s="510"/>
      <c r="DI11" s="511"/>
    </row>
    <row r="12" spans="1:119" ht="18.75" customHeight="1" x14ac:dyDescent="0.15">
      <c r="A12" s="175"/>
      <c r="B12" s="512" t="s">
        <v>132</v>
      </c>
      <c r="C12" s="513"/>
      <c r="D12" s="513"/>
      <c r="E12" s="513"/>
      <c r="F12" s="513"/>
      <c r="G12" s="513"/>
      <c r="H12" s="513"/>
      <c r="I12" s="513"/>
      <c r="J12" s="513"/>
      <c r="K12" s="514"/>
      <c r="L12" s="521" t="s">
        <v>133</v>
      </c>
      <c r="M12" s="522"/>
      <c r="N12" s="522"/>
      <c r="O12" s="522"/>
      <c r="P12" s="522"/>
      <c r="Q12" s="523"/>
      <c r="R12" s="524">
        <v>138104</v>
      </c>
      <c r="S12" s="525"/>
      <c r="T12" s="525"/>
      <c r="U12" s="525"/>
      <c r="V12" s="526"/>
      <c r="W12" s="527" t="s">
        <v>1</v>
      </c>
      <c r="X12" s="465"/>
      <c r="Y12" s="465"/>
      <c r="Z12" s="465"/>
      <c r="AA12" s="465"/>
      <c r="AB12" s="528"/>
      <c r="AC12" s="529" t="s">
        <v>134</v>
      </c>
      <c r="AD12" s="530"/>
      <c r="AE12" s="530"/>
      <c r="AF12" s="530"/>
      <c r="AG12" s="531"/>
      <c r="AH12" s="529" t="s">
        <v>135</v>
      </c>
      <c r="AI12" s="530"/>
      <c r="AJ12" s="530"/>
      <c r="AK12" s="530"/>
      <c r="AL12" s="532"/>
      <c r="AM12" s="463" t="s">
        <v>136</v>
      </c>
      <c r="AN12" s="363"/>
      <c r="AO12" s="363"/>
      <c r="AP12" s="363"/>
      <c r="AQ12" s="363"/>
      <c r="AR12" s="363"/>
      <c r="AS12" s="363"/>
      <c r="AT12" s="364"/>
      <c r="AU12" s="464" t="s">
        <v>111</v>
      </c>
      <c r="AV12" s="465"/>
      <c r="AW12" s="465"/>
      <c r="AX12" s="465"/>
      <c r="AY12" s="420" t="s">
        <v>137</v>
      </c>
      <c r="AZ12" s="421"/>
      <c r="BA12" s="421"/>
      <c r="BB12" s="421"/>
      <c r="BC12" s="421"/>
      <c r="BD12" s="421"/>
      <c r="BE12" s="421"/>
      <c r="BF12" s="421"/>
      <c r="BG12" s="421"/>
      <c r="BH12" s="421"/>
      <c r="BI12" s="421"/>
      <c r="BJ12" s="421"/>
      <c r="BK12" s="421"/>
      <c r="BL12" s="421"/>
      <c r="BM12" s="422"/>
      <c r="BN12" s="406">
        <v>1914425</v>
      </c>
      <c r="BO12" s="407"/>
      <c r="BP12" s="407"/>
      <c r="BQ12" s="407"/>
      <c r="BR12" s="407"/>
      <c r="BS12" s="407"/>
      <c r="BT12" s="407"/>
      <c r="BU12" s="408"/>
      <c r="BV12" s="406">
        <v>1942018</v>
      </c>
      <c r="BW12" s="407"/>
      <c r="BX12" s="407"/>
      <c r="BY12" s="407"/>
      <c r="BZ12" s="407"/>
      <c r="CA12" s="407"/>
      <c r="CB12" s="407"/>
      <c r="CC12" s="408"/>
      <c r="CD12" s="446" t="s">
        <v>138</v>
      </c>
      <c r="CE12" s="366"/>
      <c r="CF12" s="366"/>
      <c r="CG12" s="366"/>
      <c r="CH12" s="366"/>
      <c r="CI12" s="366"/>
      <c r="CJ12" s="366"/>
      <c r="CK12" s="366"/>
      <c r="CL12" s="366"/>
      <c r="CM12" s="366"/>
      <c r="CN12" s="366"/>
      <c r="CO12" s="366"/>
      <c r="CP12" s="366"/>
      <c r="CQ12" s="366"/>
      <c r="CR12" s="366"/>
      <c r="CS12" s="447"/>
      <c r="CT12" s="509" t="s">
        <v>139</v>
      </c>
      <c r="CU12" s="510"/>
      <c r="CV12" s="510"/>
      <c r="CW12" s="510"/>
      <c r="CX12" s="510"/>
      <c r="CY12" s="510"/>
      <c r="CZ12" s="510"/>
      <c r="DA12" s="511"/>
      <c r="DB12" s="509" t="s">
        <v>139</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84"/>
      <c r="M13" s="490" t="s">
        <v>140</v>
      </c>
      <c r="N13" s="491"/>
      <c r="O13" s="491"/>
      <c r="P13" s="491"/>
      <c r="Q13" s="492"/>
      <c r="R13" s="493">
        <v>136507</v>
      </c>
      <c r="S13" s="494"/>
      <c r="T13" s="494"/>
      <c r="U13" s="494"/>
      <c r="V13" s="495"/>
      <c r="W13" s="496" t="s">
        <v>141</v>
      </c>
      <c r="X13" s="392"/>
      <c r="Y13" s="392"/>
      <c r="Z13" s="392"/>
      <c r="AA13" s="392"/>
      <c r="AB13" s="393"/>
      <c r="AC13" s="359">
        <v>1556</v>
      </c>
      <c r="AD13" s="360"/>
      <c r="AE13" s="360"/>
      <c r="AF13" s="360"/>
      <c r="AG13" s="361"/>
      <c r="AH13" s="359">
        <v>2043</v>
      </c>
      <c r="AI13" s="360"/>
      <c r="AJ13" s="360"/>
      <c r="AK13" s="360"/>
      <c r="AL13" s="419"/>
      <c r="AM13" s="463" t="s">
        <v>142</v>
      </c>
      <c r="AN13" s="363"/>
      <c r="AO13" s="363"/>
      <c r="AP13" s="363"/>
      <c r="AQ13" s="363"/>
      <c r="AR13" s="363"/>
      <c r="AS13" s="363"/>
      <c r="AT13" s="364"/>
      <c r="AU13" s="464" t="s">
        <v>143</v>
      </c>
      <c r="AV13" s="465"/>
      <c r="AW13" s="465"/>
      <c r="AX13" s="465"/>
      <c r="AY13" s="420" t="s">
        <v>144</v>
      </c>
      <c r="AZ13" s="421"/>
      <c r="BA13" s="421"/>
      <c r="BB13" s="421"/>
      <c r="BC13" s="421"/>
      <c r="BD13" s="421"/>
      <c r="BE13" s="421"/>
      <c r="BF13" s="421"/>
      <c r="BG13" s="421"/>
      <c r="BH13" s="421"/>
      <c r="BI13" s="421"/>
      <c r="BJ13" s="421"/>
      <c r="BK13" s="421"/>
      <c r="BL13" s="421"/>
      <c r="BM13" s="422"/>
      <c r="BN13" s="406">
        <v>945945</v>
      </c>
      <c r="BO13" s="407"/>
      <c r="BP13" s="407"/>
      <c r="BQ13" s="407"/>
      <c r="BR13" s="407"/>
      <c r="BS13" s="407"/>
      <c r="BT13" s="407"/>
      <c r="BU13" s="408"/>
      <c r="BV13" s="406">
        <v>4096248</v>
      </c>
      <c r="BW13" s="407"/>
      <c r="BX13" s="407"/>
      <c r="BY13" s="407"/>
      <c r="BZ13" s="407"/>
      <c r="CA13" s="407"/>
      <c r="CB13" s="407"/>
      <c r="CC13" s="408"/>
      <c r="CD13" s="446" t="s">
        <v>145</v>
      </c>
      <c r="CE13" s="366"/>
      <c r="CF13" s="366"/>
      <c r="CG13" s="366"/>
      <c r="CH13" s="366"/>
      <c r="CI13" s="366"/>
      <c r="CJ13" s="366"/>
      <c r="CK13" s="366"/>
      <c r="CL13" s="366"/>
      <c r="CM13" s="366"/>
      <c r="CN13" s="366"/>
      <c r="CO13" s="366"/>
      <c r="CP13" s="366"/>
      <c r="CQ13" s="366"/>
      <c r="CR13" s="366"/>
      <c r="CS13" s="447"/>
      <c r="CT13" s="403">
        <v>9</v>
      </c>
      <c r="CU13" s="404"/>
      <c r="CV13" s="404"/>
      <c r="CW13" s="404"/>
      <c r="CX13" s="404"/>
      <c r="CY13" s="404"/>
      <c r="CZ13" s="404"/>
      <c r="DA13" s="405"/>
      <c r="DB13" s="403">
        <v>9</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146</v>
      </c>
      <c r="M14" s="533"/>
      <c r="N14" s="533"/>
      <c r="O14" s="533"/>
      <c r="P14" s="533"/>
      <c r="Q14" s="534"/>
      <c r="R14" s="493">
        <v>139488</v>
      </c>
      <c r="S14" s="494"/>
      <c r="T14" s="494"/>
      <c r="U14" s="494"/>
      <c r="V14" s="495"/>
      <c r="W14" s="497"/>
      <c r="X14" s="395"/>
      <c r="Y14" s="395"/>
      <c r="Z14" s="395"/>
      <c r="AA14" s="395"/>
      <c r="AB14" s="396"/>
      <c r="AC14" s="486">
        <v>2.6</v>
      </c>
      <c r="AD14" s="487"/>
      <c r="AE14" s="487"/>
      <c r="AF14" s="487"/>
      <c r="AG14" s="488"/>
      <c r="AH14" s="486">
        <v>3.2</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147</v>
      </c>
      <c r="CE14" s="444"/>
      <c r="CF14" s="444"/>
      <c r="CG14" s="444"/>
      <c r="CH14" s="444"/>
      <c r="CI14" s="444"/>
      <c r="CJ14" s="444"/>
      <c r="CK14" s="444"/>
      <c r="CL14" s="444"/>
      <c r="CM14" s="444"/>
      <c r="CN14" s="444"/>
      <c r="CO14" s="444"/>
      <c r="CP14" s="444"/>
      <c r="CQ14" s="444"/>
      <c r="CR14" s="444"/>
      <c r="CS14" s="445"/>
      <c r="CT14" s="503">
        <v>66.3</v>
      </c>
      <c r="CU14" s="504"/>
      <c r="CV14" s="504"/>
      <c r="CW14" s="504"/>
      <c r="CX14" s="504"/>
      <c r="CY14" s="504"/>
      <c r="CZ14" s="504"/>
      <c r="DA14" s="505"/>
      <c r="DB14" s="503">
        <v>66</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84"/>
      <c r="M15" s="490" t="s">
        <v>148</v>
      </c>
      <c r="N15" s="491"/>
      <c r="O15" s="491"/>
      <c r="P15" s="491"/>
      <c r="Q15" s="492"/>
      <c r="R15" s="493">
        <v>137939</v>
      </c>
      <c r="S15" s="494"/>
      <c r="T15" s="494"/>
      <c r="U15" s="494"/>
      <c r="V15" s="495"/>
      <c r="W15" s="496" t="s">
        <v>149</v>
      </c>
      <c r="X15" s="392"/>
      <c r="Y15" s="392"/>
      <c r="Z15" s="392"/>
      <c r="AA15" s="392"/>
      <c r="AB15" s="393"/>
      <c r="AC15" s="359">
        <v>19391</v>
      </c>
      <c r="AD15" s="360"/>
      <c r="AE15" s="360"/>
      <c r="AF15" s="360"/>
      <c r="AG15" s="361"/>
      <c r="AH15" s="359">
        <v>20002</v>
      </c>
      <c r="AI15" s="360"/>
      <c r="AJ15" s="360"/>
      <c r="AK15" s="360"/>
      <c r="AL15" s="419"/>
      <c r="AM15" s="463"/>
      <c r="AN15" s="363"/>
      <c r="AO15" s="363"/>
      <c r="AP15" s="363"/>
      <c r="AQ15" s="363"/>
      <c r="AR15" s="363"/>
      <c r="AS15" s="363"/>
      <c r="AT15" s="364"/>
      <c r="AU15" s="464"/>
      <c r="AV15" s="465"/>
      <c r="AW15" s="465"/>
      <c r="AX15" s="465"/>
      <c r="AY15" s="432" t="s">
        <v>150</v>
      </c>
      <c r="AZ15" s="433"/>
      <c r="BA15" s="433"/>
      <c r="BB15" s="433"/>
      <c r="BC15" s="433"/>
      <c r="BD15" s="433"/>
      <c r="BE15" s="433"/>
      <c r="BF15" s="433"/>
      <c r="BG15" s="433"/>
      <c r="BH15" s="433"/>
      <c r="BI15" s="433"/>
      <c r="BJ15" s="433"/>
      <c r="BK15" s="433"/>
      <c r="BL15" s="433"/>
      <c r="BM15" s="434"/>
      <c r="BN15" s="435">
        <v>22889129</v>
      </c>
      <c r="BO15" s="436"/>
      <c r="BP15" s="436"/>
      <c r="BQ15" s="436"/>
      <c r="BR15" s="436"/>
      <c r="BS15" s="436"/>
      <c r="BT15" s="436"/>
      <c r="BU15" s="437"/>
      <c r="BV15" s="435">
        <v>21290660</v>
      </c>
      <c r="BW15" s="436"/>
      <c r="BX15" s="436"/>
      <c r="BY15" s="436"/>
      <c r="BZ15" s="436"/>
      <c r="CA15" s="436"/>
      <c r="CB15" s="436"/>
      <c r="CC15" s="437"/>
      <c r="CD15" s="506" t="s">
        <v>151</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515"/>
      <c r="C16" s="516"/>
      <c r="D16" s="516"/>
      <c r="E16" s="516"/>
      <c r="F16" s="516"/>
      <c r="G16" s="516"/>
      <c r="H16" s="516"/>
      <c r="I16" s="516"/>
      <c r="J16" s="516"/>
      <c r="K16" s="517"/>
      <c r="L16" s="480" t="s">
        <v>152</v>
      </c>
      <c r="M16" s="481"/>
      <c r="N16" s="481"/>
      <c r="O16" s="481"/>
      <c r="P16" s="481"/>
      <c r="Q16" s="482"/>
      <c r="R16" s="483" t="s">
        <v>153</v>
      </c>
      <c r="S16" s="484"/>
      <c r="T16" s="484"/>
      <c r="U16" s="484"/>
      <c r="V16" s="485"/>
      <c r="W16" s="497"/>
      <c r="X16" s="395"/>
      <c r="Y16" s="395"/>
      <c r="Z16" s="395"/>
      <c r="AA16" s="395"/>
      <c r="AB16" s="396"/>
      <c r="AC16" s="486">
        <v>32.1</v>
      </c>
      <c r="AD16" s="487"/>
      <c r="AE16" s="487"/>
      <c r="AF16" s="487"/>
      <c r="AG16" s="488"/>
      <c r="AH16" s="486">
        <v>31.1</v>
      </c>
      <c r="AI16" s="487"/>
      <c r="AJ16" s="487"/>
      <c r="AK16" s="487"/>
      <c r="AL16" s="489"/>
      <c r="AM16" s="463"/>
      <c r="AN16" s="363"/>
      <c r="AO16" s="363"/>
      <c r="AP16" s="363"/>
      <c r="AQ16" s="363"/>
      <c r="AR16" s="363"/>
      <c r="AS16" s="363"/>
      <c r="AT16" s="364"/>
      <c r="AU16" s="464"/>
      <c r="AV16" s="465"/>
      <c r="AW16" s="465"/>
      <c r="AX16" s="465"/>
      <c r="AY16" s="420" t="s">
        <v>154</v>
      </c>
      <c r="AZ16" s="421"/>
      <c r="BA16" s="421"/>
      <c r="BB16" s="421"/>
      <c r="BC16" s="421"/>
      <c r="BD16" s="421"/>
      <c r="BE16" s="421"/>
      <c r="BF16" s="421"/>
      <c r="BG16" s="421"/>
      <c r="BH16" s="421"/>
      <c r="BI16" s="421"/>
      <c r="BJ16" s="421"/>
      <c r="BK16" s="421"/>
      <c r="BL16" s="421"/>
      <c r="BM16" s="422"/>
      <c r="BN16" s="406">
        <v>29920549</v>
      </c>
      <c r="BO16" s="407"/>
      <c r="BP16" s="407"/>
      <c r="BQ16" s="407"/>
      <c r="BR16" s="407"/>
      <c r="BS16" s="407"/>
      <c r="BT16" s="407"/>
      <c r="BU16" s="408"/>
      <c r="BV16" s="406">
        <v>28873325</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89"/>
      <c r="M17" s="499" t="s">
        <v>155</v>
      </c>
      <c r="N17" s="500"/>
      <c r="O17" s="500"/>
      <c r="P17" s="500"/>
      <c r="Q17" s="501"/>
      <c r="R17" s="483" t="s">
        <v>156</v>
      </c>
      <c r="S17" s="484"/>
      <c r="T17" s="484"/>
      <c r="U17" s="484"/>
      <c r="V17" s="485"/>
      <c r="W17" s="496" t="s">
        <v>157</v>
      </c>
      <c r="X17" s="392"/>
      <c r="Y17" s="392"/>
      <c r="Z17" s="392"/>
      <c r="AA17" s="392"/>
      <c r="AB17" s="393"/>
      <c r="AC17" s="359">
        <v>39431</v>
      </c>
      <c r="AD17" s="360"/>
      <c r="AE17" s="360"/>
      <c r="AF17" s="360"/>
      <c r="AG17" s="361"/>
      <c r="AH17" s="359">
        <v>42243</v>
      </c>
      <c r="AI17" s="360"/>
      <c r="AJ17" s="360"/>
      <c r="AK17" s="360"/>
      <c r="AL17" s="419"/>
      <c r="AM17" s="463"/>
      <c r="AN17" s="363"/>
      <c r="AO17" s="363"/>
      <c r="AP17" s="363"/>
      <c r="AQ17" s="363"/>
      <c r="AR17" s="363"/>
      <c r="AS17" s="363"/>
      <c r="AT17" s="364"/>
      <c r="AU17" s="464"/>
      <c r="AV17" s="465"/>
      <c r="AW17" s="465"/>
      <c r="AX17" s="465"/>
      <c r="AY17" s="420" t="s">
        <v>158</v>
      </c>
      <c r="AZ17" s="421"/>
      <c r="BA17" s="421"/>
      <c r="BB17" s="421"/>
      <c r="BC17" s="421"/>
      <c r="BD17" s="421"/>
      <c r="BE17" s="421"/>
      <c r="BF17" s="421"/>
      <c r="BG17" s="421"/>
      <c r="BH17" s="421"/>
      <c r="BI17" s="421"/>
      <c r="BJ17" s="421"/>
      <c r="BK17" s="421"/>
      <c r="BL17" s="421"/>
      <c r="BM17" s="422"/>
      <c r="BN17" s="406">
        <v>29344804</v>
      </c>
      <c r="BO17" s="407"/>
      <c r="BP17" s="407"/>
      <c r="BQ17" s="407"/>
      <c r="BR17" s="407"/>
      <c r="BS17" s="407"/>
      <c r="BT17" s="407"/>
      <c r="BU17" s="408"/>
      <c r="BV17" s="406">
        <v>27191310</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159</v>
      </c>
      <c r="C18" s="457"/>
      <c r="D18" s="457"/>
      <c r="E18" s="458"/>
      <c r="F18" s="458"/>
      <c r="G18" s="458"/>
      <c r="H18" s="458"/>
      <c r="I18" s="458"/>
      <c r="J18" s="458"/>
      <c r="K18" s="458"/>
      <c r="L18" s="459">
        <v>656.29</v>
      </c>
      <c r="M18" s="459"/>
      <c r="N18" s="459"/>
      <c r="O18" s="459"/>
      <c r="P18" s="459"/>
      <c r="Q18" s="459"/>
      <c r="R18" s="460"/>
      <c r="S18" s="460"/>
      <c r="T18" s="460"/>
      <c r="U18" s="460"/>
      <c r="V18" s="461"/>
      <c r="W18" s="477"/>
      <c r="X18" s="478"/>
      <c r="Y18" s="478"/>
      <c r="Z18" s="478"/>
      <c r="AA18" s="478"/>
      <c r="AB18" s="502"/>
      <c r="AC18" s="376">
        <v>65.3</v>
      </c>
      <c r="AD18" s="377"/>
      <c r="AE18" s="377"/>
      <c r="AF18" s="377"/>
      <c r="AG18" s="462"/>
      <c r="AH18" s="376">
        <v>65.7</v>
      </c>
      <c r="AI18" s="377"/>
      <c r="AJ18" s="377"/>
      <c r="AK18" s="377"/>
      <c r="AL18" s="378"/>
      <c r="AM18" s="463"/>
      <c r="AN18" s="363"/>
      <c r="AO18" s="363"/>
      <c r="AP18" s="363"/>
      <c r="AQ18" s="363"/>
      <c r="AR18" s="363"/>
      <c r="AS18" s="363"/>
      <c r="AT18" s="364"/>
      <c r="AU18" s="464"/>
      <c r="AV18" s="465"/>
      <c r="AW18" s="465"/>
      <c r="AX18" s="465"/>
      <c r="AY18" s="420" t="s">
        <v>160</v>
      </c>
      <c r="AZ18" s="421"/>
      <c r="BA18" s="421"/>
      <c r="BB18" s="421"/>
      <c r="BC18" s="421"/>
      <c r="BD18" s="421"/>
      <c r="BE18" s="421"/>
      <c r="BF18" s="421"/>
      <c r="BG18" s="421"/>
      <c r="BH18" s="421"/>
      <c r="BI18" s="421"/>
      <c r="BJ18" s="421"/>
      <c r="BK18" s="421"/>
      <c r="BL18" s="421"/>
      <c r="BM18" s="422"/>
      <c r="BN18" s="406">
        <v>36345664</v>
      </c>
      <c r="BO18" s="407"/>
      <c r="BP18" s="407"/>
      <c r="BQ18" s="407"/>
      <c r="BR18" s="407"/>
      <c r="BS18" s="407"/>
      <c r="BT18" s="407"/>
      <c r="BU18" s="408"/>
      <c r="BV18" s="406">
        <v>35180383</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161</v>
      </c>
      <c r="C19" s="457"/>
      <c r="D19" s="457"/>
      <c r="E19" s="458"/>
      <c r="F19" s="458"/>
      <c r="G19" s="458"/>
      <c r="H19" s="458"/>
      <c r="I19" s="458"/>
      <c r="J19" s="458"/>
      <c r="K19" s="458"/>
      <c r="L19" s="466">
        <v>210</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162</v>
      </c>
      <c r="AZ19" s="421"/>
      <c r="BA19" s="421"/>
      <c r="BB19" s="421"/>
      <c r="BC19" s="421"/>
      <c r="BD19" s="421"/>
      <c r="BE19" s="421"/>
      <c r="BF19" s="421"/>
      <c r="BG19" s="421"/>
      <c r="BH19" s="421"/>
      <c r="BI19" s="421"/>
      <c r="BJ19" s="421"/>
      <c r="BK19" s="421"/>
      <c r="BL19" s="421"/>
      <c r="BM19" s="422"/>
      <c r="BN19" s="406">
        <v>54064022</v>
      </c>
      <c r="BO19" s="407"/>
      <c r="BP19" s="407"/>
      <c r="BQ19" s="407"/>
      <c r="BR19" s="407"/>
      <c r="BS19" s="407"/>
      <c r="BT19" s="407"/>
      <c r="BU19" s="408"/>
      <c r="BV19" s="406">
        <v>51441813</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163</v>
      </c>
      <c r="C20" s="457"/>
      <c r="D20" s="457"/>
      <c r="E20" s="458"/>
      <c r="F20" s="458"/>
      <c r="G20" s="458"/>
      <c r="H20" s="458"/>
      <c r="I20" s="458"/>
      <c r="J20" s="458"/>
      <c r="K20" s="458"/>
      <c r="L20" s="466">
        <v>63289</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164</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165</v>
      </c>
      <c r="C22" s="383"/>
      <c r="D22" s="384"/>
      <c r="E22" s="391" t="s">
        <v>1</v>
      </c>
      <c r="F22" s="392"/>
      <c r="G22" s="392"/>
      <c r="H22" s="392"/>
      <c r="I22" s="392"/>
      <c r="J22" s="392"/>
      <c r="K22" s="393"/>
      <c r="L22" s="391" t="s">
        <v>166</v>
      </c>
      <c r="M22" s="392"/>
      <c r="N22" s="392"/>
      <c r="O22" s="392"/>
      <c r="P22" s="393"/>
      <c r="Q22" s="397" t="s">
        <v>167</v>
      </c>
      <c r="R22" s="398"/>
      <c r="S22" s="398"/>
      <c r="T22" s="398"/>
      <c r="U22" s="398"/>
      <c r="V22" s="399"/>
      <c r="W22" s="448" t="s">
        <v>168</v>
      </c>
      <c r="X22" s="383"/>
      <c r="Y22" s="384"/>
      <c r="Z22" s="391" t="s">
        <v>1</v>
      </c>
      <c r="AA22" s="392"/>
      <c r="AB22" s="392"/>
      <c r="AC22" s="392"/>
      <c r="AD22" s="392"/>
      <c r="AE22" s="392"/>
      <c r="AF22" s="392"/>
      <c r="AG22" s="393"/>
      <c r="AH22" s="409" t="s">
        <v>169</v>
      </c>
      <c r="AI22" s="392"/>
      <c r="AJ22" s="392"/>
      <c r="AK22" s="392"/>
      <c r="AL22" s="393"/>
      <c r="AM22" s="409" t="s">
        <v>170</v>
      </c>
      <c r="AN22" s="410"/>
      <c r="AO22" s="410"/>
      <c r="AP22" s="410"/>
      <c r="AQ22" s="410"/>
      <c r="AR22" s="411"/>
      <c r="AS22" s="397" t="s">
        <v>167</v>
      </c>
      <c r="AT22" s="398"/>
      <c r="AU22" s="398"/>
      <c r="AV22" s="398"/>
      <c r="AW22" s="398"/>
      <c r="AX22" s="415"/>
      <c r="AY22" s="432" t="s">
        <v>171</v>
      </c>
      <c r="AZ22" s="433"/>
      <c r="BA22" s="433"/>
      <c r="BB22" s="433"/>
      <c r="BC22" s="433"/>
      <c r="BD22" s="433"/>
      <c r="BE22" s="433"/>
      <c r="BF22" s="433"/>
      <c r="BG22" s="433"/>
      <c r="BH22" s="433"/>
      <c r="BI22" s="433"/>
      <c r="BJ22" s="433"/>
      <c r="BK22" s="433"/>
      <c r="BL22" s="433"/>
      <c r="BM22" s="434"/>
      <c r="BN22" s="435">
        <v>79287530</v>
      </c>
      <c r="BO22" s="436"/>
      <c r="BP22" s="436"/>
      <c r="BQ22" s="436"/>
      <c r="BR22" s="436"/>
      <c r="BS22" s="436"/>
      <c r="BT22" s="436"/>
      <c r="BU22" s="437"/>
      <c r="BV22" s="435">
        <v>82787658</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172</v>
      </c>
      <c r="AZ23" s="421"/>
      <c r="BA23" s="421"/>
      <c r="BB23" s="421"/>
      <c r="BC23" s="421"/>
      <c r="BD23" s="421"/>
      <c r="BE23" s="421"/>
      <c r="BF23" s="421"/>
      <c r="BG23" s="421"/>
      <c r="BH23" s="421"/>
      <c r="BI23" s="421"/>
      <c r="BJ23" s="421"/>
      <c r="BK23" s="421"/>
      <c r="BL23" s="421"/>
      <c r="BM23" s="422"/>
      <c r="BN23" s="406">
        <v>46487294</v>
      </c>
      <c r="BO23" s="407"/>
      <c r="BP23" s="407"/>
      <c r="BQ23" s="407"/>
      <c r="BR23" s="407"/>
      <c r="BS23" s="407"/>
      <c r="BT23" s="407"/>
      <c r="BU23" s="408"/>
      <c r="BV23" s="406">
        <v>48056458</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173</v>
      </c>
      <c r="F24" s="363"/>
      <c r="G24" s="363"/>
      <c r="H24" s="363"/>
      <c r="I24" s="363"/>
      <c r="J24" s="363"/>
      <c r="K24" s="364"/>
      <c r="L24" s="359">
        <v>1</v>
      </c>
      <c r="M24" s="360"/>
      <c r="N24" s="360"/>
      <c r="O24" s="360"/>
      <c r="P24" s="361"/>
      <c r="Q24" s="359">
        <v>9700</v>
      </c>
      <c r="R24" s="360"/>
      <c r="S24" s="360"/>
      <c r="T24" s="360"/>
      <c r="U24" s="360"/>
      <c r="V24" s="361"/>
      <c r="W24" s="449"/>
      <c r="X24" s="386"/>
      <c r="Y24" s="387"/>
      <c r="Z24" s="362" t="s">
        <v>174</v>
      </c>
      <c r="AA24" s="363"/>
      <c r="AB24" s="363"/>
      <c r="AC24" s="363"/>
      <c r="AD24" s="363"/>
      <c r="AE24" s="363"/>
      <c r="AF24" s="363"/>
      <c r="AG24" s="364"/>
      <c r="AH24" s="359">
        <v>1182</v>
      </c>
      <c r="AI24" s="360"/>
      <c r="AJ24" s="360"/>
      <c r="AK24" s="360"/>
      <c r="AL24" s="361"/>
      <c r="AM24" s="359">
        <v>3795402</v>
      </c>
      <c r="AN24" s="360"/>
      <c r="AO24" s="360"/>
      <c r="AP24" s="360"/>
      <c r="AQ24" s="360"/>
      <c r="AR24" s="361"/>
      <c r="AS24" s="359">
        <v>3211</v>
      </c>
      <c r="AT24" s="360"/>
      <c r="AU24" s="360"/>
      <c r="AV24" s="360"/>
      <c r="AW24" s="360"/>
      <c r="AX24" s="419"/>
      <c r="AY24" s="379" t="s">
        <v>175</v>
      </c>
      <c r="AZ24" s="380"/>
      <c r="BA24" s="380"/>
      <c r="BB24" s="380"/>
      <c r="BC24" s="380"/>
      <c r="BD24" s="380"/>
      <c r="BE24" s="380"/>
      <c r="BF24" s="380"/>
      <c r="BG24" s="380"/>
      <c r="BH24" s="380"/>
      <c r="BI24" s="380"/>
      <c r="BJ24" s="380"/>
      <c r="BK24" s="380"/>
      <c r="BL24" s="380"/>
      <c r="BM24" s="381"/>
      <c r="BN24" s="406">
        <v>50398378</v>
      </c>
      <c r="BO24" s="407"/>
      <c r="BP24" s="407"/>
      <c r="BQ24" s="407"/>
      <c r="BR24" s="407"/>
      <c r="BS24" s="407"/>
      <c r="BT24" s="407"/>
      <c r="BU24" s="408"/>
      <c r="BV24" s="406">
        <v>52162261</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176</v>
      </c>
      <c r="F25" s="363"/>
      <c r="G25" s="363"/>
      <c r="H25" s="363"/>
      <c r="I25" s="363"/>
      <c r="J25" s="363"/>
      <c r="K25" s="364"/>
      <c r="L25" s="359">
        <v>1</v>
      </c>
      <c r="M25" s="360"/>
      <c r="N25" s="360"/>
      <c r="O25" s="360"/>
      <c r="P25" s="361"/>
      <c r="Q25" s="359">
        <v>7900</v>
      </c>
      <c r="R25" s="360"/>
      <c r="S25" s="360"/>
      <c r="T25" s="360"/>
      <c r="U25" s="360"/>
      <c r="V25" s="361"/>
      <c r="W25" s="449"/>
      <c r="X25" s="386"/>
      <c r="Y25" s="387"/>
      <c r="Z25" s="362" t="s">
        <v>177</v>
      </c>
      <c r="AA25" s="363"/>
      <c r="AB25" s="363"/>
      <c r="AC25" s="363"/>
      <c r="AD25" s="363"/>
      <c r="AE25" s="363"/>
      <c r="AF25" s="363"/>
      <c r="AG25" s="364"/>
      <c r="AH25" s="359">
        <v>205</v>
      </c>
      <c r="AI25" s="360"/>
      <c r="AJ25" s="360"/>
      <c r="AK25" s="360"/>
      <c r="AL25" s="361"/>
      <c r="AM25" s="359">
        <v>643290</v>
      </c>
      <c r="AN25" s="360"/>
      <c r="AO25" s="360"/>
      <c r="AP25" s="360"/>
      <c r="AQ25" s="360"/>
      <c r="AR25" s="361"/>
      <c r="AS25" s="359">
        <v>3138</v>
      </c>
      <c r="AT25" s="360"/>
      <c r="AU25" s="360"/>
      <c r="AV25" s="360"/>
      <c r="AW25" s="360"/>
      <c r="AX25" s="419"/>
      <c r="AY25" s="432" t="s">
        <v>178</v>
      </c>
      <c r="AZ25" s="433"/>
      <c r="BA25" s="433"/>
      <c r="BB25" s="433"/>
      <c r="BC25" s="433"/>
      <c r="BD25" s="433"/>
      <c r="BE25" s="433"/>
      <c r="BF25" s="433"/>
      <c r="BG25" s="433"/>
      <c r="BH25" s="433"/>
      <c r="BI25" s="433"/>
      <c r="BJ25" s="433"/>
      <c r="BK25" s="433"/>
      <c r="BL25" s="433"/>
      <c r="BM25" s="434"/>
      <c r="BN25" s="435">
        <v>29699243</v>
      </c>
      <c r="BO25" s="436"/>
      <c r="BP25" s="436"/>
      <c r="BQ25" s="436"/>
      <c r="BR25" s="436"/>
      <c r="BS25" s="436"/>
      <c r="BT25" s="436"/>
      <c r="BU25" s="437"/>
      <c r="BV25" s="435">
        <v>19531825</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179</v>
      </c>
      <c r="F26" s="363"/>
      <c r="G26" s="363"/>
      <c r="H26" s="363"/>
      <c r="I26" s="363"/>
      <c r="J26" s="363"/>
      <c r="K26" s="364"/>
      <c r="L26" s="359">
        <v>1</v>
      </c>
      <c r="M26" s="360"/>
      <c r="N26" s="360"/>
      <c r="O26" s="360"/>
      <c r="P26" s="361"/>
      <c r="Q26" s="359">
        <v>6900</v>
      </c>
      <c r="R26" s="360"/>
      <c r="S26" s="360"/>
      <c r="T26" s="360"/>
      <c r="U26" s="360"/>
      <c r="V26" s="361"/>
      <c r="W26" s="449"/>
      <c r="X26" s="386"/>
      <c r="Y26" s="387"/>
      <c r="Z26" s="362" t="s">
        <v>180</v>
      </c>
      <c r="AA26" s="417"/>
      <c r="AB26" s="417"/>
      <c r="AC26" s="417"/>
      <c r="AD26" s="417"/>
      <c r="AE26" s="417"/>
      <c r="AF26" s="417"/>
      <c r="AG26" s="418"/>
      <c r="AH26" s="359">
        <v>17</v>
      </c>
      <c r="AI26" s="360"/>
      <c r="AJ26" s="360"/>
      <c r="AK26" s="360"/>
      <c r="AL26" s="361"/>
      <c r="AM26" s="359">
        <v>61778</v>
      </c>
      <c r="AN26" s="360"/>
      <c r="AO26" s="360"/>
      <c r="AP26" s="360"/>
      <c r="AQ26" s="360"/>
      <c r="AR26" s="361"/>
      <c r="AS26" s="359">
        <v>3634</v>
      </c>
      <c r="AT26" s="360"/>
      <c r="AU26" s="360"/>
      <c r="AV26" s="360"/>
      <c r="AW26" s="360"/>
      <c r="AX26" s="419"/>
      <c r="AY26" s="446" t="s">
        <v>181</v>
      </c>
      <c r="AZ26" s="366"/>
      <c r="BA26" s="366"/>
      <c r="BB26" s="366"/>
      <c r="BC26" s="366"/>
      <c r="BD26" s="366"/>
      <c r="BE26" s="366"/>
      <c r="BF26" s="366"/>
      <c r="BG26" s="366"/>
      <c r="BH26" s="366"/>
      <c r="BI26" s="366"/>
      <c r="BJ26" s="366"/>
      <c r="BK26" s="366"/>
      <c r="BL26" s="366"/>
      <c r="BM26" s="447"/>
      <c r="BN26" s="406">
        <v>3800000</v>
      </c>
      <c r="BO26" s="407"/>
      <c r="BP26" s="407"/>
      <c r="BQ26" s="407"/>
      <c r="BR26" s="407"/>
      <c r="BS26" s="407"/>
      <c r="BT26" s="407"/>
      <c r="BU26" s="408"/>
      <c r="BV26" s="406">
        <v>3000000</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182</v>
      </c>
      <c r="F27" s="363"/>
      <c r="G27" s="363"/>
      <c r="H27" s="363"/>
      <c r="I27" s="363"/>
      <c r="J27" s="363"/>
      <c r="K27" s="364"/>
      <c r="L27" s="359">
        <v>1</v>
      </c>
      <c r="M27" s="360"/>
      <c r="N27" s="360"/>
      <c r="O27" s="360"/>
      <c r="P27" s="361"/>
      <c r="Q27" s="359">
        <v>5450</v>
      </c>
      <c r="R27" s="360"/>
      <c r="S27" s="360"/>
      <c r="T27" s="360"/>
      <c r="U27" s="360"/>
      <c r="V27" s="361"/>
      <c r="W27" s="449"/>
      <c r="X27" s="386"/>
      <c r="Y27" s="387"/>
      <c r="Z27" s="362" t="s">
        <v>183</v>
      </c>
      <c r="AA27" s="363"/>
      <c r="AB27" s="363"/>
      <c r="AC27" s="363"/>
      <c r="AD27" s="363"/>
      <c r="AE27" s="363"/>
      <c r="AF27" s="363"/>
      <c r="AG27" s="364"/>
      <c r="AH27" s="359">
        <v>23</v>
      </c>
      <c r="AI27" s="360"/>
      <c r="AJ27" s="360"/>
      <c r="AK27" s="360"/>
      <c r="AL27" s="361"/>
      <c r="AM27" s="359">
        <v>69299</v>
      </c>
      <c r="AN27" s="360"/>
      <c r="AO27" s="360"/>
      <c r="AP27" s="360"/>
      <c r="AQ27" s="360"/>
      <c r="AR27" s="361"/>
      <c r="AS27" s="359">
        <v>3013</v>
      </c>
      <c r="AT27" s="360"/>
      <c r="AU27" s="360"/>
      <c r="AV27" s="360"/>
      <c r="AW27" s="360"/>
      <c r="AX27" s="419"/>
      <c r="AY27" s="443" t="s">
        <v>184</v>
      </c>
      <c r="AZ27" s="444"/>
      <c r="BA27" s="444"/>
      <c r="BB27" s="444"/>
      <c r="BC27" s="444"/>
      <c r="BD27" s="444"/>
      <c r="BE27" s="444"/>
      <c r="BF27" s="444"/>
      <c r="BG27" s="444"/>
      <c r="BH27" s="444"/>
      <c r="BI27" s="444"/>
      <c r="BJ27" s="444"/>
      <c r="BK27" s="444"/>
      <c r="BL27" s="444"/>
      <c r="BM27" s="445"/>
      <c r="BN27" s="440" t="s">
        <v>139</v>
      </c>
      <c r="BO27" s="441"/>
      <c r="BP27" s="441"/>
      <c r="BQ27" s="441"/>
      <c r="BR27" s="441"/>
      <c r="BS27" s="441"/>
      <c r="BT27" s="441"/>
      <c r="BU27" s="442"/>
      <c r="BV27" s="440" t="s">
        <v>131</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185</v>
      </c>
      <c r="F28" s="363"/>
      <c r="G28" s="363"/>
      <c r="H28" s="363"/>
      <c r="I28" s="363"/>
      <c r="J28" s="363"/>
      <c r="K28" s="364"/>
      <c r="L28" s="359">
        <v>1</v>
      </c>
      <c r="M28" s="360"/>
      <c r="N28" s="360"/>
      <c r="O28" s="360"/>
      <c r="P28" s="361"/>
      <c r="Q28" s="359">
        <v>4750</v>
      </c>
      <c r="R28" s="360"/>
      <c r="S28" s="360"/>
      <c r="T28" s="360"/>
      <c r="U28" s="360"/>
      <c r="V28" s="361"/>
      <c r="W28" s="449"/>
      <c r="X28" s="386"/>
      <c r="Y28" s="387"/>
      <c r="Z28" s="362" t="s">
        <v>186</v>
      </c>
      <c r="AA28" s="363"/>
      <c r="AB28" s="363"/>
      <c r="AC28" s="363"/>
      <c r="AD28" s="363"/>
      <c r="AE28" s="363"/>
      <c r="AF28" s="363"/>
      <c r="AG28" s="364"/>
      <c r="AH28" s="359" t="s">
        <v>139</v>
      </c>
      <c r="AI28" s="360"/>
      <c r="AJ28" s="360"/>
      <c r="AK28" s="360"/>
      <c r="AL28" s="361"/>
      <c r="AM28" s="359" t="s">
        <v>139</v>
      </c>
      <c r="AN28" s="360"/>
      <c r="AO28" s="360"/>
      <c r="AP28" s="360"/>
      <c r="AQ28" s="360"/>
      <c r="AR28" s="361"/>
      <c r="AS28" s="359" t="s">
        <v>139</v>
      </c>
      <c r="AT28" s="360"/>
      <c r="AU28" s="360"/>
      <c r="AV28" s="360"/>
      <c r="AW28" s="360"/>
      <c r="AX28" s="419"/>
      <c r="AY28" s="423" t="s">
        <v>187</v>
      </c>
      <c r="AZ28" s="424"/>
      <c r="BA28" s="424"/>
      <c r="BB28" s="425"/>
      <c r="BC28" s="432" t="s">
        <v>50</v>
      </c>
      <c r="BD28" s="433"/>
      <c r="BE28" s="433"/>
      <c r="BF28" s="433"/>
      <c r="BG28" s="433"/>
      <c r="BH28" s="433"/>
      <c r="BI28" s="433"/>
      <c r="BJ28" s="433"/>
      <c r="BK28" s="433"/>
      <c r="BL28" s="433"/>
      <c r="BM28" s="434"/>
      <c r="BN28" s="435">
        <v>6261950</v>
      </c>
      <c r="BO28" s="436"/>
      <c r="BP28" s="436"/>
      <c r="BQ28" s="436"/>
      <c r="BR28" s="436"/>
      <c r="BS28" s="436"/>
      <c r="BT28" s="436"/>
      <c r="BU28" s="437"/>
      <c r="BV28" s="435">
        <v>4799643</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188</v>
      </c>
      <c r="F29" s="363"/>
      <c r="G29" s="363"/>
      <c r="H29" s="363"/>
      <c r="I29" s="363"/>
      <c r="J29" s="363"/>
      <c r="K29" s="364"/>
      <c r="L29" s="359">
        <v>28</v>
      </c>
      <c r="M29" s="360"/>
      <c r="N29" s="360"/>
      <c r="O29" s="360"/>
      <c r="P29" s="361"/>
      <c r="Q29" s="359">
        <v>4450</v>
      </c>
      <c r="R29" s="360"/>
      <c r="S29" s="360"/>
      <c r="T29" s="360"/>
      <c r="U29" s="360"/>
      <c r="V29" s="361"/>
      <c r="W29" s="450"/>
      <c r="X29" s="451"/>
      <c r="Y29" s="452"/>
      <c r="Z29" s="362" t="s">
        <v>189</v>
      </c>
      <c r="AA29" s="363"/>
      <c r="AB29" s="363"/>
      <c r="AC29" s="363"/>
      <c r="AD29" s="363"/>
      <c r="AE29" s="363"/>
      <c r="AF29" s="363"/>
      <c r="AG29" s="364"/>
      <c r="AH29" s="359">
        <v>1205</v>
      </c>
      <c r="AI29" s="360"/>
      <c r="AJ29" s="360"/>
      <c r="AK29" s="360"/>
      <c r="AL29" s="361"/>
      <c r="AM29" s="359">
        <v>3864701</v>
      </c>
      <c r="AN29" s="360"/>
      <c r="AO29" s="360"/>
      <c r="AP29" s="360"/>
      <c r="AQ29" s="360"/>
      <c r="AR29" s="361"/>
      <c r="AS29" s="359">
        <v>3207</v>
      </c>
      <c r="AT29" s="360"/>
      <c r="AU29" s="360"/>
      <c r="AV29" s="360"/>
      <c r="AW29" s="360"/>
      <c r="AX29" s="419"/>
      <c r="AY29" s="426"/>
      <c r="AZ29" s="427"/>
      <c r="BA29" s="427"/>
      <c r="BB29" s="428"/>
      <c r="BC29" s="420" t="s">
        <v>190</v>
      </c>
      <c r="BD29" s="421"/>
      <c r="BE29" s="421"/>
      <c r="BF29" s="421"/>
      <c r="BG29" s="421"/>
      <c r="BH29" s="421"/>
      <c r="BI29" s="421"/>
      <c r="BJ29" s="421"/>
      <c r="BK29" s="421"/>
      <c r="BL29" s="421"/>
      <c r="BM29" s="422"/>
      <c r="BN29" s="406">
        <v>1600293</v>
      </c>
      <c r="BO29" s="407"/>
      <c r="BP29" s="407"/>
      <c r="BQ29" s="407"/>
      <c r="BR29" s="407"/>
      <c r="BS29" s="407"/>
      <c r="BT29" s="407"/>
      <c r="BU29" s="408"/>
      <c r="BV29" s="406">
        <v>1256293</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191</v>
      </c>
      <c r="X30" s="374"/>
      <c r="Y30" s="374"/>
      <c r="Z30" s="374"/>
      <c r="AA30" s="374"/>
      <c r="AB30" s="374"/>
      <c r="AC30" s="374"/>
      <c r="AD30" s="374"/>
      <c r="AE30" s="374"/>
      <c r="AF30" s="374"/>
      <c r="AG30" s="375"/>
      <c r="AH30" s="376">
        <v>101.1</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11960380</v>
      </c>
      <c r="BO30" s="441"/>
      <c r="BP30" s="441"/>
      <c r="BQ30" s="441"/>
      <c r="BR30" s="441"/>
      <c r="BS30" s="441"/>
      <c r="BT30" s="441"/>
      <c r="BU30" s="442"/>
      <c r="BV30" s="440">
        <v>9577482</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365" t="s">
        <v>192</v>
      </c>
      <c r="D32" s="365"/>
      <c r="E32" s="365"/>
      <c r="F32" s="365"/>
      <c r="G32" s="365"/>
      <c r="H32" s="365"/>
      <c r="I32" s="365"/>
      <c r="J32" s="365"/>
      <c r="K32" s="365"/>
      <c r="L32" s="365"/>
      <c r="M32" s="365"/>
      <c r="N32" s="365"/>
      <c r="O32" s="365"/>
      <c r="P32" s="365"/>
      <c r="Q32" s="365"/>
      <c r="R32" s="365"/>
      <c r="S32" s="365"/>
      <c r="U32" s="366" t="s">
        <v>193</v>
      </c>
      <c r="V32" s="366"/>
      <c r="W32" s="366"/>
      <c r="X32" s="366"/>
      <c r="Y32" s="366"/>
      <c r="Z32" s="366"/>
      <c r="AA32" s="366"/>
      <c r="AB32" s="366"/>
      <c r="AC32" s="366"/>
      <c r="AD32" s="366"/>
      <c r="AE32" s="366"/>
      <c r="AF32" s="366"/>
      <c r="AG32" s="366"/>
      <c r="AH32" s="366"/>
      <c r="AI32" s="366"/>
      <c r="AJ32" s="366"/>
      <c r="AK32" s="366"/>
      <c r="AM32" s="366" t="s">
        <v>194</v>
      </c>
      <c r="AN32" s="366"/>
      <c r="AO32" s="366"/>
      <c r="AP32" s="366"/>
      <c r="AQ32" s="366"/>
      <c r="AR32" s="366"/>
      <c r="AS32" s="366"/>
      <c r="AT32" s="366"/>
      <c r="AU32" s="366"/>
      <c r="AV32" s="366"/>
      <c r="AW32" s="366"/>
      <c r="AX32" s="366"/>
      <c r="AY32" s="366"/>
      <c r="AZ32" s="366"/>
      <c r="BA32" s="366"/>
      <c r="BB32" s="366"/>
      <c r="BC32" s="366"/>
      <c r="BE32" s="366" t="s">
        <v>195</v>
      </c>
      <c r="BF32" s="366"/>
      <c r="BG32" s="366"/>
      <c r="BH32" s="366"/>
      <c r="BI32" s="366"/>
      <c r="BJ32" s="366"/>
      <c r="BK32" s="366"/>
      <c r="BL32" s="366"/>
      <c r="BM32" s="366"/>
      <c r="BN32" s="366"/>
      <c r="BO32" s="366"/>
      <c r="BP32" s="366"/>
      <c r="BQ32" s="366"/>
      <c r="BR32" s="366"/>
      <c r="BS32" s="366"/>
      <c r="BT32" s="366"/>
      <c r="BU32" s="366"/>
      <c r="BW32" s="366" t="s">
        <v>196</v>
      </c>
      <c r="BX32" s="366"/>
      <c r="BY32" s="366"/>
      <c r="BZ32" s="366"/>
      <c r="CA32" s="366"/>
      <c r="CB32" s="366"/>
      <c r="CC32" s="366"/>
      <c r="CD32" s="366"/>
      <c r="CE32" s="366"/>
      <c r="CF32" s="366"/>
      <c r="CG32" s="366"/>
      <c r="CH32" s="366"/>
      <c r="CI32" s="366"/>
      <c r="CJ32" s="366"/>
      <c r="CK32" s="366"/>
      <c r="CL32" s="366"/>
      <c r="CM32" s="366"/>
      <c r="CO32" s="366" t="s">
        <v>197</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15">
      <c r="A33" s="175"/>
      <c r="B33" s="199"/>
      <c r="C33" s="358" t="s">
        <v>198</v>
      </c>
      <c r="D33" s="358"/>
      <c r="E33" s="357" t="s">
        <v>199</v>
      </c>
      <c r="F33" s="357"/>
      <c r="G33" s="357"/>
      <c r="H33" s="357"/>
      <c r="I33" s="357"/>
      <c r="J33" s="357"/>
      <c r="K33" s="357"/>
      <c r="L33" s="357"/>
      <c r="M33" s="357"/>
      <c r="N33" s="357"/>
      <c r="O33" s="357"/>
      <c r="P33" s="357"/>
      <c r="Q33" s="357"/>
      <c r="R33" s="357"/>
      <c r="S33" s="357"/>
      <c r="T33" s="200"/>
      <c r="U33" s="358" t="s">
        <v>198</v>
      </c>
      <c r="V33" s="358"/>
      <c r="W33" s="357" t="s">
        <v>199</v>
      </c>
      <c r="X33" s="357"/>
      <c r="Y33" s="357"/>
      <c r="Z33" s="357"/>
      <c r="AA33" s="357"/>
      <c r="AB33" s="357"/>
      <c r="AC33" s="357"/>
      <c r="AD33" s="357"/>
      <c r="AE33" s="357"/>
      <c r="AF33" s="357"/>
      <c r="AG33" s="357"/>
      <c r="AH33" s="357"/>
      <c r="AI33" s="357"/>
      <c r="AJ33" s="357"/>
      <c r="AK33" s="357"/>
      <c r="AL33" s="200"/>
      <c r="AM33" s="358" t="s">
        <v>198</v>
      </c>
      <c r="AN33" s="358"/>
      <c r="AO33" s="357" t="s">
        <v>200</v>
      </c>
      <c r="AP33" s="357"/>
      <c r="AQ33" s="357"/>
      <c r="AR33" s="357"/>
      <c r="AS33" s="357"/>
      <c r="AT33" s="357"/>
      <c r="AU33" s="357"/>
      <c r="AV33" s="357"/>
      <c r="AW33" s="357"/>
      <c r="AX33" s="357"/>
      <c r="AY33" s="357"/>
      <c r="AZ33" s="357"/>
      <c r="BA33" s="357"/>
      <c r="BB33" s="357"/>
      <c r="BC33" s="357"/>
      <c r="BD33" s="201"/>
      <c r="BE33" s="357" t="s">
        <v>201</v>
      </c>
      <c r="BF33" s="357"/>
      <c r="BG33" s="357" t="s">
        <v>202</v>
      </c>
      <c r="BH33" s="357"/>
      <c r="BI33" s="357"/>
      <c r="BJ33" s="357"/>
      <c r="BK33" s="357"/>
      <c r="BL33" s="357"/>
      <c r="BM33" s="357"/>
      <c r="BN33" s="357"/>
      <c r="BO33" s="357"/>
      <c r="BP33" s="357"/>
      <c r="BQ33" s="357"/>
      <c r="BR33" s="357"/>
      <c r="BS33" s="357"/>
      <c r="BT33" s="357"/>
      <c r="BU33" s="357"/>
      <c r="BV33" s="201"/>
      <c r="BW33" s="358" t="s">
        <v>201</v>
      </c>
      <c r="BX33" s="358"/>
      <c r="BY33" s="357" t="s">
        <v>203</v>
      </c>
      <c r="BZ33" s="357"/>
      <c r="CA33" s="357"/>
      <c r="CB33" s="357"/>
      <c r="CC33" s="357"/>
      <c r="CD33" s="357"/>
      <c r="CE33" s="357"/>
      <c r="CF33" s="357"/>
      <c r="CG33" s="357"/>
      <c r="CH33" s="357"/>
      <c r="CI33" s="357"/>
      <c r="CJ33" s="357"/>
      <c r="CK33" s="357"/>
      <c r="CL33" s="357"/>
      <c r="CM33" s="357"/>
      <c r="CN33" s="200"/>
      <c r="CO33" s="358" t="s">
        <v>198</v>
      </c>
      <c r="CP33" s="358"/>
      <c r="CQ33" s="357" t="s">
        <v>204</v>
      </c>
      <c r="CR33" s="357"/>
      <c r="CS33" s="357"/>
      <c r="CT33" s="357"/>
      <c r="CU33" s="357"/>
      <c r="CV33" s="357"/>
      <c r="CW33" s="357"/>
      <c r="CX33" s="357"/>
      <c r="CY33" s="357"/>
      <c r="CZ33" s="357"/>
      <c r="DA33" s="357"/>
      <c r="DB33" s="357"/>
      <c r="DC33" s="357"/>
      <c r="DD33" s="357"/>
      <c r="DE33" s="357"/>
      <c r="DF33" s="200"/>
      <c r="DG33" s="356" t="s">
        <v>205</v>
      </c>
      <c r="DH33" s="356"/>
      <c r="DI33" s="202"/>
    </row>
    <row r="34" spans="1:113" ht="32.25" customHeight="1" x14ac:dyDescent="0.15">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f>IF(AO34="","",MAX(C34:D43,U34:V43)+1)</f>
        <v>7</v>
      </c>
      <c r="AN34" s="354"/>
      <c r="AO34" s="355" t="str">
        <f>IF('各会計、関係団体の財政状況及び健全化判断比率'!B33="","",'各会計、関係団体の財政状況及び健全化判断比率'!B33)</f>
        <v>水道事業会計</v>
      </c>
      <c r="AP34" s="355"/>
      <c r="AQ34" s="355"/>
      <c r="AR34" s="355"/>
      <c r="AS34" s="355"/>
      <c r="AT34" s="355"/>
      <c r="AU34" s="355"/>
      <c r="AV34" s="355"/>
      <c r="AW34" s="355"/>
      <c r="AX34" s="355"/>
      <c r="AY34" s="355"/>
      <c r="AZ34" s="355"/>
      <c r="BA34" s="355"/>
      <c r="BB34" s="355"/>
      <c r="BC34" s="355"/>
      <c r="BD34" s="175"/>
      <c r="BE34" s="354">
        <f>IF(BG34="","",MAX(C34:D43,U34:V43,AM34:AN43)+1)</f>
        <v>12</v>
      </c>
      <c r="BF34" s="354"/>
      <c r="BG34" s="355" t="str">
        <f>IF('各会計、関係団体の財政状況及び健全化判断比率'!B38="","",'各会計、関係団体の財政状況及び健全化判断比率'!B38)</f>
        <v>地方卸売市場事業特別会計</v>
      </c>
      <c r="BH34" s="355"/>
      <c r="BI34" s="355"/>
      <c r="BJ34" s="355"/>
      <c r="BK34" s="355"/>
      <c r="BL34" s="355"/>
      <c r="BM34" s="355"/>
      <c r="BN34" s="355"/>
      <c r="BO34" s="355"/>
      <c r="BP34" s="355"/>
      <c r="BQ34" s="355"/>
      <c r="BR34" s="355"/>
      <c r="BS34" s="355"/>
      <c r="BT34" s="355"/>
      <c r="BU34" s="355"/>
      <c r="BV34" s="175"/>
      <c r="BW34" s="354">
        <f>IF(BY34="","",MAX(C34:D43,U34:V43,AM34:AN43,BE34:BF43)+1)</f>
        <v>13</v>
      </c>
      <c r="BX34" s="354"/>
      <c r="BY34" s="355" t="str">
        <f>IF('各会計、関係団体の財政状況及び健全化判断比率'!B68="","",'各会計、関係団体の財政状況及び健全化判断比率'!B68)</f>
        <v>周南地区福祉施設組合（一般会計）</v>
      </c>
      <c r="BZ34" s="355"/>
      <c r="CA34" s="355"/>
      <c r="CB34" s="355"/>
      <c r="CC34" s="355"/>
      <c r="CD34" s="355"/>
      <c r="CE34" s="355"/>
      <c r="CF34" s="355"/>
      <c r="CG34" s="355"/>
      <c r="CH34" s="355"/>
      <c r="CI34" s="355"/>
      <c r="CJ34" s="355"/>
      <c r="CK34" s="355"/>
      <c r="CL34" s="355"/>
      <c r="CM34" s="355"/>
      <c r="CN34" s="175"/>
      <c r="CO34" s="354">
        <f>IF(CQ34="","",MAX(C34:D43,U34:V43,AM34:AN43,BE34:BF43,BW34:BX43)+1)</f>
        <v>23</v>
      </c>
      <c r="CP34" s="354"/>
      <c r="CQ34" s="355" t="str">
        <f>IF('各会計、関係団体の財政状況及び健全化判断比率'!BS7="","",'各会計、関係団体の財政状況及び健全化判断比率'!BS7)</f>
        <v>周南市体育協会</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15">
      <c r="A35" s="175"/>
      <c r="B35" s="199"/>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国民健康保険鹿野診療所特別会計</v>
      </c>
      <c r="X35" s="355"/>
      <c r="Y35" s="355"/>
      <c r="Z35" s="355"/>
      <c r="AA35" s="355"/>
      <c r="AB35" s="355"/>
      <c r="AC35" s="355"/>
      <c r="AD35" s="355"/>
      <c r="AE35" s="355"/>
      <c r="AF35" s="355"/>
      <c r="AG35" s="355"/>
      <c r="AH35" s="355"/>
      <c r="AI35" s="355"/>
      <c r="AJ35" s="355"/>
      <c r="AK35" s="355"/>
      <c r="AL35" s="175"/>
      <c r="AM35" s="354">
        <f t="shared" ref="AM35:AM43" si="0">IF(AO35="","",AM34+1)</f>
        <v>8</v>
      </c>
      <c r="AN35" s="354"/>
      <c r="AO35" s="355" t="str">
        <f>IF('各会計、関係団体の財政状況及び健全化判断比率'!B34="","",'各会計、関係団体の財政状況及び健全化判断比率'!B34)</f>
        <v>下水道事業会計</v>
      </c>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14</v>
      </c>
      <c r="BX35" s="354"/>
      <c r="BY35" s="355" t="str">
        <f>IF('各会計、関係団体の財政状況及び健全化判断比率'!B69="","",'各会計、関係団体の財政状況及び健全化判断比率'!B69)</f>
        <v>周南地区衛生施設組合（一般会計）</v>
      </c>
      <c r="BZ35" s="355"/>
      <c r="CA35" s="355"/>
      <c r="CB35" s="355"/>
      <c r="CC35" s="355"/>
      <c r="CD35" s="355"/>
      <c r="CE35" s="355"/>
      <c r="CF35" s="355"/>
      <c r="CG35" s="355"/>
      <c r="CH35" s="355"/>
      <c r="CI35" s="355"/>
      <c r="CJ35" s="355"/>
      <c r="CK35" s="355"/>
      <c r="CL35" s="355"/>
      <c r="CM35" s="355"/>
      <c r="CN35" s="175"/>
      <c r="CO35" s="354">
        <f t="shared" ref="CO35:CO43" si="3">IF(CQ35="","",CO34+1)</f>
        <v>24</v>
      </c>
      <c r="CP35" s="354"/>
      <c r="CQ35" s="355" t="str">
        <f>IF('各会計、関係団体の財政状況及び健全化判断比率'!BS8="","",'各会計、関係団体の財政状況及び健全化判断比率'!BS8)</f>
        <v>徳山地区漁業振興基金</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15">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f t="shared" si="0"/>
        <v>9</v>
      </c>
      <c r="AN36" s="354"/>
      <c r="AO36" s="355" t="str">
        <f>IF('各会計、関係団体の財政状況及び健全化判断比率'!B35="","",'各会計、関係団体の財政状況及び健全化判断比率'!B35)</f>
        <v>病院事業会計</v>
      </c>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15</v>
      </c>
      <c r="BX36" s="354"/>
      <c r="BY36" s="355" t="str">
        <f>IF('各会計、関係団体の財政状況及び健全化判断比率'!B70="","",'各会計、関係団体の財政状況及び健全化判断比率'!B70)</f>
        <v>光地区消防組合（一般会計）</v>
      </c>
      <c r="BZ36" s="355"/>
      <c r="CA36" s="355"/>
      <c r="CB36" s="355"/>
      <c r="CC36" s="355"/>
      <c r="CD36" s="355"/>
      <c r="CE36" s="355"/>
      <c r="CF36" s="355"/>
      <c r="CG36" s="355"/>
      <c r="CH36" s="355"/>
      <c r="CI36" s="355"/>
      <c r="CJ36" s="355"/>
      <c r="CK36" s="355"/>
      <c r="CL36" s="355"/>
      <c r="CM36" s="355"/>
      <c r="CN36" s="175"/>
      <c r="CO36" s="354">
        <f t="shared" si="3"/>
        <v>25</v>
      </c>
      <c r="CP36" s="354"/>
      <c r="CQ36" s="355" t="str">
        <f>IF('各会計、関係団体の財政状況及び健全化判断比率'!BS9="","",'各会計、関係団体の財政状況及び健全化判断比率'!BS9)</f>
        <v>周南市文化振興財団</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15">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f t="shared" si="4"/>
        <v>5</v>
      </c>
      <c r="V37" s="354"/>
      <c r="W37" s="355" t="str">
        <f>IF('各会計、関係団体の財政状況及び健全化判断比率'!B31="","",'各会計、関係団体の財政状況及び健全化判断比率'!B31)</f>
        <v>介護保険特別会計</v>
      </c>
      <c r="X37" s="355"/>
      <c r="Y37" s="355"/>
      <c r="Z37" s="355"/>
      <c r="AA37" s="355"/>
      <c r="AB37" s="355"/>
      <c r="AC37" s="355"/>
      <c r="AD37" s="355"/>
      <c r="AE37" s="355"/>
      <c r="AF37" s="355"/>
      <c r="AG37" s="355"/>
      <c r="AH37" s="355"/>
      <c r="AI37" s="355"/>
      <c r="AJ37" s="355"/>
      <c r="AK37" s="355"/>
      <c r="AL37" s="175"/>
      <c r="AM37" s="354">
        <f t="shared" si="0"/>
        <v>10</v>
      </c>
      <c r="AN37" s="354"/>
      <c r="AO37" s="355" t="str">
        <f>IF('各会計、関係団体の財政状況及び健全化判断比率'!B36="","",'各会計、関係団体の財政状況及び健全化判断比率'!B36)</f>
        <v>介護老人保健施設事業会計</v>
      </c>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16</v>
      </c>
      <c r="BX37" s="354"/>
      <c r="BY37" s="355" t="str">
        <f>IF('各会計、関係団体の財政状況及び健全化判断比率'!B71="","",'各会計、関係団体の財政状況及び健全化判断比率'!B71)</f>
        <v>周陽環境整備組合（一般会計）</v>
      </c>
      <c r="BZ37" s="355"/>
      <c r="CA37" s="355"/>
      <c r="CB37" s="355"/>
      <c r="CC37" s="355"/>
      <c r="CD37" s="355"/>
      <c r="CE37" s="355"/>
      <c r="CF37" s="355"/>
      <c r="CG37" s="355"/>
      <c r="CH37" s="355"/>
      <c r="CI37" s="355"/>
      <c r="CJ37" s="355"/>
      <c r="CK37" s="355"/>
      <c r="CL37" s="355"/>
      <c r="CM37" s="355"/>
      <c r="CN37" s="175"/>
      <c r="CO37" s="354">
        <f t="shared" si="3"/>
        <v>26</v>
      </c>
      <c r="CP37" s="354"/>
      <c r="CQ37" s="355" t="str">
        <f>IF('各会計、関係団体の財政状況及び健全化判断比率'!BS10="","",'各会計、関係団体の財政状況及び健全化判断比率'!BS10)</f>
        <v>周南市ふるさと振興財団</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15">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f t="shared" si="4"/>
        <v>6</v>
      </c>
      <c r="V38" s="354"/>
      <c r="W38" s="355" t="str">
        <f>IF('各会計、関係団体の財政状況及び健全化判断比率'!B32="","",'各会計、関係団体の財政状況及び健全化判断比率'!B32)</f>
        <v>駐車場事業特別会計</v>
      </c>
      <c r="X38" s="355"/>
      <c r="Y38" s="355"/>
      <c r="Z38" s="355"/>
      <c r="AA38" s="355"/>
      <c r="AB38" s="355"/>
      <c r="AC38" s="355"/>
      <c r="AD38" s="355"/>
      <c r="AE38" s="355"/>
      <c r="AF38" s="355"/>
      <c r="AG38" s="355"/>
      <c r="AH38" s="355"/>
      <c r="AI38" s="355"/>
      <c r="AJ38" s="355"/>
      <c r="AK38" s="355"/>
      <c r="AL38" s="175"/>
      <c r="AM38" s="354">
        <f t="shared" si="0"/>
        <v>11</v>
      </c>
      <c r="AN38" s="354"/>
      <c r="AO38" s="355" t="str">
        <f>IF('各会計、関係団体の財政状況及び健全化判断比率'!B37="","",'各会計、関係団体の財政状況及び健全化判断比率'!B37)</f>
        <v>モーターボート競走事業会計</v>
      </c>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17</v>
      </c>
      <c r="BX38" s="354"/>
      <c r="BY38" s="355" t="str">
        <f>IF('各会計、関係団体の財政状況及び健全化判断比率'!B72="","",'各会計、関係団体の財政状況及び健全化判断比率'!B72)</f>
        <v>山口県市町総合事務組合（一般会計）</v>
      </c>
      <c r="BZ38" s="355"/>
      <c r="CA38" s="355"/>
      <c r="CB38" s="355"/>
      <c r="CC38" s="355"/>
      <c r="CD38" s="355"/>
      <c r="CE38" s="355"/>
      <c r="CF38" s="355"/>
      <c r="CG38" s="355"/>
      <c r="CH38" s="355"/>
      <c r="CI38" s="355"/>
      <c r="CJ38" s="355"/>
      <c r="CK38" s="355"/>
      <c r="CL38" s="355"/>
      <c r="CM38" s="355"/>
      <c r="CN38" s="175"/>
      <c r="CO38" s="354">
        <f t="shared" si="3"/>
        <v>27</v>
      </c>
      <c r="CP38" s="354"/>
      <c r="CQ38" s="355" t="str">
        <f>IF('各会計、関係団体の財政状況及び健全化判断比率'!BS11="","",'各会計、関係団体の財政状況及び健全化判断比率'!BS11)</f>
        <v>周南市医療公社</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15">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18</v>
      </c>
      <c r="BX39" s="354"/>
      <c r="BY39" s="355" t="str">
        <f>IF('各会計、関係団体の財政状況及び健全化判断比率'!B73="","",'各会計、関係団体の財政状況及び健全化判断比率'!B73)</f>
        <v>山口県市町総合事務組合退職手当（特別会計）</v>
      </c>
      <c r="BZ39" s="355"/>
      <c r="CA39" s="355"/>
      <c r="CB39" s="355"/>
      <c r="CC39" s="355"/>
      <c r="CD39" s="355"/>
      <c r="CE39" s="355"/>
      <c r="CF39" s="355"/>
      <c r="CG39" s="355"/>
      <c r="CH39" s="355"/>
      <c r="CI39" s="355"/>
      <c r="CJ39" s="355"/>
      <c r="CK39" s="355"/>
      <c r="CL39" s="355"/>
      <c r="CM39" s="355"/>
      <c r="CN39" s="175"/>
      <c r="CO39" s="354">
        <f t="shared" si="3"/>
        <v>28</v>
      </c>
      <c r="CP39" s="354"/>
      <c r="CQ39" s="355" t="str">
        <f>IF('各会計、関係団体の財政状況及び健全化判断比率'!BS12="","",'各会計、関係団体の財政状況及び健全化判断比率'!BS12)</f>
        <v>周南地域地場産業振興センター</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15">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19</v>
      </c>
      <c r="BX40" s="354"/>
      <c r="BY40" s="355" t="str">
        <f>IF('各会計、関係団体の財政状況及び健全化判断比率'!B74="","",'各会計、関係団体の財政状況及び健全化判断比率'!B74)</f>
        <v>山口県市町総合事務組合消防団員補償等（特別会計）</v>
      </c>
      <c r="BZ40" s="355"/>
      <c r="CA40" s="355"/>
      <c r="CB40" s="355"/>
      <c r="CC40" s="355"/>
      <c r="CD40" s="355"/>
      <c r="CE40" s="355"/>
      <c r="CF40" s="355"/>
      <c r="CG40" s="355"/>
      <c r="CH40" s="355"/>
      <c r="CI40" s="355"/>
      <c r="CJ40" s="355"/>
      <c r="CK40" s="355"/>
      <c r="CL40" s="355"/>
      <c r="CM40" s="355"/>
      <c r="CN40" s="175"/>
      <c r="CO40" s="354">
        <f t="shared" si="3"/>
        <v>29</v>
      </c>
      <c r="CP40" s="354"/>
      <c r="CQ40" s="355" t="str">
        <f>IF('各会計、関係団体の財政状況及び健全化判断比率'!BS13="","",'各会計、関係団体の財政状況及び健全化判断比率'!BS13)</f>
        <v>大津島巡航</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15">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20</v>
      </c>
      <c r="BX41" s="354"/>
      <c r="BY41" s="355" t="str">
        <f>IF('各会計、関係団体の財政状況及び健全化判断比率'!B75="","",'各会計、関係団体の財政状況及び健全化判断比率'!B75)</f>
        <v>山口県市町総合事務組合非常勤職員公務災害補償（特別会計）</v>
      </c>
      <c r="BZ41" s="355"/>
      <c r="CA41" s="355"/>
      <c r="CB41" s="355"/>
      <c r="CC41" s="355"/>
      <c r="CD41" s="355"/>
      <c r="CE41" s="355"/>
      <c r="CF41" s="355"/>
      <c r="CG41" s="355"/>
      <c r="CH41" s="355"/>
      <c r="CI41" s="355"/>
      <c r="CJ41" s="355"/>
      <c r="CK41" s="355"/>
      <c r="CL41" s="355"/>
      <c r="CM41" s="355"/>
      <c r="CN41" s="175"/>
      <c r="CO41" s="354">
        <f t="shared" si="3"/>
        <v>30</v>
      </c>
      <c r="CP41" s="354"/>
      <c r="CQ41" s="355" t="str">
        <f>IF('各会計、関係団体の財政状況及び健全化判断比率'!BS14="","",'各会計、関係団体の財政状況及び健全化判断比率'!BS14)</f>
        <v>徳山青果精算</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15">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21</v>
      </c>
      <c r="BX42" s="354"/>
      <c r="BY42" s="355" t="str">
        <f>IF('各会計、関係団体の財政状況及び健全化判断比率'!B76="","",'各会計、関係団体の財政状況及び健全化判断比率'!B76)</f>
        <v>山口県市町総合事務組合山口県市町公平委員会（特別会計）</v>
      </c>
      <c r="BZ42" s="355"/>
      <c r="CA42" s="355"/>
      <c r="CB42" s="355"/>
      <c r="CC42" s="355"/>
      <c r="CD42" s="355"/>
      <c r="CE42" s="355"/>
      <c r="CF42" s="355"/>
      <c r="CG42" s="355"/>
      <c r="CH42" s="355"/>
      <c r="CI42" s="355"/>
      <c r="CJ42" s="355"/>
      <c r="CK42" s="355"/>
      <c r="CL42" s="355"/>
      <c r="CM42" s="355"/>
      <c r="CN42" s="175"/>
      <c r="CO42" s="354">
        <f t="shared" si="3"/>
        <v>31</v>
      </c>
      <c r="CP42" s="354"/>
      <c r="CQ42" s="355" t="str">
        <f>IF('各会計、関係団体の財政状況及び健全化判断比率'!BS15="","",'各会計、関係団体の財政状況及び健全化判断比率'!BS15)</f>
        <v>かの高原開発</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15">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f t="shared" si="2"/>
        <v>22</v>
      </c>
      <c r="BX43" s="354"/>
      <c r="BY43" s="355" t="str">
        <f>IF('各会計、関係団体の財政状況及び健全化判断比率'!B77="","",'各会計、関係団体の財政状況及び健全化判断比率'!B77)</f>
        <v>山口県市町総合事務組合交通災害共済（特別会計）</v>
      </c>
      <c r="BZ43" s="355"/>
      <c r="CA43" s="355"/>
      <c r="CB43" s="355"/>
      <c r="CC43" s="355"/>
      <c r="CD43" s="355"/>
      <c r="CE43" s="355"/>
      <c r="CF43" s="355"/>
      <c r="CG43" s="355"/>
      <c r="CH43" s="355"/>
      <c r="CI43" s="355"/>
      <c r="CJ43" s="355"/>
      <c r="CK43" s="355"/>
      <c r="CL43" s="355"/>
      <c r="CM43" s="355"/>
      <c r="CN43" s="175"/>
      <c r="CO43" s="354">
        <f t="shared" si="3"/>
        <v>32</v>
      </c>
      <c r="CP43" s="354"/>
      <c r="CQ43" s="355" t="str">
        <f>IF('各会計、関係団体の財政状況及び健全化判断比率'!BS16="","",'各会計、関係団体の財政状況及び健全化判断比率'!BS16)</f>
        <v>新南陽地区漁業振興基金</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206</v>
      </c>
      <c r="E46" s="351" t="s">
        <v>207</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208</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209</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210</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211</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212</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213</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214</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ANM1FQqqx/9qAEWDC11YNYIQPBvl2ZDL9r9TxI0rszFL6ft8eYg7s+szZHYJilI9XRtVKQglpGZLS5HINsuOCw==" saltValue="3OGgIwcmdD93IP5N1UX+l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40" t="s">
        <v>565</v>
      </c>
      <c r="D34" s="1140"/>
      <c r="E34" s="1141"/>
      <c r="F34" s="32">
        <v>27.93</v>
      </c>
      <c r="G34" s="33">
        <v>36.75</v>
      </c>
      <c r="H34" s="33">
        <v>45.83</v>
      </c>
      <c r="I34" s="33">
        <v>52.87</v>
      </c>
      <c r="J34" s="34">
        <v>62.63</v>
      </c>
      <c r="K34" s="22"/>
      <c r="L34" s="22"/>
      <c r="M34" s="22"/>
      <c r="N34" s="22"/>
      <c r="O34" s="22"/>
      <c r="P34" s="22"/>
    </row>
    <row r="35" spans="1:16" ht="39" customHeight="1" x14ac:dyDescent="0.15">
      <c r="A35" s="22"/>
      <c r="B35" s="35"/>
      <c r="C35" s="1136" t="s">
        <v>566</v>
      </c>
      <c r="D35" s="1136"/>
      <c r="E35" s="1137"/>
      <c r="F35" s="36">
        <v>7.38</v>
      </c>
      <c r="G35" s="37">
        <v>7.94</v>
      </c>
      <c r="H35" s="37">
        <v>8.6</v>
      </c>
      <c r="I35" s="37">
        <v>9.1300000000000008</v>
      </c>
      <c r="J35" s="38">
        <v>9.8800000000000008</v>
      </c>
      <c r="K35" s="22"/>
      <c r="L35" s="22"/>
      <c r="M35" s="22"/>
      <c r="N35" s="22"/>
      <c r="O35" s="22"/>
      <c r="P35" s="22"/>
    </row>
    <row r="36" spans="1:16" ht="39" customHeight="1" x14ac:dyDescent="0.15">
      <c r="A36" s="22"/>
      <c r="B36" s="35"/>
      <c r="C36" s="1136" t="s">
        <v>567</v>
      </c>
      <c r="D36" s="1136"/>
      <c r="E36" s="1137"/>
      <c r="F36" s="36">
        <v>4.58</v>
      </c>
      <c r="G36" s="37">
        <v>5.58</v>
      </c>
      <c r="H36" s="37">
        <v>4.8600000000000003</v>
      </c>
      <c r="I36" s="37">
        <v>10.3</v>
      </c>
      <c r="J36" s="38">
        <v>9.16</v>
      </c>
      <c r="K36" s="22"/>
      <c r="L36" s="22"/>
      <c r="M36" s="22"/>
      <c r="N36" s="22"/>
      <c r="O36" s="22"/>
      <c r="P36" s="22"/>
    </row>
    <row r="37" spans="1:16" ht="39" customHeight="1" x14ac:dyDescent="0.15">
      <c r="A37" s="22"/>
      <c r="B37" s="35"/>
      <c r="C37" s="1136" t="s">
        <v>568</v>
      </c>
      <c r="D37" s="1136"/>
      <c r="E37" s="1137"/>
      <c r="F37" s="36">
        <v>3.98</v>
      </c>
      <c r="G37" s="37">
        <v>4.8499999999999996</v>
      </c>
      <c r="H37" s="37">
        <v>5.46</v>
      </c>
      <c r="I37" s="37">
        <v>5.25</v>
      </c>
      <c r="J37" s="38">
        <v>6.27</v>
      </c>
      <c r="K37" s="22"/>
      <c r="L37" s="22"/>
      <c r="M37" s="22"/>
      <c r="N37" s="22"/>
      <c r="O37" s="22"/>
      <c r="P37" s="22"/>
    </row>
    <row r="38" spans="1:16" ht="39" customHeight="1" x14ac:dyDescent="0.15">
      <c r="A38" s="22"/>
      <c r="B38" s="35"/>
      <c r="C38" s="1136" t="s">
        <v>569</v>
      </c>
      <c r="D38" s="1136"/>
      <c r="E38" s="1137"/>
      <c r="F38" s="36">
        <v>3.85</v>
      </c>
      <c r="G38" s="37">
        <v>3.41</v>
      </c>
      <c r="H38" s="37">
        <v>3.48</v>
      </c>
      <c r="I38" s="37">
        <v>4.46</v>
      </c>
      <c r="J38" s="38">
        <v>5.08</v>
      </c>
      <c r="K38" s="22"/>
      <c r="L38" s="22"/>
      <c r="M38" s="22"/>
      <c r="N38" s="22"/>
      <c r="O38" s="22"/>
      <c r="P38" s="22"/>
    </row>
    <row r="39" spans="1:16" ht="39" customHeight="1" x14ac:dyDescent="0.15">
      <c r="A39" s="22"/>
      <c r="B39" s="35"/>
      <c r="C39" s="1136" t="s">
        <v>570</v>
      </c>
      <c r="D39" s="1136"/>
      <c r="E39" s="1137"/>
      <c r="F39" s="36">
        <v>1.19</v>
      </c>
      <c r="G39" s="37">
        <v>0.84</v>
      </c>
      <c r="H39" s="37">
        <v>0.61</v>
      </c>
      <c r="I39" s="37">
        <v>0.85</v>
      </c>
      <c r="J39" s="38">
        <v>1</v>
      </c>
      <c r="K39" s="22"/>
      <c r="L39" s="22"/>
      <c r="M39" s="22"/>
      <c r="N39" s="22"/>
      <c r="O39" s="22"/>
      <c r="P39" s="22"/>
    </row>
    <row r="40" spans="1:16" ht="39" customHeight="1" x14ac:dyDescent="0.15">
      <c r="A40" s="22"/>
      <c r="B40" s="35"/>
      <c r="C40" s="1136" t="s">
        <v>571</v>
      </c>
      <c r="D40" s="1136"/>
      <c r="E40" s="1137"/>
      <c r="F40" s="36">
        <v>0.89</v>
      </c>
      <c r="G40" s="37">
        <v>0.49</v>
      </c>
      <c r="H40" s="37">
        <v>0.72</v>
      </c>
      <c r="I40" s="37">
        <v>0.68</v>
      </c>
      <c r="J40" s="38">
        <v>0.6</v>
      </c>
      <c r="K40" s="22"/>
      <c r="L40" s="22"/>
      <c r="M40" s="22"/>
      <c r="N40" s="22"/>
      <c r="O40" s="22"/>
      <c r="P40" s="22"/>
    </row>
    <row r="41" spans="1:16" ht="39" customHeight="1" x14ac:dyDescent="0.15">
      <c r="A41" s="22"/>
      <c r="B41" s="35"/>
      <c r="C41" s="1136" t="s">
        <v>572</v>
      </c>
      <c r="D41" s="1136"/>
      <c r="E41" s="1137"/>
      <c r="F41" s="36">
        <v>0.17</v>
      </c>
      <c r="G41" s="37">
        <v>0.17</v>
      </c>
      <c r="H41" s="37">
        <v>0.17</v>
      </c>
      <c r="I41" s="37">
        <v>0.17</v>
      </c>
      <c r="J41" s="38">
        <v>0.24</v>
      </c>
      <c r="K41" s="22"/>
      <c r="L41" s="22"/>
      <c r="M41" s="22"/>
      <c r="N41" s="22"/>
      <c r="O41" s="22"/>
      <c r="P41" s="22"/>
    </row>
    <row r="42" spans="1:16" ht="39" customHeight="1" x14ac:dyDescent="0.15">
      <c r="A42" s="22"/>
      <c r="B42" s="39"/>
      <c r="C42" s="1136" t="s">
        <v>573</v>
      </c>
      <c r="D42" s="1136"/>
      <c r="E42" s="1137"/>
      <c r="F42" s="36" t="s">
        <v>516</v>
      </c>
      <c r="G42" s="37" t="s">
        <v>516</v>
      </c>
      <c r="H42" s="37" t="s">
        <v>574</v>
      </c>
      <c r="I42" s="37" t="s">
        <v>516</v>
      </c>
      <c r="J42" s="38" t="s">
        <v>516</v>
      </c>
      <c r="K42" s="22"/>
      <c r="L42" s="22"/>
      <c r="M42" s="22"/>
      <c r="N42" s="22"/>
      <c r="O42" s="22"/>
      <c r="P42" s="22"/>
    </row>
    <row r="43" spans="1:16" ht="39" customHeight="1" thickBot="1" x14ac:dyDescent="0.2">
      <c r="A43" s="22"/>
      <c r="B43" s="40"/>
      <c r="C43" s="1138" t="s">
        <v>575</v>
      </c>
      <c r="D43" s="1138"/>
      <c r="E43" s="1139"/>
      <c r="F43" s="41">
        <v>0.21</v>
      </c>
      <c r="G43" s="42">
        <v>0.22</v>
      </c>
      <c r="H43" s="42">
        <v>0.24</v>
      </c>
      <c r="I43" s="42">
        <v>0.32</v>
      </c>
      <c r="J43" s="43">
        <v>0.32</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Y6wAiZ5/zMnO2m250adqm2LmIo3PNjU2nI3MSEdLXGzKQfhE7yGpVRsu95TcnZWdLrHvDk+9LwlUn6bNWZc0w==" saltValue="Y4otNBxWBXOjXTKuit4H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557</v>
      </c>
      <c r="L44" s="54" t="s">
        <v>558</v>
      </c>
      <c r="M44" s="54" t="s">
        <v>559</v>
      </c>
      <c r="N44" s="54" t="s">
        <v>560</v>
      </c>
      <c r="O44" s="55" t="s">
        <v>561</v>
      </c>
      <c r="P44" s="46"/>
      <c r="Q44" s="46"/>
      <c r="R44" s="46"/>
      <c r="S44" s="46"/>
      <c r="T44" s="46"/>
      <c r="U44" s="46"/>
    </row>
    <row r="45" spans="1:21" ht="30.75" customHeight="1" x14ac:dyDescent="0.15">
      <c r="A45" s="46"/>
      <c r="B45" s="1165" t="s">
        <v>11</v>
      </c>
      <c r="C45" s="1166"/>
      <c r="D45" s="56"/>
      <c r="E45" s="1171" t="s">
        <v>12</v>
      </c>
      <c r="F45" s="1171"/>
      <c r="G45" s="1171"/>
      <c r="H45" s="1171"/>
      <c r="I45" s="1171"/>
      <c r="J45" s="1172"/>
      <c r="K45" s="57">
        <v>8122</v>
      </c>
      <c r="L45" s="58">
        <v>8387</v>
      </c>
      <c r="M45" s="58">
        <v>8265</v>
      </c>
      <c r="N45" s="58">
        <v>8297</v>
      </c>
      <c r="O45" s="59">
        <v>8091</v>
      </c>
      <c r="P45" s="46"/>
      <c r="Q45" s="46"/>
      <c r="R45" s="46"/>
      <c r="S45" s="46"/>
      <c r="T45" s="46"/>
      <c r="U45" s="46"/>
    </row>
    <row r="46" spans="1:21" ht="30.75" customHeight="1" x14ac:dyDescent="0.15">
      <c r="A46" s="46"/>
      <c r="B46" s="1167"/>
      <c r="C46" s="1168"/>
      <c r="D46" s="60"/>
      <c r="E46" s="1144" t="s">
        <v>13</v>
      </c>
      <c r="F46" s="1144"/>
      <c r="G46" s="1144"/>
      <c r="H46" s="1144"/>
      <c r="I46" s="1144"/>
      <c r="J46" s="1145"/>
      <c r="K46" s="61" t="s">
        <v>516</v>
      </c>
      <c r="L46" s="62" t="s">
        <v>516</v>
      </c>
      <c r="M46" s="62" t="s">
        <v>516</v>
      </c>
      <c r="N46" s="62" t="s">
        <v>516</v>
      </c>
      <c r="O46" s="63" t="s">
        <v>516</v>
      </c>
      <c r="P46" s="46"/>
      <c r="Q46" s="46"/>
      <c r="R46" s="46"/>
      <c r="S46" s="46"/>
      <c r="T46" s="46"/>
      <c r="U46" s="46"/>
    </row>
    <row r="47" spans="1:21" ht="30.75" customHeight="1" x14ac:dyDescent="0.15">
      <c r="A47" s="46"/>
      <c r="B47" s="1167"/>
      <c r="C47" s="1168"/>
      <c r="D47" s="60"/>
      <c r="E47" s="1144" t="s">
        <v>14</v>
      </c>
      <c r="F47" s="1144"/>
      <c r="G47" s="1144"/>
      <c r="H47" s="1144"/>
      <c r="I47" s="1144"/>
      <c r="J47" s="1145"/>
      <c r="K47" s="61" t="s">
        <v>516</v>
      </c>
      <c r="L47" s="62" t="s">
        <v>516</v>
      </c>
      <c r="M47" s="62" t="s">
        <v>516</v>
      </c>
      <c r="N47" s="62" t="s">
        <v>516</v>
      </c>
      <c r="O47" s="63" t="s">
        <v>516</v>
      </c>
      <c r="P47" s="46"/>
      <c r="Q47" s="46"/>
      <c r="R47" s="46"/>
      <c r="S47" s="46"/>
      <c r="T47" s="46"/>
      <c r="U47" s="46"/>
    </row>
    <row r="48" spans="1:21" ht="30.75" customHeight="1" x14ac:dyDescent="0.15">
      <c r="A48" s="46"/>
      <c r="B48" s="1167"/>
      <c r="C48" s="1168"/>
      <c r="D48" s="60"/>
      <c r="E48" s="1144" t="s">
        <v>15</v>
      </c>
      <c r="F48" s="1144"/>
      <c r="G48" s="1144"/>
      <c r="H48" s="1144"/>
      <c r="I48" s="1144"/>
      <c r="J48" s="1145"/>
      <c r="K48" s="61">
        <v>2067</v>
      </c>
      <c r="L48" s="62">
        <v>2014</v>
      </c>
      <c r="M48" s="62">
        <v>1938</v>
      </c>
      <c r="N48" s="62">
        <v>1834</v>
      </c>
      <c r="O48" s="63">
        <v>1898</v>
      </c>
      <c r="P48" s="46"/>
      <c r="Q48" s="46"/>
      <c r="R48" s="46"/>
      <c r="S48" s="46"/>
      <c r="T48" s="46"/>
      <c r="U48" s="46"/>
    </row>
    <row r="49" spans="1:21" ht="30.75" customHeight="1" x14ac:dyDescent="0.15">
      <c r="A49" s="46"/>
      <c r="B49" s="1167"/>
      <c r="C49" s="1168"/>
      <c r="D49" s="60"/>
      <c r="E49" s="1144" t="s">
        <v>16</v>
      </c>
      <c r="F49" s="1144"/>
      <c r="G49" s="1144"/>
      <c r="H49" s="1144"/>
      <c r="I49" s="1144"/>
      <c r="J49" s="1145"/>
      <c r="K49" s="61">
        <v>85</v>
      </c>
      <c r="L49" s="62">
        <v>167</v>
      </c>
      <c r="M49" s="62">
        <v>223</v>
      </c>
      <c r="N49" s="62">
        <v>224</v>
      </c>
      <c r="O49" s="63">
        <v>223</v>
      </c>
      <c r="P49" s="46"/>
      <c r="Q49" s="46"/>
      <c r="R49" s="46"/>
      <c r="S49" s="46"/>
      <c r="T49" s="46"/>
      <c r="U49" s="46"/>
    </row>
    <row r="50" spans="1:21" ht="30.75" customHeight="1" x14ac:dyDescent="0.15">
      <c r="A50" s="46"/>
      <c r="B50" s="1167"/>
      <c r="C50" s="1168"/>
      <c r="D50" s="60"/>
      <c r="E50" s="1144" t="s">
        <v>17</v>
      </c>
      <c r="F50" s="1144"/>
      <c r="G50" s="1144"/>
      <c r="H50" s="1144"/>
      <c r="I50" s="1144"/>
      <c r="J50" s="1145"/>
      <c r="K50" s="61">
        <v>42</v>
      </c>
      <c r="L50" s="62">
        <v>38</v>
      </c>
      <c r="M50" s="62">
        <v>75</v>
      </c>
      <c r="N50" s="62">
        <v>38</v>
      </c>
      <c r="O50" s="63">
        <v>37</v>
      </c>
      <c r="P50" s="46"/>
      <c r="Q50" s="46"/>
      <c r="R50" s="46"/>
      <c r="S50" s="46"/>
      <c r="T50" s="46"/>
      <c r="U50" s="46"/>
    </row>
    <row r="51" spans="1:21" ht="30.75" customHeight="1" x14ac:dyDescent="0.15">
      <c r="A51" s="46"/>
      <c r="B51" s="1169"/>
      <c r="C51" s="1170"/>
      <c r="D51" s="64"/>
      <c r="E51" s="1144" t="s">
        <v>18</v>
      </c>
      <c r="F51" s="1144"/>
      <c r="G51" s="1144"/>
      <c r="H51" s="1144"/>
      <c r="I51" s="1144"/>
      <c r="J51" s="1145"/>
      <c r="K51" s="61" t="s">
        <v>516</v>
      </c>
      <c r="L51" s="62" t="s">
        <v>516</v>
      </c>
      <c r="M51" s="62" t="s">
        <v>516</v>
      </c>
      <c r="N51" s="62" t="s">
        <v>516</v>
      </c>
      <c r="O51" s="63" t="s">
        <v>516</v>
      </c>
      <c r="P51" s="46"/>
      <c r="Q51" s="46"/>
      <c r="R51" s="46"/>
      <c r="S51" s="46"/>
      <c r="T51" s="46"/>
      <c r="U51" s="46"/>
    </row>
    <row r="52" spans="1:21" ht="30.75" customHeight="1" x14ac:dyDescent="0.15">
      <c r="A52" s="46"/>
      <c r="B52" s="1142" t="s">
        <v>19</v>
      </c>
      <c r="C52" s="1143"/>
      <c r="D52" s="64"/>
      <c r="E52" s="1144" t="s">
        <v>20</v>
      </c>
      <c r="F52" s="1144"/>
      <c r="G52" s="1144"/>
      <c r="H52" s="1144"/>
      <c r="I52" s="1144"/>
      <c r="J52" s="1145"/>
      <c r="K52" s="61">
        <v>7837</v>
      </c>
      <c r="L52" s="62">
        <v>7884</v>
      </c>
      <c r="M52" s="62">
        <v>7738</v>
      </c>
      <c r="N52" s="62">
        <v>7621</v>
      </c>
      <c r="O52" s="63">
        <v>7401</v>
      </c>
      <c r="P52" s="46"/>
      <c r="Q52" s="46"/>
      <c r="R52" s="46"/>
      <c r="S52" s="46"/>
      <c r="T52" s="46"/>
      <c r="U52" s="46"/>
    </row>
    <row r="53" spans="1:21" ht="30.75" customHeight="1" thickBot="1" x14ac:dyDescent="0.2">
      <c r="A53" s="46"/>
      <c r="B53" s="1146" t="s">
        <v>21</v>
      </c>
      <c r="C53" s="1147"/>
      <c r="D53" s="65"/>
      <c r="E53" s="1148" t="s">
        <v>22</v>
      </c>
      <c r="F53" s="1148"/>
      <c r="G53" s="1148"/>
      <c r="H53" s="1148"/>
      <c r="I53" s="1148"/>
      <c r="J53" s="1149"/>
      <c r="K53" s="66">
        <v>2479</v>
      </c>
      <c r="L53" s="67">
        <v>2722</v>
      </c>
      <c r="M53" s="67">
        <v>2763</v>
      </c>
      <c r="N53" s="67">
        <v>2772</v>
      </c>
      <c r="O53" s="68">
        <v>2848</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576</v>
      </c>
      <c r="P56" s="46"/>
      <c r="Q56" s="46"/>
      <c r="R56" s="46"/>
      <c r="S56" s="46"/>
      <c r="T56" s="46"/>
      <c r="U56" s="46"/>
    </row>
    <row r="57" spans="1:21" ht="31.5" customHeight="1" thickBot="1" x14ac:dyDescent="0.2">
      <c r="A57" s="46"/>
      <c r="B57" s="74"/>
      <c r="C57" s="75"/>
      <c r="D57" s="75"/>
      <c r="E57" s="76"/>
      <c r="F57" s="76"/>
      <c r="G57" s="76"/>
      <c r="H57" s="76"/>
      <c r="I57" s="76"/>
      <c r="J57" s="77" t="s">
        <v>2</v>
      </c>
      <c r="K57" s="78" t="s">
        <v>577</v>
      </c>
      <c r="L57" s="79" t="s">
        <v>578</v>
      </c>
      <c r="M57" s="79" t="s">
        <v>579</v>
      </c>
      <c r="N57" s="79" t="s">
        <v>580</v>
      </c>
      <c r="O57" s="80" t="s">
        <v>581</v>
      </c>
      <c r="P57" s="46"/>
      <c r="Q57" s="46"/>
      <c r="R57" s="46"/>
      <c r="S57" s="46"/>
      <c r="T57" s="46"/>
      <c r="U57" s="46"/>
    </row>
    <row r="58" spans="1:21" ht="31.5" customHeight="1" x14ac:dyDescent="0.15">
      <c r="B58" s="1150" t="s">
        <v>26</v>
      </c>
      <c r="C58" s="1151"/>
      <c r="D58" s="1156" t="s">
        <v>27</v>
      </c>
      <c r="E58" s="1157"/>
      <c r="F58" s="1157"/>
      <c r="G58" s="1157"/>
      <c r="H58" s="1157"/>
      <c r="I58" s="1157"/>
      <c r="J58" s="1158"/>
      <c r="K58" s="81"/>
      <c r="L58" s="82"/>
      <c r="M58" s="82"/>
      <c r="N58" s="82"/>
      <c r="O58" s="83"/>
    </row>
    <row r="59" spans="1:21" ht="31.5" customHeight="1" x14ac:dyDescent="0.15">
      <c r="B59" s="1152"/>
      <c r="C59" s="1153"/>
      <c r="D59" s="1159" t="s">
        <v>28</v>
      </c>
      <c r="E59" s="1160"/>
      <c r="F59" s="1160"/>
      <c r="G59" s="1160"/>
      <c r="H59" s="1160"/>
      <c r="I59" s="1160"/>
      <c r="J59" s="1161"/>
      <c r="K59" s="84"/>
      <c r="L59" s="85"/>
      <c r="M59" s="85"/>
      <c r="N59" s="85"/>
      <c r="O59" s="86"/>
    </row>
    <row r="60" spans="1:21" ht="31.5" customHeight="1" thickBot="1" x14ac:dyDescent="0.2">
      <c r="B60" s="1154"/>
      <c r="C60" s="1155"/>
      <c r="D60" s="1162" t="s">
        <v>29</v>
      </c>
      <c r="E60" s="1163"/>
      <c r="F60" s="1163"/>
      <c r="G60" s="1163"/>
      <c r="H60" s="1163"/>
      <c r="I60" s="1163"/>
      <c r="J60" s="1164"/>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1Z/4NXUmSEzar96aVFjdfkdIUZ8u/j9w82jUKiy2jk2E+hq+qlgFBjExeYmLL/Tg2Cqb8xl97E7iCgc1oUIBvw==" saltValue="KzTcYmopYKRhCvGQL1lRP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557</v>
      </c>
      <c r="J40" s="101" t="s">
        <v>558</v>
      </c>
      <c r="K40" s="101" t="s">
        <v>559</v>
      </c>
      <c r="L40" s="101" t="s">
        <v>560</v>
      </c>
      <c r="M40" s="102" t="s">
        <v>561</v>
      </c>
    </row>
    <row r="41" spans="2:13" ht="27.75" customHeight="1" x14ac:dyDescent="0.15">
      <c r="B41" s="1185" t="s">
        <v>32</v>
      </c>
      <c r="C41" s="1186"/>
      <c r="D41" s="103"/>
      <c r="E41" s="1187" t="s">
        <v>33</v>
      </c>
      <c r="F41" s="1187"/>
      <c r="G41" s="1187"/>
      <c r="H41" s="1188"/>
      <c r="I41" s="342">
        <v>88758</v>
      </c>
      <c r="J41" s="343">
        <v>87104</v>
      </c>
      <c r="K41" s="343">
        <v>86256</v>
      </c>
      <c r="L41" s="343">
        <v>82788</v>
      </c>
      <c r="M41" s="344">
        <v>79288</v>
      </c>
    </row>
    <row r="42" spans="2:13" ht="27.75" customHeight="1" x14ac:dyDescent="0.15">
      <c r="B42" s="1175"/>
      <c r="C42" s="1176"/>
      <c r="D42" s="104"/>
      <c r="E42" s="1179" t="s">
        <v>34</v>
      </c>
      <c r="F42" s="1179"/>
      <c r="G42" s="1179"/>
      <c r="H42" s="1180"/>
      <c r="I42" s="345">
        <v>2883</v>
      </c>
      <c r="J42" s="346">
        <v>3056</v>
      </c>
      <c r="K42" s="346">
        <v>2900</v>
      </c>
      <c r="L42" s="346">
        <v>2782</v>
      </c>
      <c r="M42" s="347">
        <v>7804</v>
      </c>
    </row>
    <row r="43" spans="2:13" ht="27.75" customHeight="1" x14ac:dyDescent="0.15">
      <c r="B43" s="1175"/>
      <c r="C43" s="1176"/>
      <c r="D43" s="104"/>
      <c r="E43" s="1179" t="s">
        <v>35</v>
      </c>
      <c r="F43" s="1179"/>
      <c r="G43" s="1179"/>
      <c r="H43" s="1180"/>
      <c r="I43" s="345">
        <v>18079</v>
      </c>
      <c r="J43" s="346">
        <v>17837</v>
      </c>
      <c r="K43" s="346">
        <v>16721</v>
      </c>
      <c r="L43" s="346">
        <v>15980</v>
      </c>
      <c r="M43" s="347">
        <v>15382</v>
      </c>
    </row>
    <row r="44" spans="2:13" ht="27.75" customHeight="1" x14ac:dyDescent="0.15">
      <c r="B44" s="1175"/>
      <c r="C44" s="1176"/>
      <c r="D44" s="104"/>
      <c r="E44" s="1179" t="s">
        <v>36</v>
      </c>
      <c r="F44" s="1179"/>
      <c r="G44" s="1179"/>
      <c r="H44" s="1180"/>
      <c r="I44" s="345">
        <v>2490</v>
      </c>
      <c r="J44" s="346">
        <v>2738</v>
      </c>
      <c r="K44" s="346">
        <v>2926</v>
      </c>
      <c r="L44" s="346">
        <v>2705</v>
      </c>
      <c r="M44" s="347">
        <v>2433</v>
      </c>
    </row>
    <row r="45" spans="2:13" ht="27.75" customHeight="1" x14ac:dyDescent="0.15">
      <c r="B45" s="1175"/>
      <c r="C45" s="1176"/>
      <c r="D45" s="104"/>
      <c r="E45" s="1179" t="s">
        <v>37</v>
      </c>
      <c r="F45" s="1179"/>
      <c r="G45" s="1179"/>
      <c r="H45" s="1180"/>
      <c r="I45" s="345">
        <v>9956</v>
      </c>
      <c r="J45" s="346">
        <v>9430</v>
      </c>
      <c r="K45" s="346">
        <v>9536</v>
      </c>
      <c r="L45" s="346">
        <v>9665</v>
      </c>
      <c r="M45" s="347">
        <v>9655</v>
      </c>
    </row>
    <row r="46" spans="2:13" ht="27.75" customHeight="1" x14ac:dyDescent="0.15">
      <c r="B46" s="1175"/>
      <c r="C46" s="1176"/>
      <c r="D46" s="105"/>
      <c r="E46" s="1179" t="s">
        <v>38</v>
      </c>
      <c r="F46" s="1179"/>
      <c r="G46" s="1179"/>
      <c r="H46" s="1180"/>
      <c r="I46" s="345">
        <v>148</v>
      </c>
      <c r="J46" s="346">
        <v>135</v>
      </c>
      <c r="K46" s="346">
        <v>126</v>
      </c>
      <c r="L46" s="346">
        <v>135</v>
      </c>
      <c r="M46" s="347" t="s">
        <v>516</v>
      </c>
    </row>
    <row r="47" spans="2:13" ht="27.75" customHeight="1" x14ac:dyDescent="0.15">
      <c r="B47" s="1175"/>
      <c r="C47" s="1176"/>
      <c r="D47" s="106"/>
      <c r="E47" s="1189" t="s">
        <v>39</v>
      </c>
      <c r="F47" s="1190"/>
      <c r="G47" s="1190"/>
      <c r="H47" s="1191"/>
      <c r="I47" s="345" t="s">
        <v>516</v>
      </c>
      <c r="J47" s="346" t="s">
        <v>516</v>
      </c>
      <c r="K47" s="346" t="s">
        <v>516</v>
      </c>
      <c r="L47" s="346" t="s">
        <v>516</v>
      </c>
      <c r="M47" s="347" t="s">
        <v>516</v>
      </c>
    </row>
    <row r="48" spans="2:13" ht="27.75" customHeight="1" x14ac:dyDescent="0.15">
      <c r="B48" s="1175"/>
      <c r="C48" s="1176"/>
      <c r="D48" s="104"/>
      <c r="E48" s="1179" t="s">
        <v>40</v>
      </c>
      <c r="F48" s="1179"/>
      <c r="G48" s="1179"/>
      <c r="H48" s="1180"/>
      <c r="I48" s="345" t="s">
        <v>516</v>
      </c>
      <c r="J48" s="346" t="s">
        <v>516</v>
      </c>
      <c r="K48" s="346" t="s">
        <v>516</v>
      </c>
      <c r="L48" s="346" t="s">
        <v>516</v>
      </c>
      <c r="M48" s="347" t="s">
        <v>516</v>
      </c>
    </row>
    <row r="49" spans="2:13" ht="27.75" customHeight="1" x14ac:dyDescent="0.15">
      <c r="B49" s="1177"/>
      <c r="C49" s="1178"/>
      <c r="D49" s="104"/>
      <c r="E49" s="1179" t="s">
        <v>41</v>
      </c>
      <c r="F49" s="1179"/>
      <c r="G49" s="1179"/>
      <c r="H49" s="1180"/>
      <c r="I49" s="345" t="s">
        <v>516</v>
      </c>
      <c r="J49" s="346" t="s">
        <v>516</v>
      </c>
      <c r="K49" s="346" t="s">
        <v>516</v>
      </c>
      <c r="L49" s="346" t="s">
        <v>516</v>
      </c>
      <c r="M49" s="347" t="s">
        <v>516</v>
      </c>
    </row>
    <row r="50" spans="2:13" ht="27.75" customHeight="1" x14ac:dyDescent="0.15">
      <c r="B50" s="1173" t="s">
        <v>42</v>
      </c>
      <c r="C50" s="1174"/>
      <c r="D50" s="107"/>
      <c r="E50" s="1179" t="s">
        <v>43</v>
      </c>
      <c r="F50" s="1179"/>
      <c r="G50" s="1179"/>
      <c r="H50" s="1180"/>
      <c r="I50" s="345">
        <v>8732</v>
      </c>
      <c r="J50" s="346">
        <v>8216</v>
      </c>
      <c r="K50" s="346">
        <v>8626</v>
      </c>
      <c r="L50" s="346">
        <v>12821</v>
      </c>
      <c r="M50" s="347">
        <v>17363</v>
      </c>
    </row>
    <row r="51" spans="2:13" ht="27.75" customHeight="1" x14ac:dyDescent="0.15">
      <c r="B51" s="1175"/>
      <c r="C51" s="1176"/>
      <c r="D51" s="104"/>
      <c r="E51" s="1179" t="s">
        <v>44</v>
      </c>
      <c r="F51" s="1179"/>
      <c r="G51" s="1179"/>
      <c r="H51" s="1180"/>
      <c r="I51" s="345">
        <v>13455</v>
      </c>
      <c r="J51" s="346">
        <v>13052</v>
      </c>
      <c r="K51" s="346">
        <v>13093</v>
      </c>
      <c r="L51" s="346">
        <v>12717</v>
      </c>
      <c r="M51" s="347">
        <v>12695</v>
      </c>
    </row>
    <row r="52" spans="2:13" ht="27.75" customHeight="1" x14ac:dyDescent="0.15">
      <c r="B52" s="1177"/>
      <c r="C52" s="1178"/>
      <c r="D52" s="104"/>
      <c r="E52" s="1179" t="s">
        <v>45</v>
      </c>
      <c r="F52" s="1179"/>
      <c r="G52" s="1179"/>
      <c r="H52" s="1180"/>
      <c r="I52" s="345">
        <v>73651</v>
      </c>
      <c r="J52" s="346">
        <v>72222</v>
      </c>
      <c r="K52" s="346">
        <v>70048</v>
      </c>
      <c r="L52" s="346">
        <v>67637</v>
      </c>
      <c r="M52" s="347">
        <v>64001</v>
      </c>
    </row>
    <row r="53" spans="2:13" ht="27.75" customHeight="1" thickBot="1" x14ac:dyDescent="0.2">
      <c r="B53" s="1181" t="s">
        <v>46</v>
      </c>
      <c r="C53" s="1182"/>
      <c r="D53" s="108"/>
      <c r="E53" s="1183" t="s">
        <v>47</v>
      </c>
      <c r="F53" s="1183"/>
      <c r="G53" s="1183"/>
      <c r="H53" s="1184"/>
      <c r="I53" s="348">
        <v>26476</v>
      </c>
      <c r="J53" s="349">
        <v>26809</v>
      </c>
      <c r="K53" s="349">
        <v>26698</v>
      </c>
      <c r="L53" s="349">
        <v>20879</v>
      </c>
      <c r="M53" s="350">
        <v>20503</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CUFWm29fJTG5vIuPhedbBEP7jUM79gZiE9cn1jI+0JaIO+Ez81+5rHPmsohHp4UYp8nvmDrUAuiODQJgFtWuzA==" saltValue="oMD0IK4RRhc34KZPG0l4L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559</v>
      </c>
      <c r="G54" s="117" t="s">
        <v>560</v>
      </c>
      <c r="H54" s="118" t="s">
        <v>561</v>
      </c>
    </row>
    <row r="55" spans="2:8" ht="52.5" customHeight="1" x14ac:dyDescent="0.15">
      <c r="B55" s="119"/>
      <c r="C55" s="1200" t="s">
        <v>50</v>
      </c>
      <c r="D55" s="1200"/>
      <c r="E55" s="1201"/>
      <c r="F55" s="120">
        <v>2832</v>
      </c>
      <c r="G55" s="120">
        <v>4800</v>
      </c>
      <c r="H55" s="121">
        <v>6262</v>
      </c>
    </row>
    <row r="56" spans="2:8" ht="52.5" customHeight="1" x14ac:dyDescent="0.15">
      <c r="B56" s="122"/>
      <c r="C56" s="1202" t="s">
        <v>51</v>
      </c>
      <c r="D56" s="1202"/>
      <c r="E56" s="1203"/>
      <c r="F56" s="123">
        <v>555</v>
      </c>
      <c r="G56" s="123">
        <v>1256</v>
      </c>
      <c r="H56" s="124">
        <v>1600</v>
      </c>
    </row>
    <row r="57" spans="2:8" ht="53.25" customHeight="1" x14ac:dyDescent="0.15">
      <c r="B57" s="122"/>
      <c r="C57" s="1204" t="s">
        <v>52</v>
      </c>
      <c r="D57" s="1204"/>
      <c r="E57" s="1205"/>
      <c r="F57" s="125">
        <v>5089</v>
      </c>
      <c r="G57" s="125">
        <v>9577</v>
      </c>
      <c r="H57" s="126">
        <v>11960</v>
      </c>
    </row>
    <row r="58" spans="2:8" ht="45.75" customHeight="1" x14ac:dyDescent="0.15">
      <c r="B58" s="127"/>
      <c r="C58" s="1192" t="s">
        <v>596</v>
      </c>
      <c r="D58" s="1193"/>
      <c r="E58" s="1194"/>
      <c r="F58" s="128">
        <v>3009</v>
      </c>
      <c r="G58" s="128">
        <v>3745</v>
      </c>
      <c r="H58" s="129">
        <v>4733</v>
      </c>
    </row>
    <row r="59" spans="2:8" ht="45.75" customHeight="1" x14ac:dyDescent="0.15">
      <c r="B59" s="127"/>
      <c r="C59" s="1192" t="s">
        <v>598</v>
      </c>
      <c r="D59" s="1193"/>
      <c r="E59" s="1194"/>
      <c r="F59" s="128">
        <v>1519</v>
      </c>
      <c r="G59" s="128">
        <v>1899</v>
      </c>
      <c r="H59" s="129">
        <v>2837</v>
      </c>
    </row>
    <row r="60" spans="2:8" ht="45.75" customHeight="1" x14ac:dyDescent="0.15">
      <c r="B60" s="127"/>
      <c r="C60" s="1192" t="s">
        <v>597</v>
      </c>
      <c r="D60" s="1193"/>
      <c r="E60" s="1194"/>
      <c r="F60" s="128" t="s">
        <v>601</v>
      </c>
      <c r="G60" s="128">
        <v>3001</v>
      </c>
      <c r="H60" s="129">
        <v>2434</v>
      </c>
    </row>
    <row r="61" spans="2:8" ht="45.75" customHeight="1" x14ac:dyDescent="0.15">
      <c r="B61" s="127"/>
      <c r="C61" s="1192" t="s">
        <v>599</v>
      </c>
      <c r="D61" s="1193"/>
      <c r="E61" s="1194"/>
      <c r="F61" s="128" t="s">
        <v>601</v>
      </c>
      <c r="G61" s="128">
        <v>300</v>
      </c>
      <c r="H61" s="129">
        <v>1273</v>
      </c>
    </row>
    <row r="62" spans="2:8" ht="45.75" customHeight="1" thickBot="1" x14ac:dyDescent="0.2">
      <c r="B62" s="130"/>
      <c r="C62" s="1195" t="s">
        <v>600</v>
      </c>
      <c r="D62" s="1196"/>
      <c r="E62" s="1197"/>
      <c r="F62" s="131">
        <v>82</v>
      </c>
      <c r="G62" s="131">
        <v>114</v>
      </c>
      <c r="H62" s="132">
        <v>173</v>
      </c>
    </row>
    <row r="63" spans="2:8" ht="52.5" customHeight="1" thickBot="1" x14ac:dyDescent="0.2">
      <c r="B63" s="133"/>
      <c r="C63" s="1198" t="s">
        <v>53</v>
      </c>
      <c r="D63" s="1198"/>
      <c r="E63" s="1199"/>
      <c r="F63" s="134">
        <v>8477</v>
      </c>
      <c r="G63" s="134">
        <v>15633</v>
      </c>
      <c r="H63" s="135">
        <v>19823</v>
      </c>
    </row>
    <row r="64" spans="2:8" x14ac:dyDescent="0.15"/>
  </sheetData>
  <sheetProtection algorithmName="SHA-512" hashValue="WdDSfiVlsDlC/7q/9UbbKWzriJ0uMZXwI2Ac0SBjxQij0mBr8y7LOeUCd92UZnwmAiDzGYfwEQAvGqwZW1E+DQ==" saltValue="aNaravyjGy6oqeSm9ypI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554</v>
      </c>
      <c r="G2" s="149"/>
      <c r="H2" s="150"/>
    </row>
    <row r="3" spans="1:8" x14ac:dyDescent="0.15">
      <c r="A3" s="146" t="s">
        <v>547</v>
      </c>
      <c r="B3" s="151"/>
      <c r="C3" s="152"/>
      <c r="D3" s="153">
        <v>63623</v>
      </c>
      <c r="E3" s="154"/>
      <c r="F3" s="155">
        <v>46402</v>
      </c>
      <c r="G3" s="156"/>
      <c r="H3" s="157"/>
    </row>
    <row r="4" spans="1:8" x14ac:dyDescent="0.15">
      <c r="A4" s="158"/>
      <c r="B4" s="159"/>
      <c r="C4" s="160"/>
      <c r="D4" s="161">
        <v>38960</v>
      </c>
      <c r="E4" s="162"/>
      <c r="F4" s="163">
        <v>26897</v>
      </c>
      <c r="G4" s="164"/>
      <c r="H4" s="165"/>
    </row>
    <row r="5" spans="1:8" x14ac:dyDescent="0.15">
      <c r="A5" s="146" t="s">
        <v>549</v>
      </c>
      <c r="B5" s="151"/>
      <c r="C5" s="152"/>
      <c r="D5" s="153">
        <v>51379</v>
      </c>
      <c r="E5" s="154"/>
      <c r="F5" s="155">
        <v>66343</v>
      </c>
      <c r="G5" s="156"/>
      <c r="H5" s="157"/>
    </row>
    <row r="6" spans="1:8" x14ac:dyDescent="0.15">
      <c r="A6" s="158"/>
      <c r="B6" s="159"/>
      <c r="C6" s="160"/>
      <c r="D6" s="161">
        <v>24159</v>
      </c>
      <c r="E6" s="162"/>
      <c r="F6" s="163">
        <v>34529</v>
      </c>
      <c r="G6" s="164"/>
      <c r="H6" s="165"/>
    </row>
    <row r="7" spans="1:8" x14ac:dyDescent="0.15">
      <c r="A7" s="146" t="s">
        <v>550</v>
      </c>
      <c r="B7" s="151"/>
      <c r="C7" s="152"/>
      <c r="D7" s="153">
        <v>59074</v>
      </c>
      <c r="E7" s="154"/>
      <c r="F7" s="155">
        <v>56416</v>
      </c>
      <c r="G7" s="156"/>
      <c r="H7" s="157"/>
    </row>
    <row r="8" spans="1:8" x14ac:dyDescent="0.15">
      <c r="A8" s="158"/>
      <c r="B8" s="159"/>
      <c r="C8" s="160"/>
      <c r="D8" s="161">
        <v>27630</v>
      </c>
      <c r="E8" s="162"/>
      <c r="F8" s="163">
        <v>32623</v>
      </c>
      <c r="G8" s="164"/>
      <c r="H8" s="165"/>
    </row>
    <row r="9" spans="1:8" x14ac:dyDescent="0.15">
      <c r="A9" s="146" t="s">
        <v>551</v>
      </c>
      <c r="B9" s="151"/>
      <c r="C9" s="152"/>
      <c r="D9" s="153">
        <v>33400</v>
      </c>
      <c r="E9" s="154"/>
      <c r="F9" s="155">
        <v>49217</v>
      </c>
      <c r="G9" s="156"/>
      <c r="H9" s="157"/>
    </row>
    <row r="10" spans="1:8" x14ac:dyDescent="0.15">
      <c r="A10" s="158"/>
      <c r="B10" s="159"/>
      <c r="C10" s="160"/>
      <c r="D10" s="161">
        <v>12238</v>
      </c>
      <c r="E10" s="162"/>
      <c r="F10" s="163">
        <v>27232</v>
      </c>
      <c r="G10" s="164"/>
      <c r="H10" s="165"/>
    </row>
    <row r="11" spans="1:8" x14ac:dyDescent="0.15">
      <c r="A11" s="146" t="s">
        <v>552</v>
      </c>
      <c r="B11" s="151"/>
      <c r="C11" s="152"/>
      <c r="D11" s="153">
        <v>58302</v>
      </c>
      <c r="E11" s="154"/>
      <c r="F11" s="155">
        <v>49211</v>
      </c>
      <c r="G11" s="156"/>
      <c r="H11" s="157"/>
    </row>
    <row r="12" spans="1:8" x14ac:dyDescent="0.15">
      <c r="A12" s="158"/>
      <c r="B12" s="159"/>
      <c r="C12" s="166"/>
      <c r="D12" s="161">
        <v>22167</v>
      </c>
      <c r="E12" s="162"/>
      <c r="F12" s="163">
        <v>28367</v>
      </c>
      <c r="G12" s="164"/>
      <c r="H12" s="165"/>
    </row>
    <row r="13" spans="1:8" x14ac:dyDescent="0.15">
      <c r="A13" s="146"/>
      <c r="B13" s="151"/>
      <c r="C13" s="152"/>
      <c r="D13" s="153">
        <v>53156</v>
      </c>
      <c r="E13" s="154"/>
      <c r="F13" s="155">
        <v>53518</v>
      </c>
      <c r="G13" s="167"/>
      <c r="H13" s="157"/>
    </row>
    <row r="14" spans="1:8" x14ac:dyDescent="0.15">
      <c r="A14" s="158"/>
      <c r="B14" s="159"/>
      <c r="C14" s="160"/>
      <c r="D14" s="161">
        <v>25031</v>
      </c>
      <c r="E14" s="162"/>
      <c r="F14" s="163">
        <v>29930</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4.59</v>
      </c>
      <c r="C19" s="168">
        <f>ROUND(VALUE(SUBSTITUTE(実質収支比率等に係る経年分析!G$48,"▲","-")),2)</f>
        <v>5.59</v>
      </c>
      <c r="D19" s="168">
        <f>ROUND(VALUE(SUBSTITUTE(実質収支比率等に係る経年分析!H$48,"▲","-")),2)</f>
        <v>4.8600000000000003</v>
      </c>
      <c r="E19" s="168">
        <f>ROUND(VALUE(SUBSTITUTE(実質収支比率等に係る経年分析!I$48,"▲","-")),2)</f>
        <v>10.3</v>
      </c>
      <c r="F19" s="168">
        <f>ROUND(VALUE(SUBSTITUTE(実質収支比率等に係る経年分析!J$48,"▲","-")),2)</f>
        <v>9.16</v>
      </c>
    </row>
    <row r="20" spans="1:11" x14ac:dyDescent="0.15">
      <c r="A20" s="168" t="s">
        <v>57</v>
      </c>
      <c r="B20" s="168">
        <f>ROUND(VALUE(SUBSTITUTE(実質収支比率等に係る経年分析!F$47,"▲","-")),2)</f>
        <v>9.6999999999999993</v>
      </c>
      <c r="C20" s="168">
        <f>ROUND(VALUE(SUBSTITUTE(実質収支比率等に係る経年分析!G$47,"▲","-")),2)</f>
        <v>7.96</v>
      </c>
      <c r="D20" s="168">
        <f>ROUND(VALUE(SUBSTITUTE(実質収支比率等に係る経年分析!H$47,"▲","-")),2)</f>
        <v>7.67</v>
      </c>
      <c r="E20" s="168">
        <f>ROUND(VALUE(SUBSTITUTE(実質収支比率等に係る経年分析!I$47,"▲","-")),2)</f>
        <v>12.6</v>
      </c>
      <c r="F20" s="168">
        <f>ROUND(VALUE(SUBSTITUTE(実質収支比率等に係る経年分析!J$47,"▲","-")),2)</f>
        <v>16.829999999999998</v>
      </c>
    </row>
    <row r="21" spans="1:11" x14ac:dyDescent="0.15">
      <c r="A21" s="168" t="s">
        <v>58</v>
      </c>
      <c r="B21" s="168">
        <f>IF(ISNUMBER(VALUE(SUBSTITUTE(実質収支比率等に係る経年分析!F$49,"▲","-"))),ROUND(VALUE(SUBSTITUTE(実質収支比率等に係る経年分析!F$49,"▲","-")),2),NA())</f>
        <v>-1.49</v>
      </c>
      <c r="C21" s="168">
        <f>IF(ISNUMBER(VALUE(SUBSTITUTE(実質収支比率等に係る経年分析!G$49,"▲","-"))),ROUND(VALUE(SUBSTITUTE(実質収支比率等に係る経年分析!G$49,"▲","-")),2),NA())</f>
        <v>-0.67</v>
      </c>
      <c r="D21" s="168">
        <f>IF(ISNUMBER(VALUE(SUBSTITUTE(実質収支比率等に係る経年分析!H$49,"▲","-"))),ROUND(VALUE(SUBSTITUTE(実質収支比率等に係る経年分析!H$49,"▲","-")),2),NA())</f>
        <v>-0.71</v>
      </c>
      <c r="E21" s="168">
        <f>IF(ISNUMBER(VALUE(SUBSTITUTE(実質収支比率等に係る経年分析!I$49,"▲","-"))),ROUND(VALUE(SUBSTITUTE(実質収支比率等に係る経年分析!I$49,"▲","-")),2),NA())</f>
        <v>10.75</v>
      </c>
      <c r="F21" s="168">
        <f>IF(ISNUMBER(VALUE(SUBSTITUTE(実質収支比率等に係る経年分析!J$49,"▲","-"))),ROUND(VALUE(SUBSTITUTE(実質収支比率等に係る経年分析!J$49,"▲","-")),2),NA())</f>
        <v>2.54</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0.21</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0.22</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0.24</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0.32</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0.32</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f>IF(ROUND(VALUE(SUBSTITUTE(連結実質赤字比率に係る赤字・黒字の構成分析!H$42,"▲", "-")), 2) &lt; 0, ABS(ROUND(VALUE(SUBSTITUTE(連結実質赤字比率に係る赤字・黒字の構成分析!H$42,"▲", "-")), 2)), NA())</f>
        <v>0.06</v>
      </c>
      <c r="G28" s="169" t="e">
        <f>IF(ROUND(VALUE(SUBSTITUTE(連結実質赤字比率に係る赤字・黒字の構成分析!H$42,"▲", "-")), 2) &gt;= 0, ABS(ROUND(VALUE(SUBSTITUTE(連結実質赤字比率に係る赤字・黒字の構成分析!H$42,"▲", "-")), 2)), NA())</f>
        <v>#N/A</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後期高齢者医療特別会計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0.17</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0.17</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0.17</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0.17</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0.24</v>
      </c>
    </row>
    <row r="30" spans="1:11" x14ac:dyDescent="0.15">
      <c r="A30" s="169" t="str">
        <f>IF(連結実質赤字比率に係る赤字・黒字の構成分析!C$40="",NA(),連結実質赤字比率に係る赤字・黒字の構成分析!C$40)</f>
        <v>国民健康保険特別会計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0.89</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0.49</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0.72</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0.68</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0.6</v>
      </c>
    </row>
    <row r="31" spans="1:11" x14ac:dyDescent="0.15">
      <c r="A31" s="169" t="str">
        <f>IF(連結実質赤字比率に係る赤字・黒字の構成分析!C$39="",NA(),連結実質赤字比率に係る赤字・黒字の構成分析!C$39)</f>
        <v>介護保険特別会計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1.19</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0.84</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0.61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0.85</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1</v>
      </c>
    </row>
    <row r="32" spans="1:11" x14ac:dyDescent="0.15">
      <c r="A32" s="169" t="str">
        <f>IF(連結実質赤字比率に係る赤字・黒字の構成分析!C$38="",NA(),連結実質赤字比率に係る赤字・黒字の構成分析!C$38)</f>
        <v>病院事業会計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3.85</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3.41</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3.48</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4.46</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5.08</v>
      </c>
    </row>
    <row r="33" spans="1:16" x14ac:dyDescent="0.15">
      <c r="A33" s="169" t="str">
        <f>IF(連結実質赤字比率に係る赤字・黒字の構成分析!C$37="",NA(),連結実質赤字比率に係る赤字・黒字の構成分析!C$37)</f>
        <v>下水道事業会計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3.98</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4.8499999999999996</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5.46</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5.25</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6.27</v>
      </c>
    </row>
    <row r="34" spans="1:16" x14ac:dyDescent="0.15">
      <c r="A34" s="169" t="str">
        <f>IF(連結実質赤字比率に係る赤字・黒字の構成分析!C$36="",NA(),連結実質赤字比率に係る赤字・黒字の構成分析!C$36)</f>
        <v>一般会計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4.58</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5.58</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4.8600000000000003</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10.3</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9.16</v>
      </c>
    </row>
    <row r="35" spans="1:16" x14ac:dyDescent="0.15">
      <c r="A35" s="169" t="str">
        <f>IF(連結実質赤字比率に係る赤字・黒字の構成分析!C$35="",NA(),連結実質赤字比率に係る赤字・黒字の構成分析!C$35)</f>
        <v>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7.38</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7.94</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8.6</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9.1300000000000008</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9.8800000000000008</v>
      </c>
    </row>
    <row r="36" spans="1:16" x14ac:dyDescent="0.15">
      <c r="A36" s="169" t="str">
        <f>IF(連結実質赤字比率に係る赤字・黒字の構成分析!C$34="",NA(),連結実質赤字比率に係る赤字・黒字の構成分析!C$34)</f>
        <v>モーターボート競走事業会計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27.93</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36.75</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45.83</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52.87</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62.63</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7837</v>
      </c>
      <c r="E42" s="170"/>
      <c r="F42" s="170"/>
      <c r="G42" s="170">
        <f>'実質公債費比率（分子）の構造'!L$52</f>
        <v>7884</v>
      </c>
      <c r="H42" s="170"/>
      <c r="I42" s="170"/>
      <c r="J42" s="170">
        <f>'実質公債費比率（分子）の構造'!M$52</f>
        <v>7738</v>
      </c>
      <c r="K42" s="170"/>
      <c r="L42" s="170"/>
      <c r="M42" s="170">
        <f>'実質公債費比率（分子）の構造'!N$52</f>
        <v>7621</v>
      </c>
      <c r="N42" s="170"/>
      <c r="O42" s="170"/>
      <c r="P42" s="170">
        <f>'実質公債費比率（分子）の構造'!O$52</f>
        <v>7401</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42</v>
      </c>
      <c r="C44" s="170"/>
      <c r="D44" s="170"/>
      <c r="E44" s="170">
        <f>'実質公債費比率（分子）の構造'!L$50</f>
        <v>38</v>
      </c>
      <c r="F44" s="170"/>
      <c r="G44" s="170"/>
      <c r="H44" s="170">
        <f>'実質公債費比率（分子）の構造'!M$50</f>
        <v>75</v>
      </c>
      <c r="I44" s="170"/>
      <c r="J44" s="170"/>
      <c r="K44" s="170">
        <f>'実質公債費比率（分子）の構造'!N$50</f>
        <v>38</v>
      </c>
      <c r="L44" s="170"/>
      <c r="M44" s="170"/>
      <c r="N44" s="170">
        <f>'実質公債費比率（分子）の構造'!O$50</f>
        <v>37</v>
      </c>
      <c r="O44" s="170"/>
      <c r="P44" s="170"/>
    </row>
    <row r="45" spans="1:16" x14ac:dyDescent="0.15">
      <c r="A45" s="170" t="s">
        <v>68</v>
      </c>
      <c r="B45" s="170">
        <f>'実質公債費比率（分子）の構造'!K$49</f>
        <v>85</v>
      </c>
      <c r="C45" s="170"/>
      <c r="D45" s="170"/>
      <c r="E45" s="170">
        <f>'実質公債費比率（分子）の構造'!L$49</f>
        <v>167</v>
      </c>
      <c r="F45" s="170"/>
      <c r="G45" s="170"/>
      <c r="H45" s="170">
        <f>'実質公債費比率（分子）の構造'!M$49</f>
        <v>223</v>
      </c>
      <c r="I45" s="170"/>
      <c r="J45" s="170"/>
      <c r="K45" s="170">
        <f>'実質公債費比率（分子）の構造'!N$49</f>
        <v>224</v>
      </c>
      <c r="L45" s="170"/>
      <c r="M45" s="170"/>
      <c r="N45" s="170">
        <f>'実質公債費比率（分子）の構造'!O$49</f>
        <v>223</v>
      </c>
      <c r="O45" s="170"/>
      <c r="P45" s="170"/>
    </row>
    <row r="46" spans="1:16" x14ac:dyDescent="0.15">
      <c r="A46" s="170" t="s">
        <v>69</v>
      </c>
      <c r="B46" s="170">
        <f>'実質公債費比率（分子）の構造'!K$48</f>
        <v>2067</v>
      </c>
      <c r="C46" s="170"/>
      <c r="D46" s="170"/>
      <c r="E46" s="170">
        <f>'実質公債費比率（分子）の構造'!L$48</f>
        <v>2014</v>
      </c>
      <c r="F46" s="170"/>
      <c r="G46" s="170"/>
      <c r="H46" s="170">
        <f>'実質公債費比率（分子）の構造'!M$48</f>
        <v>1938</v>
      </c>
      <c r="I46" s="170"/>
      <c r="J46" s="170"/>
      <c r="K46" s="170">
        <f>'実質公債費比率（分子）の構造'!N$48</f>
        <v>1834</v>
      </c>
      <c r="L46" s="170"/>
      <c r="M46" s="170"/>
      <c r="N46" s="170">
        <f>'実質公債費比率（分子）の構造'!O$48</f>
        <v>1898</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8122</v>
      </c>
      <c r="C49" s="170"/>
      <c r="D49" s="170"/>
      <c r="E49" s="170">
        <f>'実質公債費比率（分子）の構造'!L$45</f>
        <v>8387</v>
      </c>
      <c r="F49" s="170"/>
      <c r="G49" s="170"/>
      <c r="H49" s="170">
        <f>'実質公債費比率（分子）の構造'!M$45</f>
        <v>8265</v>
      </c>
      <c r="I49" s="170"/>
      <c r="J49" s="170"/>
      <c r="K49" s="170">
        <f>'実質公債費比率（分子）の構造'!N$45</f>
        <v>8297</v>
      </c>
      <c r="L49" s="170"/>
      <c r="M49" s="170"/>
      <c r="N49" s="170">
        <f>'実質公債費比率（分子）の構造'!O$45</f>
        <v>8091</v>
      </c>
      <c r="O49" s="170"/>
      <c r="P49" s="170"/>
    </row>
    <row r="50" spans="1:16" x14ac:dyDescent="0.15">
      <c r="A50" s="170" t="s">
        <v>73</v>
      </c>
      <c r="B50" s="170" t="e">
        <f>NA()</f>
        <v>#N/A</v>
      </c>
      <c r="C50" s="170">
        <f>IF(ISNUMBER('実質公債費比率（分子）の構造'!K$53),'実質公債費比率（分子）の構造'!K$53,NA())</f>
        <v>2479</v>
      </c>
      <c r="D50" s="170" t="e">
        <f>NA()</f>
        <v>#N/A</v>
      </c>
      <c r="E50" s="170" t="e">
        <f>NA()</f>
        <v>#N/A</v>
      </c>
      <c r="F50" s="170">
        <f>IF(ISNUMBER('実質公債費比率（分子）の構造'!L$53),'実質公債費比率（分子）の構造'!L$53,NA())</f>
        <v>2722</v>
      </c>
      <c r="G50" s="170" t="e">
        <f>NA()</f>
        <v>#N/A</v>
      </c>
      <c r="H50" s="170" t="e">
        <f>NA()</f>
        <v>#N/A</v>
      </c>
      <c r="I50" s="170">
        <f>IF(ISNUMBER('実質公債費比率（分子）の構造'!M$53),'実質公債費比率（分子）の構造'!M$53,NA())</f>
        <v>2763</v>
      </c>
      <c r="J50" s="170" t="e">
        <f>NA()</f>
        <v>#N/A</v>
      </c>
      <c r="K50" s="170" t="e">
        <f>NA()</f>
        <v>#N/A</v>
      </c>
      <c r="L50" s="170">
        <f>IF(ISNUMBER('実質公債費比率（分子）の構造'!N$53),'実質公債費比率（分子）の構造'!N$53,NA())</f>
        <v>2772</v>
      </c>
      <c r="M50" s="170" t="e">
        <f>NA()</f>
        <v>#N/A</v>
      </c>
      <c r="N50" s="170" t="e">
        <f>NA()</f>
        <v>#N/A</v>
      </c>
      <c r="O50" s="170">
        <f>IF(ISNUMBER('実質公債費比率（分子）の構造'!O$53),'実質公債費比率（分子）の構造'!O$53,NA())</f>
        <v>2848</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73651</v>
      </c>
      <c r="E56" s="169"/>
      <c r="F56" s="169"/>
      <c r="G56" s="169">
        <f>'将来負担比率（分子）の構造'!J$52</f>
        <v>72222</v>
      </c>
      <c r="H56" s="169"/>
      <c r="I56" s="169"/>
      <c r="J56" s="169">
        <f>'将来負担比率（分子）の構造'!K$52</f>
        <v>70048</v>
      </c>
      <c r="K56" s="169"/>
      <c r="L56" s="169"/>
      <c r="M56" s="169">
        <f>'将来負担比率（分子）の構造'!L$52</f>
        <v>67637</v>
      </c>
      <c r="N56" s="169"/>
      <c r="O56" s="169"/>
      <c r="P56" s="169">
        <f>'将来負担比率（分子）の構造'!M$52</f>
        <v>64001</v>
      </c>
    </row>
    <row r="57" spans="1:16" x14ac:dyDescent="0.15">
      <c r="A57" s="169" t="s">
        <v>44</v>
      </c>
      <c r="B57" s="169"/>
      <c r="C57" s="169"/>
      <c r="D57" s="169">
        <f>'将来負担比率（分子）の構造'!I$51</f>
        <v>13455</v>
      </c>
      <c r="E57" s="169"/>
      <c r="F57" s="169"/>
      <c r="G57" s="169">
        <f>'将来負担比率（分子）の構造'!J$51</f>
        <v>13052</v>
      </c>
      <c r="H57" s="169"/>
      <c r="I57" s="169"/>
      <c r="J57" s="169">
        <f>'将来負担比率（分子）の構造'!K$51</f>
        <v>13093</v>
      </c>
      <c r="K57" s="169"/>
      <c r="L57" s="169"/>
      <c r="M57" s="169">
        <f>'将来負担比率（分子）の構造'!L$51</f>
        <v>12717</v>
      </c>
      <c r="N57" s="169"/>
      <c r="O57" s="169"/>
      <c r="P57" s="169">
        <f>'将来負担比率（分子）の構造'!M$51</f>
        <v>12695</v>
      </c>
    </row>
    <row r="58" spans="1:16" x14ac:dyDescent="0.15">
      <c r="A58" s="169" t="s">
        <v>43</v>
      </c>
      <c r="B58" s="169"/>
      <c r="C58" s="169"/>
      <c r="D58" s="169">
        <f>'将来負担比率（分子）の構造'!I$50</f>
        <v>8732</v>
      </c>
      <c r="E58" s="169"/>
      <c r="F58" s="169"/>
      <c r="G58" s="169">
        <f>'将来負担比率（分子）の構造'!J$50</f>
        <v>8216</v>
      </c>
      <c r="H58" s="169"/>
      <c r="I58" s="169"/>
      <c r="J58" s="169">
        <f>'将来負担比率（分子）の構造'!K$50</f>
        <v>8626</v>
      </c>
      <c r="K58" s="169"/>
      <c r="L58" s="169"/>
      <c r="M58" s="169">
        <f>'将来負担比率（分子）の構造'!L$50</f>
        <v>12821</v>
      </c>
      <c r="N58" s="169"/>
      <c r="O58" s="169"/>
      <c r="P58" s="169">
        <f>'将来負担比率（分子）の構造'!M$50</f>
        <v>17363</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f>'将来負担比率（分子）の構造'!I$46</f>
        <v>148</v>
      </c>
      <c r="C61" s="169"/>
      <c r="D61" s="169"/>
      <c r="E61" s="169">
        <f>'将来負担比率（分子）の構造'!J$46</f>
        <v>135</v>
      </c>
      <c r="F61" s="169"/>
      <c r="G61" s="169"/>
      <c r="H61" s="169">
        <f>'将来負担比率（分子）の構造'!K$46</f>
        <v>126</v>
      </c>
      <c r="I61" s="169"/>
      <c r="J61" s="169"/>
      <c r="K61" s="169">
        <f>'将来負担比率（分子）の構造'!L$46</f>
        <v>135</v>
      </c>
      <c r="L61" s="169"/>
      <c r="M61" s="169"/>
      <c r="N61" s="169" t="str">
        <f>'将来負担比率（分子）の構造'!M$46</f>
        <v>-</v>
      </c>
      <c r="O61" s="169"/>
      <c r="P61" s="169"/>
    </row>
    <row r="62" spans="1:16" x14ac:dyDescent="0.15">
      <c r="A62" s="169" t="s">
        <v>37</v>
      </c>
      <c r="B62" s="169">
        <f>'将来負担比率（分子）の構造'!I$45</f>
        <v>9956</v>
      </c>
      <c r="C62" s="169"/>
      <c r="D62" s="169"/>
      <c r="E62" s="169">
        <f>'将来負担比率（分子）の構造'!J$45</f>
        <v>9430</v>
      </c>
      <c r="F62" s="169"/>
      <c r="G62" s="169"/>
      <c r="H62" s="169">
        <f>'将来負担比率（分子）の構造'!K$45</f>
        <v>9536</v>
      </c>
      <c r="I62" s="169"/>
      <c r="J62" s="169"/>
      <c r="K62" s="169">
        <f>'将来負担比率（分子）の構造'!L$45</f>
        <v>9665</v>
      </c>
      <c r="L62" s="169"/>
      <c r="M62" s="169"/>
      <c r="N62" s="169">
        <f>'将来負担比率（分子）の構造'!M$45</f>
        <v>9655</v>
      </c>
      <c r="O62" s="169"/>
      <c r="P62" s="169"/>
    </row>
    <row r="63" spans="1:16" x14ac:dyDescent="0.15">
      <c r="A63" s="169" t="s">
        <v>36</v>
      </c>
      <c r="B63" s="169">
        <f>'将来負担比率（分子）の構造'!I$44</f>
        <v>2490</v>
      </c>
      <c r="C63" s="169"/>
      <c r="D63" s="169"/>
      <c r="E63" s="169">
        <f>'将来負担比率（分子）の構造'!J$44</f>
        <v>2738</v>
      </c>
      <c r="F63" s="169"/>
      <c r="G63" s="169"/>
      <c r="H63" s="169">
        <f>'将来負担比率（分子）の構造'!K$44</f>
        <v>2926</v>
      </c>
      <c r="I63" s="169"/>
      <c r="J63" s="169"/>
      <c r="K63" s="169">
        <f>'将来負担比率（分子）の構造'!L$44</f>
        <v>2705</v>
      </c>
      <c r="L63" s="169"/>
      <c r="M63" s="169"/>
      <c r="N63" s="169">
        <f>'将来負担比率（分子）の構造'!M$44</f>
        <v>2433</v>
      </c>
      <c r="O63" s="169"/>
      <c r="P63" s="169"/>
    </row>
    <row r="64" spans="1:16" x14ac:dyDescent="0.15">
      <c r="A64" s="169" t="s">
        <v>35</v>
      </c>
      <c r="B64" s="169">
        <f>'将来負担比率（分子）の構造'!I$43</f>
        <v>18079</v>
      </c>
      <c r="C64" s="169"/>
      <c r="D64" s="169"/>
      <c r="E64" s="169">
        <f>'将来負担比率（分子）の構造'!J$43</f>
        <v>17837</v>
      </c>
      <c r="F64" s="169"/>
      <c r="G64" s="169"/>
      <c r="H64" s="169">
        <f>'将来負担比率（分子）の構造'!K$43</f>
        <v>16721</v>
      </c>
      <c r="I64" s="169"/>
      <c r="J64" s="169"/>
      <c r="K64" s="169">
        <f>'将来負担比率（分子）の構造'!L$43</f>
        <v>15980</v>
      </c>
      <c r="L64" s="169"/>
      <c r="M64" s="169"/>
      <c r="N64" s="169">
        <f>'将来負担比率（分子）の構造'!M$43</f>
        <v>15382</v>
      </c>
      <c r="O64" s="169"/>
      <c r="P64" s="169"/>
    </row>
    <row r="65" spans="1:16" x14ac:dyDescent="0.15">
      <c r="A65" s="169" t="s">
        <v>34</v>
      </c>
      <c r="B65" s="169">
        <f>'将来負担比率（分子）の構造'!I$42</f>
        <v>2883</v>
      </c>
      <c r="C65" s="169"/>
      <c r="D65" s="169"/>
      <c r="E65" s="169">
        <f>'将来負担比率（分子）の構造'!J$42</f>
        <v>3056</v>
      </c>
      <c r="F65" s="169"/>
      <c r="G65" s="169"/>
      <c r="H65" s="169">
        <f>'将来負担比率（分子）の構造'!K$42</f>
        <v>2900</v>
      </c>
      <c r="I65" s="169"/>
      <c r="J65" s="169"/>
      <c r="K65" s="169">
        <f>'将来負担比率（分子）の構造'!L$42</f>
        <v>2782</v>
      </c>
      <c r="L65" s="169"/>
      <c r="M65" s="169"/>
      <c r="N65" s="169">
        <f>'将来負担比率（分子）の構造'!M$42</f>
        <v>7804</v>
      </c>
      <c r="O65" s="169"/>
      <c r="P65" s="169"/>
    </row>
    <row r="66" spans="1:16" x14ac:dyDescent="0.15">
      <c r="A66" s="169" t="s">
        <v>33</v>
      </c>
      <c r="B66" s="169">
        <f>'将来負担比率（分子）の構造'!I$41</f>
        <v>88758</v>
      </c>
      <c r="C66" s="169"/>
      <c r="D66" s="169"/>
      <c r="E66" s="169">
        <f>'将来負担比率（分子）の構造'!J$41</f>
        <v>87104</v>
      </c>
      <c r="F66" s="169"/>
      <c r="G66" s="169"/>
      <c r="H66" s="169">
        <f>'将来負担比率（分子）の構造'!K$41</f>
        <v>86256</v>
      </c>
      <c r="I66" s="169"/>
      <c r="J66" s="169"/>
      <c r="K66" s="169">
        <f>'将来負担比率（分子）の構造'!L$41</f>
        <v>82788</v>
      </c>
      <c r="L66" s="169"/>
      <c r="M66" s="169"/>
      <c r="N66" s="169">
        <f>'将来負担比率（分子）の構造'!M$41</f>
        <v>79288</v>
      </c>
      <c r="O66" s="169"/>
      <c r="P66" s="169"/>
    </row>
    <row r="67" spans="1:16" x14ac:dyDescent="0.15">
      <c r="A67" s="169" t="s">
        <v>77</v>
      </c>
      <c r="B67" s="169" t="e">
        <f>NA()</f>
        <v>#N/A</v>
      </c>
      <c r="C67" s="169">
        <f>IF(ISNUMBER('将来負担比率（分子）の構造'!I$53), IF('将来負担比率（分子）の構造'!I$53 &lt; 0, 0, '将来負担比率（分子）の構造'!I$53), NA())</f>
        <v>26476</v>
      </c>
      <c r="D67" s="169" t="e">
        <f>NA()</f>
        <v>#N/A</v>
      </c>
      <c r="E67" s="169" t="e">
        <f>NA()</f>
        <v>#N/A</v>
      </c>
      <c r="F67" s="169">
        <f>IF(ISNUMBER('将来負担比率（分子）の構造'!J$53), IF('将来負担比率（分子）の構造'!J$53 &lt; 0, 0, '将来負担比率（分子）の構造'!J$53), NA())</f>
        <v>26809</v>
      </c>
      <c r="G67" s="169" t="e">
        <f>NA()</f>
        <v>#N/A</v>
      </c>
      <c r="H67" s="169" t="e">
        <f>NA()</f>
        <v>#N/A</v>
      </c>
      <c r="I67" s="169">
        <f>IF(ISNUMBER('将来負担比率（分子）の構造'!K$53), IF('将来負担比率（分子）の構造'!K$53 &lt; 0, 0, '将来負担比率（分子）の構造'!K$53), NA())</f>
        <v>26698</v>
      </c>
      <c r="J67" s="169" t="e">
        <f>NA()</f>
        <v>#N/A</v>
      </c>
      <c r="K67" s="169" t="e">
        <f>NA()</f>
        <v>#N/A</v>
      </c>
      <c r="L67" s="169">
        <f>IF(ISNUMBER('将来負担比率（分子）の構造'!L$53), IF('将来負担比率（分子）の構造'!L$53 &lt; 0, 0, '将来負担比率（分子）の構造'!L$53), NA())</f>
        <v>20879</v>
      </c>
      <c r="M67" s="169" t="e">
        <f>NA()</f>
        <v>#N/A</v>
      </c>
      <c r="N67" s="169" t="e">
        <f>NA()</f>
        <v>#N/A</v>
      </c>
      <c r="O67" s="169">
        <f>IF(ISNUMBER('将来負担比率（分子）の構造'!M$53), IF('将来負担比率（分子）の構造'!M$53 &lt; 0, 0, '将来負担比率（分子）の構造'!M$53), NA())</f>
        <v>20503</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2832</v>
      </c>
      <c r="C72" s="173">
        <f>基金残高に係る経年分析!G55</f>
        <v>4800</v>
      </c>
      <c r="D72" s="173">
        <f>基金残高に係る経年分析!H55</f>
        <v>6262</v>
      </c>
    </row>
    <row r="73" spans="1:16" x14ac:dyDescent="0.15">
      <c r="A73" s="172" t="s">
        <v>80</v>
      </c>
      <c r="B73" s="173">
        <f>基金残高に係る経年分析!F56</f>
        <v>555</v>
      </c>
      <c r="C73" s="173">
        <f>基金残高に係る経年分析!G56</f>
        <v>1256</v>
      </c>
      <c r="D73" s="173">
        <f>基金残高に係る経年分析!H56</f>
        <v>1600</v>
      </c>
    </row>
    <row r="74" spans="1:16" x14ac:dyDescent="0.15">
      <c r="A74" s="172" t="s">
        <v>81</v>
      </c>
      <c r="B74" s="173">
        <f>基金残高に係る経年分析!F57</f>
        <v>5089</v>
      </c>
      <c r="C74" s="173">
        <f>基金残高に係る経年分析!G57</f>
        <v>9577</v>
      </c>
      <c r="D74" s="173">
        <f>基金残高に係る経年分析!H57</f>
        <v>11960</v>
      </c>
    </row>
  </sheetData>
  <sheetProtection algorithmName="SHA-512" hashValue="Xj0K0WMpcxc+kBxLrBYsRxbNjUkBVZUql+2NnV96k4qY5bKoZDYnP8iGN5IwIcG3eRSMJxBIDATXGSaUOnzqsQ==" saltValue="LbW+ZsRXxz9a3QSeFj0U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zoomScaleNormal="10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215</v>
      </c>
      <c r="DI1" s="705"/>
      <c r="DJ1" s="705"/>
      <c r="DK1" s="705"/>
      <c r="DL1" s="705"/>
      <c r="DM1" s="705"/>
      <c r="DN1" s="706"/>
      <c r="DO1" s="208"/>
      <c r="DP1" s="704" t="s">
        <v>216</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217</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0" t="s">
        <v>218</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219</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220</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60" t="s">
        <v>1</v>
      </c>
      <c r="C4" s="661"/>
      <c r="D4" s="661"/>
      <c r="E4" s="661"/>
      <c r="F4" s="661"/>
      <c r="G4" s="661"/>
      <c r="H4" s="661"/>
      <c r="I4" s="661"/>
      <c r="J4" s="661"/>
      <c r="K4" s="661"/>
      <c r="L4" s="661"/>
      <c r="M4" s="661"/>
      <c r="N4" s="661"/>
      <c r="O4" s="661"/>
      <c r="P4" s="661"/>
      <c r="Q4" s="662"/>
      <c r="R4" s="660" t="s">
        <v>221</v>
      </c>
      <c r="S4" s="661"/>
      <c r="T4" s="661"/>
      <c r="U4" s="661"/>
      <c r="V4" s="661"/>
      <c r="W4" s="661"/>
      <c r="X4" s="661"/>
      <c r="Y4" s="662"/>
      <c r="Z4" s="660" t="s">
        <v>222</v>
      </c>
      <c r="AA4" s="661"/>
      <c r="AB4" s="661"/>
      <c r="AC4" s="662"/>
      <c r="AD4" s="660" t="s">
        <v>223</v>
      </c>
      <c r="AE4" s="661"/>
      <c r="AF4" s="661"/>
      <c r="AG4" s="661"/>
      <c r="AH4" s="661"/>
      <c r="AI4" s="661"/>
      <c r="AJ4" s="661"/>
      <c r="AK4" s="662"/>
      <c r="AL4" s="660" t="s">
        <v>222</v>
      </c>
      <c r="AM4" s="661"/>
      <c r="AN4" s="661"/>
      <c r="AO4" s="662"/>
      <c r="AP4" s="707" t="s">
        <v>224</v>
      </c>
      <c r="AQ4" s="707"/>
      <c r="AR4" s="707"/>
      <c r="AS4" s="707"/>
      <c r="AT4" s="707"/>
      <c r="AU4" s="707"/>
      <c r="AV4" s="707"/>
      <c r="AW4" s="707"/>
      <c r="AX4" s="707"/>
      <c r="AY4" s="707"/>
      <c r="AZ4" s="707"/>
      <c r="BA4" s="707"/>
      <c r="BB4" s="707"/>
      <c r="BC4" s="707"/>
      <c r="BD4" s="707"/>
      <c r="BE4" s="707"/>
      <c r="BF4" s="707"/>
      <c r="BG4" s="707" t="s">
        <v>225</v>
      </c>
      <c r="BH4" s="707"/>
      <c r="BI4" s="707"/>
      <c r="BJ4" s="707"/>
      <c r="BK4" s="707"/>
      <c r="BL4" s="707"/>
      <c r="BM4" s="707"/>
      <c r="BN4" s="707"/>
      <c r="BO4" s="707" t="s">
        <v>222</v>
      </c>
      <c r="BP4" s="707"/>
      <c r="BQ4" s="707"/>
      <c r="BR4" s="707"/>
      <c r="BS4" s="707" t="s">
        <v>226</v>
      </c>
      <c r="BT4" s="707"/>
      <c r="BU4" s="707"/>
      <c r="BV4" s="707"/>
      <c r="BW4" s="707"/>
      <c r="BX4" s="707"/>
      <c r="BY4" s="707"/>
      <c r="BZ4" s="707"/>
      <c r="CA4" s="707"/>
      <c r="CB4" s="707"/>
      <c r="CD4" s="660" t="s">
        <v>227</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15">
      <c r="B5" s="666" t="s">
        <v>228</v>
      </c>
      <c r="C5" s="667"/>
      <c r="D5" s="667"/>
      <c r="E5" s="667"/>
      <c r="F5" s="667"/>
      <c r="G5" s="667"/>
      <c r="H5" s="667"/>
      <c r="I5" s="667"/>
      <c r="J5" s="667"/>
      <c r="K5" s="667"/>
      <c r="L5" s="667"/>
      <c r="M5" s="667"/>
      <c r="N5" s="667"/>
      <c r="O5" s="667"/>
      <c r="P5" s="667"/>
      <c r="Q5" s="668"/>
      <c r="R5" s="663">
        <v>27388860</v>
      </c>
      <c r="S5" s="664"/>
      <c r="T5" s="664"/>
      <c r="U5" s="664"/>
      <c r="V5" s="664"/>
      <c r="W5" s="664"/>
      <c r="X5" s="664"/>
      <c r="Y5" s="689"/>
      <c r="Z5" s="702">
        <v>34.9</v>
      </c>
      <c r="AA5" s="702"/>
      <c r="AB5" s="702"/>
      <c r="AC5" s="702"/>
      <c r="AD5" s="703">
        <v>26304966</v>
      </c>
      <c r="AE5" s="703"/>
      <c r="AF5" s="703"/>
      <c r="AG5" s="703"/>
      <c r="AH5" s="703"/>
      <c r="AI5" s="703"/>
      <c r="AJ5" s="703"/>
      <c r="AK5" s="703"/>
      <c r="AL5" s="690">
        <v>68.2</v>
      </c>
      <c r="AM5" s="672"/>
      <c r="AN5" s="672"/>
      <c r="AO5" s="691"/>
      <c r="AP5" s="666" t="s">
        <v>229</v>
      </c>
      <c r="AQ5" s="667"/>
      <c r="AR5" s="667"/>
      <c r="AS5" s="667"/>
      <c r="AT5" s="667"/>
      <c r="AU5" s="667"/>
      <c r="AV5" s="667"/>
      <c r="AW5" s="667"/>
      <c r="AX5" s="667"/>
      <c r="AY5" s="667"/>
      <c r="AZ5" s="667"/>
      <c r="BA5" s="667"/>
      <c r="BB5" s="667"/>
      <c r="BC5" s="667"/>
      <c r="BD5" s="667"/>
      <c r="BE5" s="667"/>
      <c r="BF5" s="668"/>
      <c r="BG5" s="608">
        <v>26301269</v>
      </c>
      <c r="BH5" s="609"/>
      <c r="BI5" s="609"/>
      <c r="BJ5" s="609"/>
      <c r="BK5" s="609"/>
      <c r="BL5" s="609"/>
      <c r="BM5" s="609"/>
      <c r="BN5" s="610"/>
      <c r="BO5" s="646">
        <v>96</v>
      </c>
      <c r="BP5" s="646"/>
      <c r="BQ5" s="646"/>
      <c r="BR5" s="646"/>
      <c r="BS5" s="647">
        <v>1013311</v>
      </c>
      <c r="BT5" s="647"/>
      <c r="BU5" s="647"/>
      <c r="BV5" s="647"/>
      <c r="BW5" s="647"/>
      <c r="BX5" s="647"/>
      <c r="BY5" s="647"/>
      <c r="BZ5" s="647"/>
      <c r="CA5" s="647"/>
      <c r="CB5" s="687"/>
      <c r="CD5" s="660" t="s">
        <v>224</v>
      </c>
      <c r="CE5" s="661"/>
      <c r="CF5" s="661"/>
      <c r="CG5" s="661"/>
      <c r="CH5" s="661"/>
      <c r="CI5" s="661"/>
      <c r="CJ5" s="661"/>
      <c r="CK5" s="661"/>
      <c r="CL5" s="661"/>
      <c r="CM5" s="661"/>
      <c r="CN5" s="661"/>
      <c r="CO5" s="661"/>
      <c r="CP5" s="661"/>
      <c r="CQ5" s="662"/>
      <c r="CR5" s="660" t="s">
        <v>230</v>
      </c>
      <c r="CS5" s="661"/>
      <c r="CT5" s="661"/>
      <c r="CU5" s="661"/>
      <c r="CV5" s="661"/>
      <c r="CW5" s="661"/>
      <c r="CX5" s="661"/>
      <c r="CY5" s="662"/>
      <c r="CZ5" s="660" t="s">
        <v>222</v>
      </c>
      <c r="DA5" s="661"/>
      <c r="DB5" s="661"/>
      <c r="DC5" s="662"/>
      <c r="DD5" s="660" t="s">
        <v>231</v>
      </c>
      <c r="DE5" s="661"/>
      <c r="DF5" s="661"/>
      <c r="DG5" s="661"/>
      <c r="DH5" s="661"/>
      <c r="DI5" s="661"/>
      <c r="DJ5" s="661"/>
      <c r="DK5" s="661"/>
      <c r="DL5" s="661"/>
      <c r="DM5" s="661"/>
      <c r="DN5" s="661"/>
      <c r="DO5" s="661"/>
      <c r="DP5" s="662"/>
      <c r="DQ5" s="660" t="s">
        <v>232</v>
      </c>
      <c r="DR5" s="661"/>
      <c r="DS5" s="661"/>
      <c r="DT5" s="661"/>
      <c r="DU5" s="661"/>
      <c r="DV5" s="661"/>
      <c r="DW5" s="661"/>
      <c r="DX5" s="661"/>
      <c r="DY5" s="661"/>
      <c r="DZ5" s="661"/>
      <c r="EA5" s="661"/>
      <c r="EB5" s="661"/>
      <c r="EC5" s="662"/>
    </row>
    <row r="6" spans="2:143" ht="11.25" customHeight="1" x14ac:dyDescent="0.15">
      <c r="B6" s="605" t="s">
        <v>233</v>
      </c>
      <c r="C6" s="606"/>
      <c r="D6" s="606"/>
      <c r="E6" s="606"/>
      <c r="F6" s="606"/>
      <c r="G6" s="606"/>
      <c r="H6" s="606"/>
      <c r="I6" s="606"/>
      <c r="J6" s="606"/>
      <c r="K6" s="606"/>
      <c r="L6" s="606"/>
      <c r="M6" s="606"/>
      <c r="N6" s="606"/>
      <c r="O6" s="606"/>
      <c r="P6" s="606"/>
      <c r="Q6" s="607"/>
      <c r="R6" s="608">
        <v>685597</v>
      </c>
      <c r="S6" s="609"/>
      <c r="T6" s="609"/>
      <c r="U6" s="609"/>
      <c r="V6" s="609"/>
      <c r="W6" s="609"/>
      <c r="X6" s="609"/>
      <c r="Y6" s="610"/>
      <c r="Z6" s="646">
        <v>0.9</v>
      </c>
      <c r="AA6" s="646"/>
      <c r="AB6" s="646"/>
      <c r="AC6" s="646"/>
      <c r="AD6" s="647">
        <v>685597</v>
      </c>
      <c r="AE6" s="647"/>
      <c r="AF6" s="647"/>
      <c r="AG6" s="647"/>
      <c r="AH6" s="647"/>
      <c r="AI6" s="647"/>
      <c r="AJ6" s="647"/>
      <c r="AK6" s="647"/>
      <c r="AL6" s="611">
        <v>1.8</v>
      </c>
      <c r="AM6" s="612"/>
      <c r="AN6" s="612"/>
      <c r="AO6" s="648"/>
      <c r="AP6" s="605" t="s">
        <v>234</v>
      </c>
      <c r="AQ6" s="606"/>
      <c r="AR6" s="606"/>
      <c r="AS6" s="606"/>
      <c r="AT6" s="606"/>
      <c r="AU6" s="606"/>
      <c r="AV6" s="606"/>
      <c r="AW6" s="606"/>
      <c r="AX6" s="606"/>
      <c r="AY6" s="606"/>
      <c r="AZ6" s="606"/>
      <c r="BA6" s="606"/>
      <c r="BB6" s="606"/>
      <c r="BC6" s="606"/>
      <c r="BD6" s="606"/>
      <c r="BE6" s="606"/>
      <c r="BF6" s="607"/>
      <c r="BG6" s="608">
        <v>26301269</v>
      </c>
      <c r="BH6" s="609"/>
      <c r="BI6" s="609"/>
      <c r="BJ6" s="609"/>
      <c r="BK6" s="609"/>
      <c r="BL6" s="609"/>
      <c r="BM6" s="609"/>
      <c r="BN6" s="610"/>
      <c r="BO6" s="646">
        <v>96</v>
      </c>
      <c r="BP6" s="646"/>
      <c r="BQ6" s="646"/>
      <c r="BR6" s="646"/>
      <c r="BS6" s="647">
        <v>1013311</v>
      </c>
      <c r="BT6" s="647"/>
      <c r="BU6" s="647"/>
      <c r="BV6" s="647"/>
      <c r="BW6" s="647"/>
      <c r="BX6" s="647"/>
      <c r="BY6" s="647"/>
      <c r="BZ6" s="647"/>
      <c r="CA6" s="647"/>
      <c r="CB6" s="687"/>
      <c r="CD6" s="666" t="s">
        <v>235</v>
      </c>
      <c r="CE6" s="667"/>
      <c r="CF6" s="667"/>
      <c r="CG6" s="667"/>
      <c r="CH6" s="667"/>
      <c r="CI6" s="667"/>
      <c r="CJ6" s="667"/>
      <c r="CK6" s="667"/>
      <c r="CL6" s="667"/>
      <c r="CM6" s="667"/>
      <c r="CN6" s="667"/>
      <c r="CO6" s="667"/>
      <c r="CP6" s="667"/>
      <c r="CQ6" s="668"/>
      <c r="CR6" s="608">
        <v>372116</v>
      </c>
      <c r="CS6" s="609"/>
      <c r="CT6" s="609"/>
      <c r="CU6" s="609"/>
      <c r="CV6" s="609"/>
      <c r="CW6" s="609"/>
      <c r="CX6" s="609"/>
      <c r="CY6" s="610"/>
      <c r="CZ6" s="690">
        <v>0.5</v>
      </c>
      <c r="DA6" s="672"/>
      <c r="DB6" s="672"/>
      <c r="DC6" s="692"/>
      <c r="DD6" s="614" t="s">
        <v>131</v>
      </c>
      <c r="DE6" s="609"/>
      <c r="DF6" s="609"/>
      <c r="DG6" s="609"/>
      <c r="DH6" s="609"/>
      <c r="DI6" s="609"/>
      <c r="DJ6" s="609"/>
      <c r="DK6" s="609"/>
      <c r="DL6" s="609"/>
      <c r="DM6" s="609"/>
      <c r="DN6" s="609"/>
      <c r="DO6" s="609"/>
      <c r="DP6" s="610"/>
      <c r="DQ6" s="614">
        <v>370915</v>
      </c>
      <c r="DR6" s="609"/>
      <c r="DS6" s="609"/>
      <c r="DT6" s="609"/>
      <c r="DU6" s="609"/>
      <c r="DV6" s="609"/>
      <c r="DW6" s="609"/>
      <c r="DX6" s="609"/>
      <c r="DY6" s="609"/>
      <c r="DZ6" s="609"/>
      <c r="EA6" s="609"/>
      <c r="EB6" s="609"/>
      <c r="EC6" s="645"/>
    </row>
    <row r="7" spans="2:143" ht="11.25" customHeight="1" x14ac:dyDescent="0.15">
      <c r="B7" s="605" t="s">
        <v>236</v>
      </c>
      <c r="C7" s="606"/>
      <c r="D7" s="606"/>
      <c r="E7" s="606"/>
      <c r="F7" s="606"/>
      <c r="G7" s="606"/>
      <c r="H7" s="606"/>
      <c r="I7" s="606"/>
      <c r="J7" s="606"/>
      <c r="K7" s="606"/>
      <c r="L7" s="606"/>
      <c r="M7" s="606"/>
      <c r="N7" s="606"/>
      <c r="O7" s="606"/>
      <c r="P7" s="606"/>
      <c r="Q7" s="607"/>
      <c r="R7" s="608">
        <v>14811</v>
      </c>
      <c r="S7" s="609"/>
      <c r="T7" s="609"/>
      <c r="U7" s="609"/>
      <c r="V7" s="609"/>
      <c r="W7" s="609"/>
      <c r="X7" s="609"/>
      <c r="Y7" s="610"/>
      <c r="Z7" s="646">
        <v>0</v>
      </c>
      <c r="AA7" s="646"/>
      <c r="AB7" s="646"/>
      <c r="AC7" s="646"/>
      <c r="AD7" s="647">
        <v>14811</v>
      </c>
      <c r="AE7" s="647"/>
      <c r="AF7" s="647"/>
      <c r="AG7" s="647"/>
      <c r="AH7" s="647"/>
      <c r="AI7" s="647"/>
      <c r="AJ7" s="647"/>
      <c r="AK7" s="647"/>
      <c r="AL7" s="611">
        <v>0</v>
      </c>
      <c r="AM7" s="612"/>
      <c r="AN7" s="612"/>
      <c r="AO7" s="648"/>
      <c r="AP7" s="605" t="s">
        <v>237</v>
      </c>
      <c r="AQ7" s="606"/>
      <c r="AR7" s="606"/>
      <c r="AS7" s="606"/>
      <c r="AT7" s="606"/>
      <c r="AU7" s="606"/>
      <c r="AV7" s="606"/>
      <c r="AW7" s="606"/>
      <c r="AX7" s="606"/>
      <c r="AY7" s="606"/>
      <c r="AZ7" s="606"/>
      <c r="BA7" s="606"/>
      <c r="BB7" s="606"/>
      <c r="BC7" s="606"/>
      <c r="BD7" s="606"/>
      <c r="BE7" s="606"/>
      <c r="BF7" s="607"/>
      <c r="BG7" s="608">
        <v>11925955</v>
      </c>
      <c r="BH7" s="609"/>
      <c r="BI7" s="609"/>
      <c r="BJ7" s="609"/>
      <c r="BK7" s="609"/>
      <c r="BL7" s="609"/>
      <c r="BM7" s="609"/>
      <c r="BN7" s="610"/>
      <c r="BO7" s="646">
        <v>43.5</v>
      </c>
      <c r="BP7" s="646"/>
      <c r="BQ7" s="646"/>
      <c r="BR7" s="646"/>
      <c r="BS7" s="647">
        <v>1013311</v>
      </c>
      <c r="BT7" s="647"/>
      <c r="BU7" s="647"/>
      <c r="BV7" s="647"/>
      <c r="BW7" s="647"/>
      <c r="BX7" s="647"/>
      <c r="BY7" s="647"/>
      <c r="BZ7" s="647"/>
      <c r="CA7" s="647"/>
      <c r="CB7" s="687"/>
      <c r="CD7" s="605" t="s">
        <v>238</v>
      </c>
      <c r="CE7" s="606"/>
      <c r="CF7" s="606"/>
      <c r="CG7" s="606"/>
      <c r="CH7" s="606"/>
      <c r="CI7" s="606"/>
      <c r="CJ7" s="606"/>
      <c r="CK7" s="606"/>
      <c r="CL7" s="606"/>
      <c r="CM7" s="606"/>
      <c r="CN7" s="606"/>
      <c r="CO7" s="606"/>
      <c r="CP7" s="606"/>
      <c r="CQ7" s="607"/>
      <c r="CR7" s="608">
        <v>14125130</v>
      </c>
      <c r="CS7" s="609"/>
      <c r="CT7" s="609"/>
      <c r="CU7" s="609"/>
      <c r="CV7" s="609"/>
      <c r="CW7" s="609"/>
      <c r="CX7" s="609"/>
      <c r="CY7" s="610"/>
      <c r="CZ7" s="646">
        <v>18.899999999999999</v>
      </c>
      <c r="DA7" s="646"/>
      <c r="DB7" s="646"/>
      <c r="DC7" s="646"/>
      <c r="DD7" s="614">
        <v>355270</v>
      </c>
      <c r="DE7" s="609"/>
      <c r="DF7" s="609"/>
      <c r="DG7" s="609"/>
      <c r="DH7" s="609"/>
      <c r="DI7" s="609"/>
      <c r="DJ7" s="609"/>
      <c r="DK7" s="609"/>
      <c r="DL7" s="609"/>
      <c r="DM7" s="609"/>
      <c r="DN7" s="609"/>
      <c r="DO7" s="609"/>
      <c r="DP7" s="610"/>
      <c r="DQ7" s="614">
        <v>12857090</v>
      </c>
      <c r="DR7" s="609"/>
      <c r="DS7" s="609"/>
      <c r="DT7" s="609"/>
      <c r="DU7" s="609"/>
      <c r="DV7" s="609"/>
      <c r="DW7" s="609"/>
      <c r="DX7" s="609"/>
      <c r="DY7" s="609"/>
      <c r="DZ7" s="609"/>
      <c r="EA7" s="609"/>
      <c r="EB7" s="609"/>
      <c r="EC7" s="645"/>
    </row>
    <row r="8" spans="2:143" ht="11.25" customHeight="1" x14ac:dyDescent="0.15">
      <c r="B8" s="605" t="s">
        <v>239</v>
      </c>
      <c r="C8" s="606"/>
      <c r="D8" s="606"/>
      <c r="E8" s="606"/>
      <c r="F8" s="606"/>
      <c r="G8" s="606"/>
      <c r="H8" s="606"/>
      <c r="I8" s="606"/>
      <c r="J8" s="606"/>
      <c r="K8" s="606"/>
      <c r="L8" s="606"/>
      <c r="M8" s="606"/>
      <c r="N8" s="606"/>
      <c r="O8" s="606"/>
      <c r="P8" s="606"/>
      <c r="Q8" s="607"/>
      <c r="R8" s="608">
        <v>107100</v>
      </c>
      <c r="S8" s="609"/>
      <c r="T8" s="609"/>
      <c r="U8" s="609"/>
      <c r="V8" s="609"/>
      <c r="W8" s="609"/>
      <c r="X8" s="609"/>
      <c r="Y8" s="610"/>
      <c r="Z8" s="646">
        <v>0.1</v>
      </c>
      <c r="AA8" s="646"/>
      <c r="AB8" s="646"/>
      <c r="AC8" s="646"/>
      <c r="AD8" s="647">
        <v>107100</v>
      </c>
      <c r="AE8" s="647"/>
      <c r="AF8" s="647"/>
      <c r="AG8" s="647"/>
      <c r="AH8" s="647"/>
      <c r="AI8" s="647"/>
      <c r="AJ8" s="647"/>
      <c r="AK8" s="647"/>
      <c r="AL8" s="611">
        <v>0.3</v>
      </c>
      <c r="AM8" s="612"/>
      <c r="AN8" s="612"/>
      <c r="AO8" s="648"/>
      <c r="AP8" s="605" t="s">
        <v>240</v>
      </c>
      <c r="AQ8" s="606"/>
      <c r="AR8" s="606"/>
      <c r="AS8" s="606"/>
      <c r="AT8" s="606"/>
      <c r="AU8" s="606"/>
      <c r="AV8" s="606"/>
      <c r="AW8" s="606"/>
      <c r="AX8" s="606"/>
      <c r="AY8" s="606"/>
      <c r="AZ8" s="606"/>
      <c r="BA8" s="606"/>
      <c r="BB8" s="606"/>
      <c r="BC8" s="606"/>
      <c r="BD8" s="606"/>
      <c r="BE8" s="606"/>
      <c r="BF8" s="607"/>
      <c r="BG8" s="608">
        <v>245588</v>
      </c>
      <c r="BH8" s="609"/>
      <c r="BI8" s="609"/>
      <c r="BJ8" s="609"/>
      <c r="BK8" s="609"/>
      <c r="BL8" s="609"/>
      <c r="BM8" s="609"/>
      <c r="BN8" s="610"/>
      <c r="BO8" s="646">
        <v>0.9</v>
      </c>
      <c r="BP8" s="646"/>
      <c r="BQ8" s="646"/>
      <c r="BR8" s="646"/>
      <c r="BS8" s="647" t="s">
        <v>131</v>
      </c>
      <c r="BT8" s="647"/>
      <c r="BU8" s="647"/>
      <c r="BV8" s="647"/>
      <c r="BW8" s="647"/>
      <c r="BX8" s="647"/>
      <c r="BY8" s="647"/>
      <c r="BZ8" s="647"/>
      <c r="CA8" s="647"/>
      <c r="CB8" s="687"/>
      <c r="CD8" s="605" t="s">
        <v>241</v>
      </c>
      <c r="CE8" s="606"/>
      <c r="CF8" s="606"/>
      <c r="CG8" s="606"/>
      <c r="CH8" s="606"/>
      <c r="CI8" s="606"/>
      <c r="CJ8" s="606"/>
      <c r="CK8" s="606"/>
      <c r="CL8" s="606"/>
      <c r="CM8" s="606"/>
      <c r="CN8" s="606"/>
      <c r="CO8" s="606"/>
      <c r="CP8" s="606"/>
      <c r="CQ8" s="607"/>
      <c r="CR8" s="608">
        <v>22086794</v>
      </c>
      <c r="CS8" s="609"/>
      <c r="CT8" s="609"/>
      <c r="CU8" s="609"/>
      <c r="CV8" s="609"/>
      <c r="CW8" s="609"/>
      <c r="CX8" s="609"/>
      <c r="CY8" s="610"/>
      <c r="CZ8" s="646">
        <v>29.6</v>
      </c>
      <c r="DA8" s="646"/>
      <c r="DB8" s="646"/>
      <c r="DC8" s="646"/>
      <c r="DD8" s="614">
        <v>568348</v>
      </c>
      <c r="DE8" s="609"/>
      <c r="DF8" s="609"/>
      <c r="DG8" s="609"/>
      <c r="DH8" s="609"/>
      <c r="DI8" s="609"/>
      <c r="DJ8" s="609"/>
      <c r="DK8" s="609"/>
      <c r="DL8" s="609"/>
      <c r="DM8" s="609"/>
      <c r="DN8" s="609"/>
      <c r="DO8" s="609"/>
      <c r="DP8" s="610"/>
      <c r="DQ8" s="614">
        <v>10530590</v>
      </c>
      <c r="DR8" s="609"/>
      <c r="DS8" s="609"/>
      <c r="DT8" s="609"/>
      <c r="DU8" s="609"/>
      <c r="DV8" s="609"/>
      <c r="DW8" s="609"/>
      <c r="DX8" s="609"/>
      <c r="DY8" s="609"/>
      <c r="DZ8" s="609"/>
      <c r="EA8" s="609"/>
      <c r="EB8" s="609"/>
      <c r="EC8" s="645"/>
    </row>
    <row r="9" spans="2:143" ht="11.25" customHeight="1" x14ac:dyDescent="0.15">
      <c r="B9" s="605" t="s">
        <v>242</v>
      </c>
      <c r="C9" s="606"/>
      <c r="D9" s="606"/>
      <c r="E9" s="606"/>
      <c r="F9" s="606"/>
      <c r="G9" s="606"/>
      <c r="H9" s="606"/>
      <c r="I9" s="606"/>
      <c r="J9" s="606"/>
      <c r="K9" s="606"/>
      <c r="L9" s="606"/>
      <c r="M9" s="606"/>
      <c r="N9" s="606"/>
      <c r="O9" s="606"/>
      <c r="P9" s="606"/>
      <c r="Q9" s="607"/>
      <c r="R9" s="608">
        <v>79304</v>
      </c>
      <c r="S9" s="609"/>
      <c r="T9" s="609"/>
      <c r="U9" s="609"/>
      <c r="V9" s="609"/>
      <c r="W9" s="609"/>
      <c r="X9" s="609"/>
      <c r="Y9" s="610"/>
      <c r="Z9" s="646">
        <v>0.1</v>
      </c>
      <c r="AA9" s="646"/>
      <c r="AB9" s="646"/>
      <c r="AC9" s="646"/>
      <c r="AD9" s="647">
        <v>79304</v>
      </c>
      <c r="AE9" s="647"/>
      <c r="AF9" s="647"/>
      <c r="AG9" s="647"/>
      <c r="AH9" s="647"/>
      <c r="AI9" s="647"/>
      <c r="AJ9" s="647"/>
      <c r="AK9" s="647"/>
      <c r="AL9" s="611">
        <v>0.2</v>
      </c>
      <c r="AM9" s="612"/>
      <c r="AN9" s="612"/>
      <c r="AO9" s="648"/>
      <c r="AP9" s="605" t="s">
        <v>243</v>
      </c>
      <c r="AQ9" s="606"/>
      <c r="AR9" s="606"/>
      <c r="AS9" s="606"/>
      <c r="AT9" s="606"/>
      <c r="AU9" s="606"/>
      <c r="AV9" s="606"/>
      <c r="AW9" s="606"/>
      <c r="AX9" s="606"/>
      <c r="AY9" s="606"/>
      <c r="AZ9" s="606"/>
      <c r="BA9" s="606"/>
      <c r="BB9" s="606"/>
      <c r="BC9" s="606"/>
      <c r="BD9" s="606"/>
      <c r="BE9" s="606"/>
      <c r="BF9" s="607"/>
      <c r="BG9" s="608">
        <v>7635981</v>
      </c>
      <c r="BH9" s="609"/>
      <c r="BI9" s="609"/>
      <c r="BJ9" s="609"/>
      <c r="BK9" s="609"/>
      <c r="BL9" s="609"/>
      <c r="BM9" s="609"/>
      <c r="BN9" s="610"/>
      <c r="BO9" s="646">
        <v>27.9</v>
      </c>
      <c r="BP9" s="646"/>
      <c r="BQ9" s="646"/>
      <c r="BR9" s="646"/>
      <c r="BS9" s="647" t="s">
        <v>244</v>
      </c>
      <c r="BT9" s="647"/>
      <c r="BU9" s="647"/>
      <c r="BV9" s="647"/>
      <c r="BW9" s="647"/>
      <c r="BX9" s="647"/>
      <c r="BY9" s="647"/>
      <c r="BZ9" s="647"/>
      <c r="CA9" s="647"/>
      <c r="CB9" s="687"/>
      <c r="CD9" s="605" t="s">
        <v>245</v>
      </c>
      <c r="CE9" s="606"/>
      <c r="CF9" s="606"/>
      <c r="CG9" s="606"/>
      <c r="CH9" s="606"/>
      <c r="CI9" s="606"/>
      <c r="CJ9" s="606"/>
      <c r="CK9" s="606"/>
      <c r="CL9" s="606"/>
      <c r="CM9" s="606"/>
      <c r="CN9" s="606"/>
      <c r="CO9" s="606"/>
      <c r="CP9" s="606"/>
      <c r="CQ9" s="607"/>
      <c r="CR9" s="608">
        <v>6767236</v>
      </c>
      <c r="CS9" s="609"/>
      <c r="CT9" s="609"/>
      <c r="CU9" s="609"/>
      <c r="CV9" s="609"/>
      <c r="CW9" s="609"/>
      <c r="CX9" s="609"/>
      <c r="CY9" s="610"/>
      <c r="CZ9" s="646">
        <v>9.1</v>
      </c>
      <c r="DA9" s="646"/>
      <c r="DB9" s="646"/>
      <c r="DC9" s="646"/>
      <c r="DD9" s="614">
        <v>33746</v>
      </c>
      <c r="DE9" s="609"/>
      <c r="DF9" s="609"/>
      <c r="DG9" s="609"/>
      <c r="DH9" s="609"/>
      <c r="DI9" s="609"/>
      <c r="DJ9" s="609"/>
      <c r="DK9" s="609"/>
      <c r="DL9" s="609"/>
      <c r="DM9" s="609"/>
      <c r="DN9" s="609"/>
      <c r="DO9" s="609"/>
      <c r="DP9" s="610"/>
      <c r="DQ9" s="614">
        <v>5423189</v>
      </c>
      <c r="DR9" s="609"/>
      <c r="DS9" s="609"/>
      <c r="DT9" s="609"/>
      <c r="DU9" s="609"/>
      <c r="DV9" s="609"/>
      <c r="DW9" s="609"/>
      <c r="DX9" s="609"/>
      <c r="DY9" s="609"/>
      <c r="DZ9" s="609"/>
      <c r="EA9" s="609"/>
      <c r="EB9" s="609"/>
      <c r="EC9" s="645"/>
    </row>
    <row r="10" spans="2:143" ht="11.25" customHeight="1" x14ac:dyDescent="0.15">
      <c r="B10" s="605" t="s">
        <v>246</v>
      </c>
      <c r="C10" s="606"/>
      <c r="D10" s="606"/>
      <c r="E10" s="606"/>
      <c r="F10" s="606"/>
      <c r="G10" s="606"/>
      <c r="H10" s="606"/>
      <c r="I10" s="606"/>
      <c r="J10" s="606"/>
      <c r="K10" s="606"/>
      <c r="L10" s="606"/>
      <c r="M10" s="606"/>
      <c r="N10" s="606"/>
      <c r="O10" s="606"/>
      <c r="P10" s="606"/>
      <c r="Q10" s="607"/>
      <c r="R10" s="608" t="s">
        <v>131</v>
      </c>
      <c r="S10" s="609"/>
      <c r="T10" s="609"/>
      <c r="U10" s="609"/>
      <c r="V10" s="609"/>
      <c r="W10" s="609"/>
      <c r="X10" s="609"/>
      <c r="Y10" s="610"/>
      <c r="Z10" s="646" t="s">
        <v>131</v>
      </c>
      <c r="AA10" s="646"/>
      <c r="AB10" s="646"/>
      <c r="AC10" s="646"/>
      <c r="AD10" s="647" t="s">
        <v>244</v>
      </c>
      <c r="AE10" s="647"/>
      <c r="AF10" s="647"/>
      <c r="AG10" s="647"/>
      <c r="AH10" s="647"/>
      <c r="AI10" s="647"/>
      <c r="AJ10" s="647"/>
      <c r="AK10" s="647"/>
      <c r="AL10" s="611" t="s">
        <v>244</v>
      </c>
      <c r="AM10" s="612"/>
      <c r="AN10" s="612"/>
      <c r="AO10" s="648"/>
      <c r="AP10" s="605" t="s">
        <v>247</v>
      </c>
      <c r="AQ10" s="606"/>
      <c r="AR10" s="606"/>
      <c r="AS10" s="606"/>
      <c r="AT10" s="606"/>
      <c r="AU10" s="606"/>
      <c r="AV10" s="606"/>
      <c r="AW10" s="606"/>
      <c r="AX10" s="606"/>
      <c r="AY10" s="606"/>
      <c r="AZ10" s="606"/>
      <c r="BA10" s="606"/>
      <c r="BB10" s="606"/>
      <c r="BC10" s="606"/>
      <c r="BD10" s="606"/>
      <c r="BE10" s="606"/>
      <c r="BF10" s="607"/>
      <c r="BG10" s="608">
        <v>497370</v>
      </c>
      <c r="BH10" s="609"/>
      <c r="BI10" s="609"/>
      <c r="BJ10" s="609"/>
      <c r="BK10" s="609"/>
      <c r="BL10" s="609"/>
      <c r="BM10" s="609"/>
      <c r="BN10" s="610"/>
      <c r="BO10" s="646">
        <v>1.8</v>
      </c>
      <c r="BP10" s="646"/>
      <c r="BQ10" s="646"/>
      <c r="BR10" s="646"/>
      <c r="BS10" s="647" t="s">
        <v>131</v>
      </c>
      <c r="BT10" s="647"/>
      <c r="BU10" s="647"/>
      <c r="BV10" s="647"/>
      <c r="BW10" s="647"/>
      <c r="BX10" s="647"/>
      <c r="BY10" s="647"/>
      <c r="BZ10" s="647"/>
      <c r="CA10" s="647"/>
      <c r="CB10" s="687"/>
      <c r="CD10" s="605" t="s">
        <v>248</v>
      </c>
      <c r="CE10" s="606"/>
      <c r="CF10" s="606"/>
      <c r="CG10" s="606"/>
      <c r="CH10" s="606"/>
      <c r="CI10" s="606"/>
      <c r="CJ10" s="606"/>
      <c r="CK10" s="606"/>
      <c r="CL10" s="606"/>
      <c r="CM10" s="606"/>
      <c r="CN10" s="606"/>
      <c r="CO10" s="606"/>
      <c r="CP10" s="606"/>
      <c r="CQ10" s="607"/>
      <c r="CR10" s="608">
        <v>79075</v>
      </c>
      <c r="CS10" s="609"/>
      <c r="CT10" s="609"/>
      <c r="CU10" s="609"/>
      <c r="CV10" s="609"/>
      <c r="CW10" s="609"/>
      <c r="CX10" s="609"/>
      <c r="CY10" s="610"/>
      <c r="CZ10" s="646">
        <v>0.1</v>
      </c>
      <c r="DA10" s="646"/>
      <c r="DB10" s="646"/>
      <c r="DC10" s="646"/>
      <c r="DD10" s="614">
        <v>5638</v>
      </c>
      <c r="DE10" s="609"/>
      <c r="DF10" s="609"/>
      <c r="DG10" s="609"/>
      <c r="DH10" s="609"/>
      <c r="DI10" s="609"/>
      <c r="DJ10" s="609"/>
      <c r="DK10" s="609"/>
      <c r="DL10" s="609"/>
      <c r="DM10" s="609"/>
      <c r="DN10" s="609"/>
      <c r="DO10" s="609"/>
      <c r="DP10" s="610"/>
      <c r="DQ10" s="614">
        <v>65881</v>
      </c>
      <c r="DR10" s="609"/>
      <c r="DS10" s="609"/>
      <c r="DT10" s="609"/>
      <c r="DU10" s="609"/>
      <c r="DV10" s="609"/>
      <c r="DW10" s="609"/>
      <c r="DX10" s="609"/>
      <c r="DY10" s="609"/>
      <c r="DZ10" s="609"/>
      <c r="EA10" s="609"/>
      <c r="EB10" s="609"/>
      <c r="EC10" s="645"/>
    </row>
    <row r="11" spans="2:143" ht="11.25" customHeight="1" x14ac:dyDescent="0.15">
      <c r="B11" s="605" t="s">
        <v>249</v>
      </c>
      <c r="C11" s="606"/>
      <c r="D11" s="606"/>
      <c r="E11" s="606"/>
      <c r="F11" s="606"/>
      <c r="G11" s="606"/>
      <c r="H11" s="606"/>
      <c r="I11" s="606"/>
      <c r="J11" s="606"/>
      <c r="K11" s="606"/>
      <c r="L11" s="606"/>
      <c r="M11" s="606"/>
      <c r="N11" s="606"/>
      <c r="O11" s="606"/>
      <c r="P11" s="606"/>
      <c r="Q11" s="607"/>
      <c r="R11" s="608">
        <v>3428389</v>
      </c>
      <c r="S11" s="609"/>
      <c r="T11" s="609"/>
      <c r="U11" s="609"/>
      <c r="V11" s="609"/>
      <c r="W11" s="609"/>
      <c r="X11" s="609"/>
      <c r="Y11" s="610"/>
      <c r="Z11" s="611">
        <v>4.4000000000000004</v>
      </c>
      <c r="AA11" s="612"/>
      <c r="AB11" s="612"/>
      <c r="AC11" s="613"/>
      <c r="AD11" s="614">
        <v>3428389</v>
      </c>
      <c r="AE11" s="609"/>
      <c r="AF11" s="609"/>
      <c r="AG11" s="609"/>
      <c r="AH11" s="609"/>
      <c r="AI11" s="609"/>
      <c r="AJ11" s="609"/>
      <c r="AK11" s="610"/>
      <c r="AL11" s="611">
        <v>8.9</v>
      </c>
      <c r="AM11" s="612"/>
      <c r="AN11" s="612"/>
      <c r="AO11" s="648"/>
      <c r="AP11" s="605" t="s">
        <v>250</v>
      </c>
      <c r="AQ11" s="606"/>
      <c r="AR11" s="606"/>
      <c r="AS11" s="606"/>
      <c r="AT11" s="606"/>
      <c r="AU11" s="606"/>
      <c r="AV11" s="606"/>
      <c r="AW11" s="606"/>
      <c r="AX11" s="606"/>
      <c r="AY11" s="606"/>
      <c r="AZ11" s="606"/>
      <c r="BA11" s="606"/>
      <c r="BB11" s="606"/>
      <c r="BC11" s="606"/>
      <c r="BD11" s="606"/>
      <c r="BE11" s="606"/>
      <c r="BF11" s="607"/>
      <c r="BG11" s="608">
        <v>3547016</v>
      </c>
      <c r="BH11" s="609"/>
      <c r="BI11" s="609"/>
      <c r="BJ11" s="609"/>
      <c r="BK11" s="609"/>
      <c r="BL11" s="609"/>
      <c r="BM11" s="609"/>
      <c r="BN11" s="610"/>
      <c r="BO11" s="646">
        <v>13</v>
      </c>
      <c r="BP11" s="646"/>
      <c r="BQ11" s="646"/>
      <c r="BR11" s="646"/>
      <c r="BS11" s="647">
        <v>1013311</v>
      </c>
      <c r="BT11" s="647"/>
      <c r="BU11" s="647"/>
      <c r="BV11" s="647"/>
      <c r="BW11" s="647"/>
      <c r="BX11" s="647"/>
      <c r="BY11" s="647"/>
      <c r="BZ11" s="647"/>
      <c r="CA11" s="647"/>
      <c r="CB11" s="687"/>
      <c r="CD11" s="605" t="s">
        <v>251</v>
      </c>
      <c r="CE11" s="606"/>
      <c r="CF11" s="606"/>
      <c r="CG11" s="606"/>
      <c r="CH11" s="606"/>
      <c r="CI11" s="606"/>
      <c r="CJ11" s="606"/>
      <c r="CK11" s="606"/>
      <c r="CL11" s="606"/>
      <c r="CM11" s="606"/>
      <c r="CN11" s="606"/>
      <c r="CO11" s="606"/>
      <c r="CP11" s="606"/>
      <c r="CQ11" s="607"/>
      <c r="CR11" s="608">
        <v>1551861</v>
      </c>
      <c r="CS11" s="609"/>
      <c r="CT11" s="609"/>
      <c r="CU11" s="609"/>
      <c r="CV11" s="609"/>
      <c r="CW11" s="609"/>
      <c r="CX11" s="609"/>
      <c r="CY11" s="610"/>
      <c r="CZ11" s="646">
        <v>2.1</v>
      </c>
      <c r="DA11" s="646"/>
      <c r="DB11" s="646"/>
      <c r="DC11" s="646"/>
      <c r="DD11" s="614">
        <v>559154</v>
      </c>
      <c r="DE11" s="609"/>
      <c r="DF11" s="609"/>
      <c r="DG11" s="609"/>
      <c r="DH11" s="609"/>
      <c r="DI11" s="609"/>
      <c r="DJ11" s="609"/>
      <c r="DK11" s="609"/>
      <c r="DL11" s="609"/>
      <c r="DM11" s="609"/>
      <c r="DN11" s="609"/>
      <c r="DO11" s="609"/>
      <c r="DP11" s="610"/>
      <c r="DQ11" s="614">
        <v>1006765</v>
      </c>
      <c r="DR11" s="609"/>
      <c r="DS11" s="609"/>
      <c r="DT11" s="609"/>
      <c r="DU11" s="609"/>
      <c r="DV11" s="609"/>
      <c r="DW11" s="609"/>
      <c r="DX11" s="609"/>
      <c r="DY11" s="609"/>
      <c r="DZ11" s="609"/>
      <c r="EA11" s="609"/>
      <c r="EB11" s="609"/>
      <c r="EC11" s="645"/>
    </row>
    <row r="12" spans="2:143" ht="11.25" customHeight="1" x14ac:dyDescent="0.15">
      <c r="B12" s="605" t="s">
        <v>252</v>
      </c>
      <c r="C12" s="606"/>
      <c r="D12" s="606"/>
      <c r="E12" s="606"/>
      <c r="F12" s="606"/>
      <c r="G12" s="606"/>
      <c r="H12" s="606"/>
      <c r="I12" s="606"/>
      <c r="J12" s="606"/>
      <c r="K12" s="606"/>
      <c r="L12" s="606"/>
      <c r="M12" s="606"/>
      <c r="N12" s="606"/>
      <c r="O12" s="606"/>
      <c r="P12" s="606"/>
      <c r="Q12" s="607"/>
      <c r="R12" s="608">
        <v>48065</v>
      </c>
      <c r="S12" s="609"/>
      <c r="T12" s="609"/>
      <c r="U12" s="609"/>
      <c r="V12" s="609"/>
      <c r="W12" s="609"/>
      <c r="X12" s="609"/>
      <c r="Y12" s="610"/>
      <c r="Z12" s="646">
        <v>0.1</v>
      </c>
      <c r="AA12" s="646"/>
      <c r="AB12" s="646"/>
      <c r="AC12" s="646"/>
      <c r="AD12" s="647">
        <v>48065</v>
      </c>
      <c r="AE12" s="647"/>
      <c r="AF12" s="647"/>
      <c r="AG12" s="647"/>
      <c r="AH12" s="647"/>
      <c r="AI12" s="647"/>
      <c r="AJ12" s="647"/>
      <c r="AK12" s="647"/>
      <c r="AL12" s="611">
        <v>0.1</v>
      </c>
      <c r="AM12" s="612"/>
      <c r="AN12" s="612"/>
      <c r="AO12" s="648"/>
      <c r="AP12" s="605" t="s">
        <v>253</v>
      </c>
      <c r="AQ12" s="606"/>
      <c r="AR12" s="606"/>
      <c r="AS12" s="606"/>
      <c r="AT12" s="606"/>
      <c r="AU12" s="606"/>
      <c r="AV12" s="606"/>
      <c r="AW12" s="606"/>
      <c r="AX12" s="606"/>
      <c r="AY12" s="606"/>
      <c r="AZ12" s="606"/>
      <c r="BA12" s="606"/>
      <c r="BB12" s="606"/>
      <c r="BC12" s="606"/>
      <c r="BD12" s="606"/>
      <c r="BE12" s="606"/>
      <c r="BF12" s="607"/>
      <c r="BG12" s="608">
        <v>12887172</v>
      </c>
      <c r="BH12" s="609"/>
      <c r="BI12" s="609"/>
      <c r="BJ12" s="609"/>
      <c r="BK12" s="609"/>
      <c r="BL12" s="609"/>
      <c r="BM12" s="609"/>
      <c r="BN12" s="610"/>
      <c r="BO12" s="646">
        <v>47.1</v>
      </c>
      <c r="BP12" s="646"/>
      <c r="BQ12" s="646"/>
      <c r="BR12" s="646"/>
      <c r="BS12" s="647" t="s">
        <v>244</v>
      </c>
      <c r="BT12" s="647"/>
      <c r="BU12" s="647"/>
      <c r="BV12" s="647"/>
      <c r="BW12" s="647"/>
      <c r="BX12" s="647"/>
      <c r="BY12" s="647"/>
      <c r="BZ12" s="647"/>
      <c r="CA12" s="647"/>
      <c r="CB12" s="687"/>
      <c r="CD12" s="605" t="s">
        <v>254</v>
      </c>
      <c r="CE12" s="606"/>
      <c r="CF12" s="606"/>
      <c r="CG12" s="606"/>
      <c r="CH12" s="606"/>
      <c r="CI12" s="606"/>
      <c r="CJ12" s="606"/>
      <c r="CK12" s="606"/>
      <c r="CL12" s="606"/>
      <c r="CM12" s="606"/>
      <c r="CN12" s="606"/>
      <c r="CO12" s="606"/>
      <c r="CP12" s="606"/>
      <c r="CQ12" s="607"/>
      <c r="CR12" s="608">
        <v>2774440</v>
      </c>
      <c r="CS12" s="609"/>
      <c r="CT12" s="609"/>
      <c r="CU12" s="609"/>
      <c r="CV12" s="609"/>
      <c r="CW12" s="609"/>
      <c r="CX12" s="609"/>
      <c r="CY12" s="610"/>
      <c r="CZ12" s="646">
        <v>3.7</v>
      </c>
      <c r="DA12" s="646"/>
      <c r="DB12" s="646"/>
      <c r="DC12" s="646"/>
      <c r="DD12" s="614">
        <v>45040</v>
      </c>
      <c r="DE12" s="609"/>
      <c r="DF12" s="609"/>
      <c r="DG12" s="609"/>
      <c r="DH12" s="609"/>
      <c r="DI12" s="609"/>
      <c r="DJ12" s="609"/>
      <c r="DK12" s="609"/>
      <c r="DL12" s="609"/>
      <c r="DM12" s="609"/>
      <c r="DN12" s="609"/>
      <c r="DO12" s="609"/>
      <c r="DP12" s="610"/>
      <c r="DQ12" s="614">
        <v>1595855</v>
      </c>
      <c r="DR12" s="609"/>
      <c r="DS12" s="609"/>
      <c r="DT12" s="609"/>
      <c r="DU12" s="609"/>
      <c r="DV12" s="609"/>
      <c r="DW12" s="609"/>
      <c r="DX12" s="609"/>
      <c r="DY12" s="609"/>
      <c r="DZ12" s="609"/>
      <c r="EA12" s="609"/>
      <c r="EB12" s="609"/>
      <c r="EC12" s="645"/>
    </row>
    <row r="13" spans="2:143" ht="11.25" customHeight="1" x14ac:dyDescent="0.15">
      <c r="B13" s="605" t="s">
        <v>255</v>
      </c>
      <c r="C13" s="606"/>
      <c r="D13" s="606"/>
      <c r="E13" s="606"/>
      <c r="F13" s="606"/>
      <c r="G13" s="606"/>
      <c r="H13" s="606"/>
      <c r="I13" s="606"/>
      <c r="J13" s="606"/>
      <c r="K13" s="606"/>
      <c r="L13" s="606"/>
      <c r="M13" s="606"/>
      <c r="N13" s="606"/>
      <c r="O13" s="606"/>
      <c r="P13" s="606"/>
      <c r="Q13" s="607"/>
      <c r="R13" s="608" t="s">
        <v>244</v>
      </c>
      <c r="S13" s="609"/>
      <c r="T13" s="609"/>
      <c r="U13" s="609"/>
      <c r="V13" s="609"/>
      <c r="W13" s="609"/>
      <c r="X13" s="609"/>
      <c r="Y13" s="610"/>
      <c r="Z13" s="646" t="s">
        <v>244</v>
      </c>
      <c r="AA13" s="646"/>
      <c r="AB13" s="646"/>
      <c r="AC13" s="646"/>
      <c r="AD13" s="647" t="s">
        <v>131</v>
      </c>
      <c r="AE13" s="647"/>
      <c r="AF13" s="647"/>
      <c r="AG13" s="647"/>
      <c r="AH13" s="647"/>
      <c r="AI13" s="647"/>
      <c r="AJ13" s="647"/>
      <c r="AK13" s="647"/>
      <c r="AL13" s="611" t="s">
        <v>131</v>
      </c>
      <c r="AM13" s="612"/>
      <c r="AN13" s="612"/>
      <c r="AO13" s="648"/>
      <c r="AP13" s="605" t="s">
        <v>256</v>
      </c>
      <c r="AQ13" s="606"/>
      <c r="AR13" s="606"/>
      <c r="AS13" s="606"/>
      <c r="AT13" s="606"/>
      <c r="AU13" s="606"/>
      <c r="AV13" s="606"/>
      <c r="AW13" s="606"/>
      <c r="AX13" s="606"/>
      <c r="AY13" s="606"/>
      <c r="AZ13" s="606"/>
      <c r="BA13" s="606"/>
      <c r="BB13" s="606"/>
      <c r="BC13" s="606"/>
      <c r="BD13" s="606"/>
      <c r="BE13" s="606"/>
      <c r="BF13" s="607"/>
      <c r="BG13" s="608">
        <v>12786302</v>
      </c>
      <c r="BH13" s="609"/>
      <c r="BI13" s="609"/>
      <c r="BJ13" s="609"/>
      <c r="BK13" s="609"/>
      <c r="BL13" s="609"/>
      <c r="BM13" s="609"/>
      <c r="BN13" s="610"/>
      <c r="BO13" s="646">
        <v>46.7</v>
      </c>
      <c r="BP13" s="646"/>
      <c r="BQ13" s="646"/>
      <c r="BR13" s="646"/>
      <c r="BS13" s="647" t="s">
        <v>131</v>
      </c>
      <c r="BT13" s="647"/>
      <c r="BU13" s="647"/>
      <c r="BV13" s="647"/>
      <c r="BW13" s="647"/>
      <c r="BX13" s="647"/>
      <c r="BY13" s="647"/>
      <c r="BZ13" s="647"/>
      <c r="CA13" s="647"/>
      <c r="CB13" s="687"/>
      <c r="CD13" s="605" t="s">
        <v>257</v>
      </c>
      <c r="CE13" s="606"/>
      <c r="CF13" s="606"/>
      <c r="CG13" s="606"/>
      <c r="CH13" s="606"/>
      <c r="CI13" s="606"/>
      <c r="CJ13" s="606"/>
      <c r="CK13" s="606"/>
      <c r="CL13" s="606"/>
      <c r="CM13" s="606"/>
      <c r="CN13" s="606"/>
      <c r="CO13" s="606"/>
      <c r="CP13" s="606"/>
      <c r="CQ13" s="607"/>
      <c r="CR13" s="608">
        <v>7533584</v>
      </c>
      <c r="CS13" s="609"/>
      <c r="CT13" s="609"/>
      <c r="CU13" s="609"/>
      <c r="CV13" s="609"/>
      <c r="CW13" s="609"/>
      <c r="CX13" s="609"/>
      <c r="CY13" s="610"/>
      <c r="CZ13" s="646">
        <v>10.1</v>
      </c>
      <c r="DA13" s="646"/>
      <c r="DB13" s="646"/>
      <c r="DC13" s="646"/>
      <c r="DD13" s="614">
        <v>4233180</v>
      </c>
      <c r="DE13" s="609"/>
      <c r="DF13" s="609"/>
      <c r="DG13" s="609"/>
      <c r="DH13" s="609"/>
      <c r="DI13" s="609"/>
      <c r="DJ13" s="609"/>
      <c r="DK13" s="609"/>
      <c r="DL13" s="609"/>
      <c r="DM13" s="609"/>
      <c r="DN13" s="609"/>
      <c r="DO13" s="609"/>
      <c r="DP13" s="610"/>
      <c r="DQ13" s="614">
        <v>3406215</v>
      </c>
      <c r="DR13" s="609"/>
      <c r="DS13" s="609"/>
      <c r="DT13" s="609"/>
      <c r="DU13" s="609"/>
      <c r="DV13" s="609"/>
      <c r="DW13" s="609"/>
      <c r="DX13" s="609"/>
      <c r="DY13" s="609"/>
      <c r="DZ13" s="609"/>
      <c r="EA13" s="609"/>
      <c r="EB13" s="609"/>
      <c r="EC13" s="645"/>
    </row>
    <row r="14" spans="2:143" ht="11.25" customHeight="1" x14ac:dyDescent="0.15">
      <c r="B14" s="605" t="s">
        <v>258</v>
      </c>
      <c r="C14" s="606"/>
      <c r="D14" s="606"/>
      <c r="E14" s="606"/>
      <c r="F14" s="606"/>
      <c r="G14" s="606"/>
      <c r="H14" s="606"/>
      <c r="I14" s="606"/>
      <c r="J14" s="606"/>
      <c r="K14" s="606"/>
      <c r="L14" s="606"/>
      <c r="M14" s="606"/>
      <c r="N14" s="606"/>
      <c r="O14" s="606"/>
      <c r="P14" s="606"/>
      <c r="Q14" s="607"/>
      <c r="R14" s="608" t="s">
        <v>244</v>
      </c>
      <c r="S14" s="609"/>
      <c r="T14" s="609"/>
      <c r="U14" s="609"/>
      <c r="V14" s="609"/>
      <c r="W14" s="609"/>
      <c r="X14" s="609"/>
      <c r="Y14" s="610"/>
      <c r="Z14" s="646" t="s">
        <v>244</v>
      </c>
      <c r="AA14" s="646"/>
      <c r="AB14" s="646"/>
      <c r="AC14" s="646"/>
      <c r="AD14" s="647" t="s">
        <v>131</v>
      </c>
      <c r="AE14" s="647"/>
      <c r="AF14" s="647"/>
      <c r="AG14" s="647"/>
      <c r="AH14" s="647"/>
      <c r="AI14" s="647"/>
      <c r="AJ14" s="647"/>
      <c r="AK14" s="647"/>
      <c r="AL14" s="611" t="s">
        <v>131</v>
      </c>
      <c r="AM14" s="612"/>
      <c r="AN14" s="612"/>
      <c r="AO14" s="648"/>
      <c r="AP14" s="605" t="s">
        <v>259</v>
      </c>
      <c r="AQ14" s="606"/>
      <c r="AR14" s="606"/>
      <c r="AS14" s="606"/>
      <c r="AT14" s="606"/>
      <c r="AU14" s="606"/>
      <c r="AV14" s="606"/>
      <c r="AW14" s="606"/>
      <c r="AX14" s="606"/>
      <c r="AY14" s="606"/>
      <c r="AZ14" s="606"/>
      <c r="BA14" s="606"/>
      <c r="BB14" s="606"/>
      <c r="BC14" s="606"/>
      <c r="BD14" s="606"/>
      <c r="BE14" s="606"/>
      <c r="BF14" s="607"/>
      <c r="BG14" s="608">
        <v>446308</v>
      </c>
      <c r="BH14" s="609"/>
      <c r="BI14" s="609"/>
      <c r="BJ14" s="609"/>
      <c r="BK14" s="609"/>
      <c r="BL14" s="609"/>
      <c r="BM14" s="609"/>
      <c r="BN14" s="610"/>
      <c r="BO14" s="646">
        <v>1.6</v>
      </c>
      <c r="BP14" s="646"/>
      <c r="BQ14" s="646"/>
      <c r="BR14" s="646"/>
      <c r="BS14" s="647" t="s">
        <v>131</v>
      </c>
      <c r="BT14" s="647"/>
      <c r="BU14" s="647"/>
      <c r="BV14" s="647"/>
      <c r="BW14" s="647"/>
      <c r="BX14" s="647"/>
      <c r="BY14" s="647"/>
      <c r="BZ14" s="647"/>
      <c r="CA14" s="647"/>
      <c r="CB14" s="687"/>
      <c r="CD14" s="605" t="s">
        <v>260</v>
      </c>
      <c r="CE14" s="606"/>
      <c r="CF14" s="606"/>
      <c r="CG14" s="606"/>
      <c r="CH14" s="606"/>
      <c r="CI14" s="606"/>
      <c r="CJ14" s="606"/>
      <c r="CK14" s="606"/>
      <c r="CL14" s="606"/>
      <c r="CM14" s="606"/>
      <c r="CN14" s="606"/>
      <c r="CO14" s="606"/>
      <c r="CP14" s="606"/>
      <c r="CQ14" s="607"/>
      <c r="CR14" s="608">
        <v>3083707</v>
      </c>
      <c r="CS14" s="609"/>
      <c r="CT14" s="609"/>
      <c r="CU14" s="609"/>
      <c r="CV14" s="609"/>
      <c r="CW14" s="609"/>
      <c r="CX14" s="609"/>
      <c r="CY14" s="610"/>
      <c r="CZ14" s="646">
        <v>4.0999999999999996</v>
      </c>
      <c r="DA14" s="646"/>
      <c r="DB14" s="646"/>
      <c r="DC14" s="646"/>
      <c r="DD14" s="614">
        <v>762362</v>
      </c>
      <c r="DE14" s="609"/>
      <c r="DF14" s="609"/>
      <c r="DG14" s="609"/>
      <c r="DH14" s="609"/>
      <c r="DI14" s="609"/>
      <c r="DJ14" s="609"/>
      <c r="DK14" s="609"/>
      <c r="DL14" s="609"/>
      <c r="DM14" s="609"/>
      <c r="DN14" s="609"/>
      <c r="DO14" s="609"/>
      <c r="DP14" s="610"/>
      <c r="DQ14" s="614">
        <v>2284103</v>
      </c>
      <c r="DR14" s="609"/>
      <c r="DS14" s="609"/>
      <c r="DT14" s="609"/>
      <c r="DU14" s="609"/>
      <c r="DV14" s="609"/>
      <c r="DW14" s="609"/>
      <c r="DX14" s="609"/>
      <c r="DY14" s="609"/>
      <c r="DZ14" s="609"/>
      <c r="EA14" s="609"/>
      <c r="EB14" s="609"/>
      <c r="EC14" s="645"/>
    </row>
    <row r="15" spans="2:143" ht="11.25" customHeight="1" x14ac:dyDescent="0.15">
      <c r="B15" s="605" t="s">
        <v>261</v>
      </c>
      <c r="C15" s="606"/>
      <c r="D15" s="606"/>
      <c r="E15" s="606"/>
      <c r="F15" s="606"/>
      <c r="G15" s="606"/>
      <c r="H15" s="606"/>
      <c r="I15" s="606"/>
      <c r="J15" s="606"/>
      <c r="K15" s="606"/>
      <c r="L15" s="606"/>
      <c r="M15" s="606"/>
      <c r="N15" s="606"/>
      <c r="O15" s="606"/>
      <c r="P15" s="606"/>
      <c r="Q15" s="607"/>
      <c r="R15" s="608" t="s">
        <v>131</v>
      </c>
      <c r="S15" s="609"/>
      <c r="T15" s="609"/>
      <c r="U15" s="609"/>
      <c r="V15" s="609"/>
      <c r="W15" s="609"/>
      <c r="X15" s="609"/>
      <c r="Y15" s="610"/>
      <c r="Z15" s="646" t="s">
        <v>131</v>
      </c>
      <c r="AA15" s="646"/>
      <c r="AB15" s="646"/>
      <c r="AC15" s="646"/>
      <c r="AD15" s="647" t="s">
        <v>131</v>
      </c>
      <c r="AE15" s="647"/>
      <c r="AF15" s="647"/>
      <c r="AG15" s="647"/>
      <c r="AH15" s="647"/>
      <c r="AI15" s="647"/>
      <c r="AJ15" s="647"/>
      <c r="AK15" s="647"/>
      <c r="AL15" s="611" t="s">
        <v>244</v>
      </c>
      <c r="AM15" s="612"/>
      <c r="AN15" s="612"/>
      <c r="AO15" s="648"/>
      <c r="AP15" s="605" t="s">
        <v>262</v>
      </c>
      <c r="AQ15" s="606"/>
      <c r="AR15" s="606"/>
      <c r="AS15" s="606"/>
      <c r="AT15" s="606"/>
      <c r="AU15" s="606"/>
      <c r="AV15" s="606"/>
      <c r="AW15" s="606"/>
      <c r="AX15" s="606"/>
      <c r="AY15" s="606"/>
      <c r="AZ15" s="606"/>
      <c r="BA15" s="606"/>
      <c r="BB15" s="606"/>
      <c r="BC15" s="606"/>
      <c r="BD15" s="606"/>
      <c r="BE15" s="606"/>
      <c r="BF15" s="607"/>
      <c r="BG15" s="608">
        <v>1041834</v>
      </c>
      <c r="BH15" s="609"/>
      <c r="BI15" s="609"/>
      <c r="BJ15" s="609"/>
      <c r="BK15" s="609"/>
      <c r="BL15" s="609"/>
      <c r="BM15" s="609"/>
      <c r="BN15" s="610"/>
      <c r="BO15" s="646">
        <v>3.8</v>
      </c>
      <c r="BP15" s="646"/>
      <c r="BQ15" s="646"/>
      <c r="BR15" s="646"/>
      <c r="BS15" s="647" t="s">
        <v>244</v>
      </c>
      <c r="BT15" s="647"/>
      <c r="BU15" s="647"/>
      <c r="BV15" s="647"/>
      <c r="BW15" s="647"/>
      <c r="BX15" s="647"/>
      <c r="BY15" s="647"/>
      <c r="BZ15" s="647"/>
      <c r="CA15" s="647"/>
      <c r="CB15" s="687"/>
      <c r="CD15" s="605" t="s">
        <v>263</v>
      </c>
      <c r="CE15" s="606"/>
      <c r="CF15" s="606"/>
      <c r="CG15" s="606"/>
      <c r="CH15" s="606"/>
      <c r="CI15" s="606"/>
      <c r="CJ15" s="606"/>
      <c r="CK15" s="606"/>
      <c r="CL15" s="606"/>
      <c r="CM15" s="606"/>
      <c r="CN15" s="606"/>
      <c r="CO15" s="606"/>
      <c r="CP15" s="606"/>
      <c r="CQ15" s="607"/>
      <c r="CR15" s="608">
        <v>7839874</v>
      </c>
      <c r="CS15" s="609"/>
      <c r="CT15" s="609"/>
      <c r="CU15" s="609"/>
      <c r="CV15" s="609"/>
      <c r="CW15" s="609"/>
      <c r="CX15" s="609"/>
      <c r="CY15" s="610"/>
      <c r="CZ15" s="646">
        <v>10.5</v>
      </c>
      <c r="DA15" s="646"/>
      <c r="DB15" s="646"/>
      <c r="DC15" s="646"/>
      <c r="DD15" s="614">
        <v>1489069</v>
      </c>
      <c r="DE15" s="609"/>
      <c r="DF15" s="609"/>
      <c r="DG15" s="609"/>
      <c r="DH15" s="609"/>
      <c r="DI15" s="609"/>
      <c r="DJ15" s="609"/>
      <c r="DK15" s="609"/>
      <c r="DL15" s="609"/>
      <c r="DM15" s="609"/>
      <c r="DN15" s="609"/>
      <c r="DO15" s="609"/>
      <c r="DP15" s="610"/>
      <c r="DQ15" s="614">
        <v>4679130</v>
      </c>
      <c r="DR15" s="609"/>
      <c r="DS15" s="609"/>
      <c r="DT15" s="609"/>
      <c r="DU15" s="609"/>
      <c r="DV15" s="609"/>
      <c r="DW15" s="609"/>
      <c r="DX15" s="609"/>
      <c r="DY15" s="609"/>
      <c r="DZ15" s="609"/>
      <c r="EA15" s="609"/>
      <c r="EB15" s="609"/>
      <c r="EC15" s="645"/>
    </row>
    <row r="16" spans="2:143" ht="11.25" customHeight="1" x14ac:dyDescent="0.15">
      <c r="B16" s="605" t="s">
        <v>264</v>
      </c>
      <c r="C16" s="606"/>
      <c r="D16" s="606"/>
      <c r="E16" s="606"/>
      <c r="F16" s="606"/>
      <c r="G16" s="606"/>
      <c r="H16" s="606"/>
      <c r="I16" s="606"/>
      <c r="J16" s="606"/>
      <c r="K16" s="606"/>
      <c r="L16" s="606"/>
      <c r="M16" s="606"/>
      <c r="N16" s="606"/>
      <c r="O16" s="606"/>
      <c r="P16" s="606"/>
      <c r="Q16" s="607"/>
      <c r="R16" s="608">
        <v>52905</v>
      </c>
      <c r="S16" s="609"/>
      <c r="T16" s="609"/>
      <c r="U16" s="609"/>
      <c r="V16" s="609"/>
      <c r="W16" s="609"/>
      <c r="X16" s="609"/>
      <c r="Y16" s="610"/>
      <c r="Z16" s="646">
        <v>0.1</v>
      </c>
      <c r="AA16" s="646"/>
      <c r="AB16" s="646"/>
      <c r="AC16" s="646"/>
      <c r="AD16" s="647">
        <v>52905</v>
      </c>
      <c r="AE16" s="647"/>
      <c r="AF16" s="647"/>
      <c r="AG16" s="647"/>
      <c r="AH16" s="647"/>
      <c r="AI16" s="647"/>
      <c r="AJ16" s="647"/>
      <c r="AK16" s="647"/>
      <c r="AL16" s="611">
        <v>0.1</v>
      </c>
      <c r="AM16" s="612"/>
      <c r="AN16" s="612"/>
      <c r="AO16" s="648"/>
      <c r="AP16" s="605" t="s">
        <v>265</v>
      </c>
      <c r="AQ16" s="606"/>
      <c r="AR16" s="606"/>
      <c r="AS16" s="606"/>
      <c r="AT16" s="606"/>
      <c r="AU16" s="606"/>
      <c r="AV16" s="606"/>
      <c r="AW16" s="606"/>
      <c r="AX16" s="606"/>
      <c r="AY16" s="606"/>
      <c r="AZ16" s="606"/>
      <c r="BA16" s="606"/>
      <c r="BB16" s="606"/>
      <c r="BC16" s="606"/>
      <c r="BD16" s="606"/>
      <c r="BE16" s="606"/>
      <c r="BF16" s="607"/>
      <c r="BG16" s="608" t="s">
        <v>131</v>
      </c>
      <c r="BH16" s="609"/>
      <c r="BI16" s="609"/>
      <c r="BJ16" s="609"/>
      <c r="BK16" s="609"/>
      <c r="BL16" s="609"/>
      <c r="BM16" s="609"/>
      <c r="BN16" s="610"/>
      <c r="BO16" s="646" t="s">
        <v>244</v>
      </c>
      <c r="BP16" s="646"/>
      <c r="BQ16" s="646"/>
      <c r="BR16" s="646"/>
      <c r="BS16" s="647" t="s">
        <v>244</v>
      </c>
      <c r="BT16" s="647"/>
      <c r="BU16" s="647"/>
      <c r="BV16" s="647"/>
      <c r="BW16" s="647"/>
      <c r="BX16" s="647"/>
      <c r="BY16" s="647"/>
      <c r="BZ16" s="647"/>
      <c r="CA16" s="647"/>
      <c r="CB16" s="687"/>
      <c r="CD16" s="605" t="s">
        <v>266</v>
      </c>
      <c r="CE16" s="606"/>
      <c r="CF16" s="606"/>
      <c r="CG16" s="606"/>
      <c r="CH16" s="606"/>
      <c r="CI16" s="606"/>
      <c r="CJ16" s="606"/>
      <c r="CK16" s="606"/>
      <c r="CL16" s="606"/>
      <c r="CM16" s="606"/>
      <c r="CN16" s="606"/>
      <c r="CO16" s="606"/>
      <c r="CP16" s="606"/>
      <c r="CQ16" s="607"/>
      <c r="CR16" s="608">
        <v>365618</v>
      </c>
      <c r="CS16" s="609"/>
      <c r="CT16" s="609"/>
      <c r="CU16" s="609"/>
      <c r="CV16" s="609"/>
      <c r="CW16" s="609"/>
      <c r="CX16" s="609"/>
      <c r="CY16" s="610"/>
      <c r="CZ16" s="646">
        <v>0.5</v>
      </c>
      <c r="DA16" s="646"/>
      <c r="DB16" s="646"/>
      <c r="DC16" s="646"/>
      <c r="DD16" s="614" t="s">
        <v>244</v>
      </c>
      <c r="DE16" s="609"/>
      <c r="DF16" s="609"/>
      <c r="DG16" s="609"/>
      <c r="DH16" s="609"/>
      <c r="DI16" s="609"/>
      <c r="DJ16" s="609"/>
      <c r="DK16" s="609"/>
      <c r="DL16" s="609"/>
      <c r="DM16" s="609"/>
      <c r="DN16" s="609"/>
      <c r="DO16" s="609"/>
      <c r="DP16" s="610"/>
      <c r="DQ16" s="614">
        <v>238547</v>
      </c>
      <c r="DR16" s="609"/>
      <c r="DS16" s="609"/>
      <c r="DT16" s="609"/>
      <c r="DU16" s="609"/>
      <c r="DV16" s="609"/>
      <c r="DW16" s="609"/>
      <c r="DX16" s="609"/>
      <c r="DY16" s="609"/>
      <c r="DZ16" s="609"/>
      <c r="EA16" s="609"/>
      <c r="EB16" s="609"/>
      <c r="EC16" s="645"/>
    </row>
    <row r="17" spans="2:133" ht="11.25" customHeight="1" x14ac:dyDescent="0.15">
      <c r="B17" s="605" t="s">
        <v>267</v>
      </c>
      <c r="C17" s="606"/>
      <c r="D17" s="606"/>
      <c r="E17" s="606"/>
      <c r="F17" s="606"/>
      <c r="G17" s="606"/>
      <c r="H17" s="606"/>
      <c r="I17" s="606"/>
      <c r="J17" s="606"/>
      <c r="K17" s="606"/>
      <c r="L17" s="606"/>
      <c r="M17" s="606"/>
      <c r="N17" s="606"/>
      <c r="O17" s="606"/>
      <c r="P17" s="606"/>
      <c r="Q17" s="607"/>
      <c r="R17" s="608">
        <v>504480</v>
      </c>
      <c r="S17" s="609"/>
      <c r="T17" s="609"/>
      <c r="U17" s="609"/>
      <c r="V17" s="609"/>
      <c r="W17" s="609"/>
      <c r="X17" s="609"/>
      <c r="Y17" s="610"/>
      <c r="Z17" s="646">
        <v>0.6</v>
      </c>
      <c r="AA17" s="646"/>
      <c r="AB17" s="646"/>
      <c r="AC17" s="646"/>
      <c r="AD17" s="647">
        <v>504480</v>
      </c>
      <c r="AE17" s="647"/>
      <c r="AF17" s="647"/>
      <c r="AG17" s="647"/>
      <c r="AH17" s="647"/>
      <c r="AI17" s="647"/>
      <c r="AJ17" s="647"/>
      <c r="AK17" s="647"/>
      <c r="AL17" s="611">
        <v>1.3</v>
      </c>
      <c r="AM17" s="612"/>
      <c r="AN17" s="612"/>
      <c r="AO17" s="648"/>
      <c r="AP17" s="605" t="s">
        <v>268</v>
      </c>
      <c r="AQ17" s="606"/>
      <c r="AR17" s="606"/>
      <c r="AS17" s="606"/>
      <c r="AT17" s="606"/>
      <c r="AU17" s="606"/>
      <c r="AV17" s="606"/>
      <c r="AW17" s="606"/>
      <c r="AX17" s="606"/>
      <c r="AY17" s="606"/>
      <c r="AZ17" s="606"/>
      <c r="BA17" s="606"/>
      <c r="BB17" s="606"/>
      <c r="BC17" s="606"/>
      <c r="BD17" s="606"/>
      <c r="BE17" s="606"/>
      <c r="BF17" s="607"/>
      <c r="BG17" s="608" t="s">
        <v>244</v>
      </c>
      <c r="BH17" s="609"/>
      <c r="BI17" s="609"/>
      <c r="BJ17" s="609"/>
      <c r="BK17" s="609"/>
      <c r="BL17" s="609"/>
      <c r="BM17" s="609"/>
      <c r="BN17" s="610"/>
      <c r="BO17" s="646" t="s">
        <v>131</v>
      </c>
      <c r="BP17" s="646"/>
      <c r="BQ17" s="646"/>
      <c r="BR17" s="646"/>
      <c r="BS17" s="647" t="s">
        <v>131</v>
      </c>
      <c r="BT17" s="647"/>
      <c r="BU17" s="647"/>
      <c r="BV17" s="647"/>
      <c r="BW17" s="647"/>
      <c r="BX17" s="647"/>
      <c r="BY17" s="647"/>
      <c r="BZ17" s="647"/>
      <c r="CA17" s="647"/>
      <c r="CB17" s="687"/>
      <c r="CD17" s="605" t="s">
        <v>269</v>
      </c>
      <c r="CE17" s="606"/>
      <c r="CF17" s="606"/>
      <c r="CG17" s="606"/>
      <c r="CH17" s="606"/>
      <c r="CI17" s="606"/>
      <c r="CJ17" s="606"/>
      <c r="CK17" s="606"/>
      <c r="CL17" s="606"/>
      <c r="CM17" s="606"/>
      <c r="CN17" s="606"/>
      <c r="CO17" s="606"/>
      <c r="CP17" s="606"/>
      <c r="CQ17" s="607"/>
      <c r="CR17" s="608">
        <v>8090934</v>
      </c>
      <c r="CS17" s="609"/>
      <c r="CT17" s="609"/>
      <c r="CU17" s="609"/>
      <c r="CV17" s="609"/>
      <c r="CW17" s="609"/>
      <c r="CX17" s="609"/>
      <c r="CY17" s="610"/>
      <c r="CZ17" s="646">
        <v>10.8</v>
      </c>
      <c r="DA17" s="646"/>
      <c r="DB17" s="646"/>
      <c r="DC17" s="646"/>
      <c r="DD17" s="614" t="s">
        <v>244</v>
      </c>
      <c r="DE17" s="609"/>
      <c r="DF17" s="609"/>
      <c r="DG17" s="609"/>
      <c r="DH17" s="609"/>
      <c r="DI17" s="609"/>
      <c r="DJ17" s="609"/>
      <c r="DK17" s="609"/>
      <c r="DL17" s="609"/>
      <c r="DM17" s="609"/>
      <c r="DN17" s="609"/>
      <c r="DO17" s="609"/>
      <c r="DP17" s="610"/>
      <c r="DQ17" s="614">
        <v>7814767</v>
      </c>
      <c r="DR17" s="609"/>
      <c r="DS17" s="609"/>
      <c r="DT17" s="609"/>
      <c r="DU17" s="609"/>
      <c r="DV17" s="609"/>
      <c r="DW17" s="609"/>
      <c r="DX17" s="609"/>
      <c r="DY17" s="609"/>
      <c r="DZ17" s="609"/>
      <c r="EA17" s="609"/>
      <c r="EB17" s="609"/>
      <c r="EC17" s="645"/>
    </row>
    <row r="18" spans="2:133" ht="11.25" customHeight="1" x14ac:dyDescent="0.15">
      <c r="B18" s="605" t="s">
        <v>270</v>
      </c>
      <c r="C18" s="606"/>
      <c r="D18" s="606"/>
      <c r="E18" s="606"/>
      <c r="F18" s="606"/>
      <c r="G18" s="606"/>
      <c r="H18" s="606"/>
      <c r="I18" s="606"/>
      <c r="J18" s="606"/>
      <c r="K18" s="606"/>
      <c r="L18" s="606"/>
      <c r="M18" s="606"/>
      <c r="N18" s="606"/>
      <c r="O18" s="606"/>
      <c r="P18" s="606"/>
      <c r="Q18" s="607"/>
      <c r="R18" s="608">
        <v>162642</v>
      </c>
      <c r="S18" s="609"/>
      <c r="T18" s="609"/>
      <c r="U18" s="609"/>
      <c r="V18" s="609"/>
      <c r="W18" s="609"/>
      <c r="X18" s="609"/>
      <c r="Y18" s="610"/>
      <c r="Z18" s="646">
        <v>0.2</v>
      </c>
      <c r="AA18" s="646"/>
      <c r="AB18" s="646"/>
      <c r="AC18" s="646"/>
      <c r="AD18" s="647">
        <v>162642</v>
      </c>
      <c r="AE18" s="647"/>
      <c r="AF18" s="647"/>
      <c r="AG18" s="647"/>
      <c r="AH18" s="647"/>
      <c r="AI18" s="647"/>
      <c r="AJ18" s="647"/>
      <c r="AK18" s="647"/>
      <c r="AL18" s="611">
        <v>0.4</v>
      </c>
      <c r="AM18" s="612"/>
      <c r="AN18" s="612"/>
      <c r="AO18" s="648"/>
      <c r="AP18" s="605" t="s">
        <v>271</v>
      </c>
      <c r="AQ18" s="606"/>
      <c r="AR18" s="606"/>
      <c r="AS18" s="606"/>
      <c r="AT18" s="606"/>
      <c r="AU18" s="606"/>
      <c r="AV18" s="606"/>
      <c r="AW18" s="606"/>
      <c r="AX18" s="606"/>
      <c r="AY18" s="606"/>
      <c r="AZ18" s="606"/>
      <c r="BA18" s="606"/>
      <c r="BB18" s="606"/>
      <c r="BC18" s="606"/>
      <c r="BD18" s="606"/>
      <c r="BE18" s="606"/>
      <c r="BF18" s="607"/>
      <c r="BG18" s="608" t="s">
        <v>131</v>
      </c>
      <c r="BH18" s="609"/>
      <c r="BI18" s="609"/>
      <c r="BJ18" s="609"/>
      <c r="BK18" s="609"/>
      <c r="BL18" s="609"/>
      <c r="BM18" s="609"/>
      <c r="BN18" s="610"/>
      <c r="BO18" s="646" t="s">
        <v>131</v>
      </c>
      <c r="BP18" s="646"/>
      <c r="BQ18" s="646"/>
      <c r="BR18" s="646"/>
      <c r="BS18" s="647" t="s">
        <v>244</v>
      </c>
      <c r="BT18" s="647"/>
      <c r="BU18" s="647"/>
      <c r="BV18" s="647"/>
      <c r="BW18" s="647"/>
      <c r="BX18" s="647"/>
      <c r="BY18" s="647"/>
      <c r="BZ18" s="647"/>
      <c r="CA18" s="647"/>
      <c r="CB18" s="687"/>
      <c r="CD18" s="605" t="s">
        <v>272</v>
      </c>
      <c r="CE18" s="606"/>
      <c r="CF18" s="606"/>
      <c r="CG18" s="606"/>
      <c r="CH18" s="606"/>
      <c r="CI18" s="606"/>
      <c r="CJ18" s="606"/>
      <c r="CK18" s="606"/>
      <c r="CL18" s="606"/>
      <c r="CM18" s="606"/>
      <c r="CN18" s="606"/>
      <c r="CO18" s="606"/>
      <c r="CP18" s="606"/>
      <c r="CQ18" s="607"/>
      <c r="CR18" s="608" t="s">
        <v>131</v>
      </c>
      <c r="CS18" s="609"/>
      <c r="CT18" s="609"/>
      <c r="CU18" s="609"/>
      <c r="CV18" s="609"/>
      <c r="CW18" s="609"/>
      <c r="CX18" s="609"/>
      <c r="CY18" s="610"/>
      <c r="CZ18" s="646" t="s">
        <v>244</v>
      </c>
      <c r="DA18" s="646"/>
      <c r="DB18" s="646"/>
      <c r="DC18" s="646"/>
      <c r="DD18" s="614" t="s">
        <v>244</v>
      </c>
      <c r="DE18" s="609"/>
      <c r="DF18" s="609"/>
      <c r="DG18" s="609"/>
      <c r="DH18" s="609"/>
      <c r="DI18" s="609"/>
      <c r="DJ18" s="609"/>
      <c r="DK18" s="609"/>
      <c r="DL18" s="609"/>
      <c r="DM18" s="609"/>
      <c r="DN18" s="609"/>
      <c r="DO18" s="609"/>
      <c r="DP18" s="610"/>
      <c r="DQ18" s="614" t="s">
        <v>131</v>
      </c>
      <c r="DR18" s="609"/>
      <c r="DS18" s="609"/>
      <c r="DT18" s="609"/>
      <c r="DU18" s="609"/>
      <c r="DV18" s="609"/>
      <c r="DW18" s="609"/>
      <c r="DX18" s="609"/>
      <c r="DY18" s="609"/>
      <c r="DZ18" s="609"/>
      <c r="EA18" s="609"/>
      <c r="EB18" s="609"/>
      <c r="EC18" s="645"/>
    </row>
    <row r="19" spans="2:133" ht="11.25" customHeight="1" x14ac:dyDescent="0.15">
      <c r="B19" s="605" t="s">
        <v>273</v>
      </c>
      <c r="C19" s="606"/>
      <c r="D19" s="606"/>
      <c r="E19" s="606"/>
      <c r="F19" s="606"/>
      <c r="G19" s="606"/>
      <c r="H19" s="606"/>
      <c r="I19" s="606"/>
      <c r="J19" s="606"/>
      <c r="K19" s="606"/>
      <c r="L19" s="606"/>
      <c r="M19" s="606"/>
      <c r="N19" s="606"/>
      <c r="O19" s="606"/>
      <c r="P19" s="606"/>
      <c r="Q19" s="607"/>
      <c r="R19" s="608">
        <v>156219</v>
      </c>
      <c r="S19" s="609"/>
      <c r="T19" s="609"/>
      <c r="U19" s="609"/>
      <c r="V19" s="609"/>
      <c r="W19" s="609"/>
      <c r="X19" s="609"/>
      <c r="Y19" s="610"/>
      <c r="Z19" s="646">
        <v>0.2</v>
      </c>
      <c r="AA19" s="646"/>
      <c r="AB19" s="646"/>
      <c r="AC19" s="646"/>
      <c r="AD19" s="647">
        <v>156219</v>
      </c>
      <c r="AE19" s="647"/>
      <c r="AF19" s="647"/>
      <c r="AG19" s="647"/>
      <c r="AH19" s="647"/>
      <c r="AI19" s="647"/>
      <c r="AJ19" s="647"/>
      <c r="AK19" s="647"/>
      <c r="AL19" s="611">
        <v>0.4</v>
      </c>
      <c r="AM19" s="612"/>
      <c r="AN19" s="612"/>
      <c r="AO19" s="648"/>
      <c r="AP19" s="605" t="s">
        <v>274</v>
      </c>
      <c r="AQ19" s="606"/>
      <c r="AR19" s="606"/>
      <c r="AS19" s="606"/>
      <c r="AT19" s="606"/>
      <c r="AU19" s="606"/>
      <c r="AV19" s="606"/>
      <c r="AW19" s="606"/>
      <c r="AX19" s="606"/>
      <c r="AY19" s="606"/>
      <c r="AZ19" s="606"/>
      <c r="BA19" s="606"/>
      <c r="BB19" s="606"/>
      <c r="BC19" s="606"/>
      <c r="BD19" s="606"/>
      <c r="BE19" s="606"/>
      <c r="BF19" s="607"/>
      <c r="BG19" s="608">
        <v>1087591</v>
      </c>
      <c r="BH19" s="609"/>
      <c r="BI19" s="609"/>
      <c r="BJ19" s="609"/>
      <c r="BK19" s="609"/>
      <c r="BL19" s="609"/>
      <c r="BM19" s="609"/>
      <c r="BN19" s="610"/>
      <c r="BO19" s="646">
        <v>4</v>
      </c>
      <c r="BP19" s="646"/>
      <c r="BQ19" s="646"/>
      <c r="BR19" s="646"/>
      <c r="BS19" s="647" t="s">
        <v>131</v>
      </c>
      <c r="BT19" s="647"/>
      <c r="BU19" s="647"/>
      <c r="BV19" s="647"/>
      <c r="BW19" s="647"/>
      <c r="BX19" s="647"/>
      <c r="BY19" s="647"/>
      <c r="BZ19" s="647"/>
      <c r="CA19" s="647"/>
      <c r="CB19" s="687"/>
      <c r="CD19" s="605" t="s">
        <v>275</v>
      </c>
      <c r="CE19" s="606"/>
      <c r="CF19" s="606"/>
      <c r="CG19" s="606"/>
      <c r="CH19" s="606"/>
      <c r="CI19" s="606"/>
      <c r="CJ19" s="606"/>
      <c r="CK19" s="606"/>
      <c r="CL19" s="606"/>
      <c r="CM19" s="606"/>
      <c r="CN19" s="606"/>
      <c r="CO19" s="606"/>
      <c r="CP19" s="606"/>
      <c r="CQ19" s="607"/>
      <c r="CR19" s="608" t="s">
        <v>244</v>
      </c>
      <c r="CS19" s="609"/>
      <c r="CT19" s="609"/>
      <c r="CU19" s="609"/>
      <c r="CV19" s="609"/>
      <c r="CW19" s="609"/>
      <c r="CX19" s="609"/>
      <c r="CY19" s="610"/>
      <c r="CZ19" s="646" t="s">
        <v>131</v>
      </c>
      <c r="DA19" s="646"/>
      <c r="DB19" s="646"/>
      <c r="DC19" s="646"/>
      <c r="DD19" s="614" t="s">
        <v>131</v>
      </c>
      <c r="DE19" s="609"/>
      <c r="DF19" s="609"/>
      <c r="DG19" s="609"/>
      <c r="DH19" s="609"/>
      <c r="DI19" s="609"/>
      <c r="DJ19" s="609"/>
      <c r="DK19" s="609"/>
      <c r="DL19" s="609"/>
      <c r="DM19" s="609"/>
      <c r="DN19" s="609"/>
      <c r="DO19" s="609"/>
      <c r="DP19" s="610"/>
      <c r="DQ19" s="614" t="s">
        <v>131</v>
      </c>
      <c r="DR19" s="609"/>
      <c r="DS19" s="609"/>
      <c r="DT19" s="609"/>
      <c r="DU19" s="609"/>
      <c r="DV19" s="609"/>
      <c r="DW19" s="609"/>
      <c r="DX19" s="609"/>
      <c r="DY19" s="609"/>
      <c r="DZ19" s="609"/>
      <c r="EA19" s="609"/>
      <c r="EB19" s="609"/>
      <c r="EC19" s="645"/>
    </row>
    <row r="20" spans="2:133" ht="11.25" customHeight="1" x14ac:dyDescent="0.15">
      <c r="B20" s="675" t="s">
        <v>276</v>
      </c>
      <c r="C20" s="676"/>
      <c r="D20" s="676"/>
      <c r="E20" s="676"/>
      <c r="F20" s="676"/>
      <c r="G20" s="676"/>
      <c r="H20" s="676"/>
      <c r="I20" s="676"/>
      <c r="J20" s="676"/>
      <c r="K20" s="676"/>
      <c r="L20" s="676"/>
      <c r="M20" s="676"/>
      <c r="N20" s="676"/>
      <c r="O20" s="676"/>
      <c r="P20" s="676"/>
      <c r="Q20" s="677"/>
      <c r="R20" s="608">
        <v>6423</v>
      </c>
      <c r="S20" s="609"/>
      <c r="T20" s="609"/>
      <c r="U20" s="609"/>
      <c r="V20" s="609"/>
      <c r="W20" s="609"/>
      <c r="X20" s="609"/>
      <c r="Y20" s="610"/>
      <c r="Z20" s="646">
        <v>0</v>
      </c>
      <c r="AA20" s="646"/>
      <c r="AB20" s="646"/>
      <c r="AC20" s="646"/>
      <c r="AD20" s="647">
        <v>6423</v>
      </c>
      <c r="AE20" s="647"/>
      <c r="AF20" s="647"/>
      <c r="AG20" s="647"/>
      <c r="AH20" s="647"/>
      <c r="AI20" s="647"/>
      <c r="AJ20" s="647"/>
      <c r="AK20" s="647"/>
      <c r="AL20" s="611">
        <v>0</v>
      </c>
      <c r="AM20" s="612"/>
      <c r="AN20" s="612"/>
      <c r="AO20" s="648"/>
      <c r="AP20" s="605" t="s">
        <v>277</v>
      </c>
      <c r="AQ20" s="606"/>
      <c r="AR20" s="606"/>
      <c r="AS20" s="606"/>
      <c r="AT20" s="606"/>
      <c r="AU20" s="606"/>
      <c r="AV20" s="606"/>
      <c r="AW20" s="606"/>
      <c r="AX20" s="606"/>
      <c r="AY20" s="606"/>
      <c r="AZ20" s="606"/>
      <c r="BA20" s="606"/>
      <c r="BB20" s="606"/>
      <c r="BC20" s="606"/>
      <c r="BD20" s="606"/>
      <c r="BE20" s="606"/>
      <c r="BF20" s="607"/>
      <c r="BG20" s="608">
        <v>1087591</v>
      </c>
      <c r="BH20" s="609"/>
      <c r="BI20" s="609"/>
      <c r="BJ20" s="609"/>
      <c r="BK20" s="609"/>
      <c r="BL20" s="609"/>
      <c r="BM20" s="609"/>
      <c r="BN20" s="610"/>
      <c r="BO20" s="646">
        <v>4</v>
      </c>
      <c r="BP20" s="646"/>
      <c r="BQ20" s="646"/>
      <c r="BR20" s="646"/>
      <c r="BS20" s="647" t="s">
        <v>131</v>
      </c>
      <c r="BT20" s="647"/>
      <c r="BU20" s="647"/>
      <c r="BV20" s="647"/>
      <c r="BW20" s="647"/>
      <c r="BX20" s="647"/>
      <c r="BY20" s="647"/>
      <c r="BZ20" s="647"/>
      <c r="CA20" s="647"/>
      <c r="CB20" s="687"/>
      <c r="CD20" s="605" t="s">
        <v>278</v>
      </c>
      <c r="CE20" s="606"/>
      <c r="CF20" s="606"/>
      <c r="CG20" s="606"/>
      <c r="CH20" s="606"/>
      <c r="CI20" s="606"/>
      <c r="CJ20" s="606"/>
      <c r="CK20" s="606"/>
      <c r="CL20" s="606"/>
      <c r="CM20" s="606"/>
      <c r="CN20" s="606"/>
      <c r="CO20" s="606"/>
      <c r="CP20" s="606"/>
      <c r="CQ20" s="607"/>
      <c r="CR20" s="608">
        <v>74670369</v>
      </c>
      <c r="CS20" s="609"/>
      <c r="CT20" s="609"/>
      <c r="CU20" s="609"/>
      <c r="CV20" s="609"/>
      <c r="CW20" s="609"/>
      <c r="CX20" s="609"/>
      <c r="CY20" s="610"/>
      <c r="CZ20" s="646">
        <v>100</v>
      </c>
      <c r="DA20" s="646"/>
      <c r="DB20" s="646"/>
      <c r="DC20" s="646"/>
      <c r="DD20" s="614">
        <v>8051807</v>
      </c>
      <c r="DE20" s="609"/>
      <c r="DF20" s="609"/>
      <c r="DG20" s="609"/>
      <c r="DH20" s="609"/>
      <c r="DI20" s="609"/>
      <c r="DJ20" s="609"/>
      <c r="DK20" s="609"/>
      <c r="DL20" s="609"/>
      <c r="DM20" s="609"/>
      <c r="DN20" s="609"/>
      <c r="DO20" s="609"/>
      <c r="DP20" s="610"/>
      <c r="DQ20" s="614">
        <v>50273047</v>
      </c>
      <c r="DR20" s="609"/>
      <c r="DS20" s="609"/>
      <c r="DT20" s="609"/>
      <c r="DU20" s="609"/>
      <c r="DV20" s="609"/>
      <c r="DW20" s="609"/>
      <c r="DX20" s="609"/>
      <c r="DY20" s="609"/>
      <c r="DZ20" s="609"/>
      <c r="EA20" s="609"/>
      <c r="EB20" s="609"/>
      <c r="EC20" s="645"/>
    </row>
    <row r="21" spans="2:133" ht="11.25" customHeight="1" x14ac:dyDescent="0.15">
      <c r="B21" s="605" t="s">
        <v>279</v>
      </c>
      <c r="C21" s="606"/>
      <c r="D21" s="606"/>
      <c r="E21" s="606"/>
      <c r="F21" s="606"/>
      <c r="G21" s="606"/>
      <c r="H21" s="606"/>
      <c r="I21" s="606"/>
      <c r="J21" s="606"/>
      <c r="K21" s="606"/>
      <c r="L21" s="606"/>
      <c r="M21" s="606"/>
      <c r="N21" s="606"/>
      <c r="O21" s="606"/>
      <c r="P21" s="606"/>
      <c r="Q21" s="607"/>
      <c r="R21" s="608">
        <v>7970312</v>
      </c>
      <c r="S21" s="609"/>
      <c r="T21" s="609"/>
      <c r="U21" s="609"/>
      <c r="V21" s="609"/>
      <c r="W21" s="609"/>
      <c r="X21" s="609"/>
      <c r="Y21" s="610"/>
      <c r="Z21" s="646">
        <v>10.199999999999999</v>
      </c>
      <c r="AA21" s="646"/>
      <c r="AB21" s="646"/>
      <c r="AC21" s="646"/>
      <c r="AD21" s="647">
        <v>7031420</v>
      </c>
      <c r="AE21" s="647"/>
      <c r="AF21" s="647"/>
      <c r="AG21" s="647"/>
      <c r="AH21" s="647"/>
      <c r="AI21" s="647"/>
      <c r="AJ21" s="647"/>
      <c r="AK21" s="647"/>
      <c r="AL21" s="611">
        <v>18.2</v>
      </c>
      <c r="AM21" s="612"/>
      <c r="AN21" s="612"/>
      <c r="AO21" s="648"/>
      <c r="AP21" s="605" t="s">
        <v>280</v>
      </c>
      <c r="AQ21" s="685"/>
      <c r="AR21" s="685"/>
      <c r="AS21" s="685"/>
      <c r="AT21" s="685"/>
      <c r="AU21" s="685"/>
      <c r="AV21" s="685"/>
      <c r="AW21" s="685"/>
      <c r="AX21" s="685"/>
      <c r="AY21" s="685"/>
      <c r="AZ21" s="685"/>
      <c r="BA21" s="685"/>
      <c r="BB21" s="685"/>
      <c r="BC21" s="685"/>
      <c r="BD21" s="685"/>
      <c r="BE21" s="685"/>
      <c r="BF21" s="686"/>
      <c r="BG21" s="608">
        <v>3697</v>
      </c>
      <c r="BH21" s="609"/>
      <c r="BI21" s="609"/>
      <c r="BJ21" s="609"/>
      <c r="BK21" s="609"/>
      <c r="BL21" s="609"/>
      <c r="BM21" s="609"/>
      <c r="BN21" s="610"/>
      <c r="BO21" s="646">
        <v>0</v>
      </c>
      <c r="BP21" s="646"/>
      <c r="BQ21" s="646"/>
      <c r="BR21" s="646"/>
      <c r="BS21" s="647" t="s">
        <v>131</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281</v>
      </c>
      <c r="C22" s="606"/>
      <c r="D22" s="606"/>
      <c r="E22" s="606"/>
      <c r="F22" s="606"/>
      <c r="G22" s="606"/>
      <c r="H22" s="606"/>
      <c r="I22" s="606"/>
      <c r="J22" s="606"/>
      <c r="K22" s="606"/>
      <c r="L22" s="606"/>
      <c r="M22" s="606"/>
      <c r="N22" s="606"/>
      <c r="O22" s="606"/>
      <c r="P22" s="606"/>
      <c r="Q22" s="607"/>
      <c r="R22" s="608">
        <v>7031420</v>
      </c>
      <c r="S22" s="609"/>
      <c r="T22" s="609"/>
      <c r="U22" s="609"/>
      <c r="V22" s="609"/>
      <c r="W22" s="609"/>
      <c r="X22" s="609"/>
      <c r="Y22" s="610"/>
      <c r="Z22" s="646">
        <v>9</v>
      </c>
      <c r="AA22" s="646"/>
      <c r="AB22" s="646"/>
      <c r="AC22" s="646"/>
      <c r="AD22" s="647">
        <v>7031420</v>
      </c>
      <c r="AE22" s="647"/>
      <c r="AF22" s="647"/>
      <c r="AG22" s="647"/>
      <c r="AH22" s="647"/>
      <c r="AI22" s="647"/>
      <c r="AJ22" s="647"/>
      <c r="AK22" s="647"/>
      <c r="AL22" s="611">
        <v>18.2</v>
      </c>
      <c r="AM22" s="612"/>
      <c r="AN22" s="612"/>
      <c r="AO22" s="648"/>
      <c r="AP22" s="605" t="s">
        <v>282</v>
      </c>
      <c r="AQ22" s="685"/>
      <c r="AR22" s="685"/>
      <c r="AS22" s="685"/>
      <c r="AT22" s="685"/>
      <c r="AU22" s="685"/>
      <c r="AV22" s="685"/>
      <c r="AW22" s="685"/>
      <c r="AX22" s="685"/>
      <c r="AY22" s="685"/>
      <c r="AZ22" s="685"/>
      <c r="BA22" s="685"/>
      <c r="BB22" s="685"/>
      <c r="BC22" s="685"/>
      <c r="BD22" s="685"/>
      <c r="BE22" s="685"/>
      <c r="BF22" s="686"/>
      <c r="BG22" s="608" t="s">
        <v>244</v>
      </c>
      <c r="BH22" s="609"/>
      <c r="BI22" s="609"/>
      <c r="BJ22" s="609"/>
      <c r="BK22" s="609"/>
      <c r="BL22" s="609"/>
      <c r="BM22" s="609"/>
      <c r="BN22" s="610"/>
      <c r="BO22" s="646" t="s">
        <v>244</v>
      </c>
      <c r="BP22" s="646"/>
      <c r="BQ22" s="646"/>
      <c r="BR22" s="646"/>
      <c r="BS22" s="647" t="s">
        <v>131</v>
      </c>
      <c r="BT22" s="647"/>
      <c r="BU22" s="647"/>
      <c r="BV22" s="647"/>
      <c r="BW22" s="647"/>
      <c r="BX22" s="647"/>
      <c r="BY22" s="647"/>
      <c r="BZ22" s="647"/>
      <c r="CA22" s="647"/>
      <c r="CB22" s="687"/>
      <c r="CD22" s="660" t="s">
        <v>283</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05" t="s">
        <v>284</v>
      </c>
      <c r="C23" s="606"/>
      <c r="D23" s="606"/>
      <c r="E23" s="606"/>
      <c r="F23" s="606"/>
      <c r="G23" s="606"/>
      <c r="H23" s="606"/>
      <c r="I23" s="606"/>
      <c r="J23" s="606"/>
      <c r="K23" s="606"/>
      <c r="L23" s="606"/>
      <c r="M23" s="606"/>
      <c r="N23" s="606"/>
      <c r="O23" s="606"/>
      <c r="P23" s="606"/>
      <c r="Q23" s="607"/>
      <c r="R23" s="608">
        <v>938892</v>
      </c>
      <c r="S23" s="609"/>
      <c r="T23" s="609"/>
      <c r="U23" s="609"/>
      <c r="V23" s="609"/>
      <c r="W23" s="609"/>
      <c r="X23" s="609"/>
      <c r="Y23" s="610"/>
      <c r="Z23" s="646">
        <v>1.2</v>
      </c>
      <c r="AA23" s="646"/>
      <c r="AB23" s="646"/>
      <c r="AC23" s="646"/>
      <c r="AD23" s="647" t="s">
        <v>131</v>
      </c>
      <c r="AE23" s="647"/>
      <c r="AF23" s="647"/>
      <c r="AG23" s="647"/>
      <c r="AH23" s="647"/>
      <c r="AI23" s="647"/>
      <c r="AJ23" s="647"/>
      <c r="AK23" s="647"/>
      <c r="AL23" s="611" t="s">
        <v>131</v>
      </c>
      <c r="AM23" s="612"/>
      <c r="AN23" s="612"/>
      <c r="AO23" s="648"/>
      <c r="AP23" s="605" t="s">
        <v>285</v>
      </c>
      <c r="AQ23" s="685"/>
      <c r="AR23" s="685"/>
      <c r="AS23" s="685"/>
      <c r="AT23" s="685"/>
      <c r="AU23" s="685"/>
      <c r="AV23" s="685"/>
      <c r="AW23" s="685"/>
      <c r="AX23" s="685"/>
      <c r="AY23" s="685"/>
      <c r="AZ23" s="685"/>
      <c r="BA23" s="685"/>
      <c r="BB23" s="685"/>
      <c r="BC23" s="685"/>
      <c r="BD23" s="685"/>
      <c r="BE23" s="685"/>
      <c r="BF23" s="686"/>
      <c r="BG23" s="608">
        <v>1083894</v>
      </c>
      <c r="BH23" s="609"/>
      <c r="BI23" s="609"/>
      <c r="BJ23" s="609"/>
      <c r="BK23" s="609"/>
      <c r="BL23" s="609"/>
      <c r="BM23" s="609"/>
      <c r="BN23" s="610"/>
      <c r="BO23" s="646">
        <v>4</v>
      </c>
      <c r="BP23" s="646"/>
      <c r="BQ23" s="646"/>
      <c r="BR23" s="646"/>
      <c r="BS23" s="647" t="s">
        <v>244</v>
      </c>
      <c r="BT23" s="647"/>
      <c r="BU23" s="647"/>
      <c r="BV23" s="647"/>
      <c r="BW23" s="647"/>
      <c r="BX23" s="647"/>
      <c r="BY23" s="647"/>
      <c r="BZ23" s="647"/>
      <c r="CA23" s="647"/>
      <c r="CB23" s="687"/>
      <c r="CD23" s="660" t="s">
        <v>224</v>
      </c>
      <c r="CE23" s="661"/>
      <c r="CF23" s="661"/>
      <c r="CG23" s="661"/>
      <c r="CH23" s="661"/>
      <c r="CI23" s="661"/>
      <c r="CJ23" s="661"/>
      <c r="CK23" s="661"/>
      <c r="CL23" s="661"/>
      <c r="CM23" s="661"/>
      <c r="CN23" s="661"/>
      <c r="CO23" s="661"/>
      <c r="CP23" s="661"/>
      <c r="CQ23" s="662"/>
      <c r="CR23" s="660" t="s">
        <v>286</v>
      </c>
      <c r="CS23" s="661"/>
      <c r="CT23" s="661"/>
      <c r="CU23" s="661"/>
      <c r="CV23" s="661"/>
      <c r="CW23" s="661"/>
      <c r="CX23" s="661"/>
      <c r="CY23" s="662"/>
      <c r="CZ23" s="660" t="s">
        <v>287</v>
      </c>
      <c r="DA23" s="661"/>
      <c r="DB23" s="661"/>
      <c r="DC23" s="662"/>
      <c r="DD23" s="660" t="s">
        <v>288</v>
      </c>
      <c r="DE23" s="661"/>
      <c r="DF23" s="661"/>
      <c r="DG23" s="661"/>
      <c r="DH23" s="661"/>
      <c r="DI23" s="661"/>
      <c r="DJ23" s="661"/>
      <c r="DK23" s="662"/>
      <c r="DL23" s="698" t="s">
        <v>289</v>
      </c>
      <c r="DM23" s="699"/>
      <c r="DN23" s="699"/>
      <c r="DO23" s="699"/>
      <c r="DP23" s="699"/>
      <c r="DQ23" s="699"/>
      <c r="DR23" s="699"/>
      <c r="DS23" s="699"/>
      <c r="DT23" s="699"/>
      <c r="DU23" s="699"/>
      <c r="DV23" s="700"/>
      <c r="DW23" s="660" t="s">
        <v>290</v>
      </c>
      <c r="DX23" s="661"/>
      <c r="DY23" s="661"/>
      <c r="DZ23" s="661"/>
      <c r="EA23" s="661"/>
      <c r="EB23" s="661"/>
      <c r="EC23" s="662"/>
    </row>
    <row r="24" spans="2:133" ht="11.25" customHeight="1" x14ac:dyDescent="0.15">
      <c r="B24" s="605" t="s">
        <v>291</v>
      </c>
      <c r="C24" s="606"/>
      <c r="D24" s="606"/>
      <c r="E24" s="606"/>
      <c r="F24" s="606"/>
      <c r="G24" s="606"/>
      <c r="H24" s="606"/>
      <c r="I24" s="606"/>
      <c r="J24" s="606"/>
      <c r="K24" s="606"/>
      <c r="L24" s="606"/>
      <c r="M24" s="606"/>
      <c r="N24" s="606"/>
      <c r="O24" s="606"/>
      <c r="P24" s="606"/>
      <c r="Q24" s="607"/>
      <c r="R24" s="608" t="s">
        <v>131</v>
      </c>
      <c r="S24" s="609"/>
      <c r="T24" s="609"/>
      <c r="U24" s="609"/>
      <c r="V24" s="609"/>
      <c r="W24" s="609"/>
      <c r="X24" s="609"/>
      <c r="Y24" s="610"/>
      <c r="Z24" s="646" t="s">
        <v>131</v>
      </c>
      <c r="AA24" s="646"/>
      <c r="AB24" s="646"/>
      <c r="AC24" s="646"/>
      <c r="AD24" s="647" t="s">
        <v>131</v>
      </c>
      <c r="AE24" s="647"/>
      <c r="AF24" s="647"/>
      <c r="AG24" s="647"/>
      <c r="AH24" s="647"/>
      <c r="AI24" s="647"/>
      <c r="AJ24" s="647"/>
      <c r="AK24" s="647"/>
      <c r="AL24" s="611" t="s">
        <v>244</v>
      </c>
      <c r="AM24" s="612"/>
      <c r="AN24" s="612"/>
      <c r="AO24" s="648"/>
      <c r="AP24" s="605" t="s">
        <v>292</v>
      </c>
      <c r="AQ24" s="685"/>
      <c r="AR24" s="685"/>
      <c r="AS24" s="685"/>
      <c r="AT24" s="685"/>
      <c r="AU24" s="685"/>
      <c r="AV24" s="685"/>
      <c r="AW24" s="685"/>
      <c r="AX24" s="685"/>
      <c r="AY24" s="685"/>
      <c r="AZ24" s="685"/>
      <c r="BA24" s="685"/>
      <c r="BB24" s="685"/>
      <c r="BC24" s="685"/>
      <c r="BD24" s="685"/>
      <c r="BE24" s="685"/>
      <c r="BF24" s="686"/>
      <c r="BG24" s="608" t="s">
        <v>244</v>
      </c>
      <c r="BH24" s="609"/>
      <c r="BI24" s="609"/>
      <c r="BJ24" s="609"/>
      <c r="BK24" s="609"/>
      <c r="BL24" s="609"/>
      <c r="BM24" s="609"/>
      <c r="BN24" s="610"/>
      <c r="BO24" s="646" t="s">
        <v>244</v>
      </c>
      <c r="BP24" s="646"/>
      <c r="BQ24" s="646"/>
      <c r="BR24" s="646"/>
      <c r="BS24" s="647" t="s">
        <v>131</v>
      </c>
      <c r="BT24" s="647"/>
      <c r="BU24" s="647"/>
      <c r="BV24" s="647"/>
      <c r="BW24" s="647"/>
      <c r="BX24" s="647"/>
      <c r="BY24" s="647"/>
      <c r="BZ24" s="647"/>
      <c r="CA24" s="647"/>
      <c r="CB24" s="687"/>
      <c r="CD24" s="666" t="s">
        <v>293</v>
      </c>
      <c r="CE24" s="667"/>
      <c r="CF24" s="667"/>
      <c r="CG24" s="667"/>
      <c r="CH24" s="667"/>
      <c r="CI24" s="667"/>
      <c r="CJ24" s="667"/>
      <c r="CK24" s="667"/>
      <c r="CL24" s="667"/>
      <c r="CM24" s="667"/>
      <c r="CN24" s="667"/>
      <c r="CO24" s="667"/>
      <c r="CP24" s="667"/>
      <c r="CQ24" s="668"/>
      <c r="CR24" s="663">
        <v>32080100</v>
      </c>
      <c r="CS24" s="664"/>
      <c r="CT24" s="664"/>
      <c r="CU24" s="664"/>
      <c r="CV24" s="664"/>
      <c r="CW24" s="664"/>
      <c r="CX24" s="664"/>
      <c r="CY24" s="689"/>
      <c r="CZ24" s="690">
        <v>43</v>
      </c>
      <c r="DA24" s="672"/>
      <c r="DB24" s="672"/>
      <c r="DC24" s="692"/>
      <c r="DD24" s="688">
        <v>21076018</v>
      </c>
      <c r="DE24" s="664"/>
      <c r="DF24" s="664"/>
      <c r="DG24" s="664"/>
      <c r="DH24" s="664"/>
      <c r="DI24" s="664"/>
      <c r="DJ24" s="664"/>
      <c r="DK24" s="689"/>
      <c r="DL24" s="688">
        <v>20911328</v>
      </c>
      <c r="DM24" s="664"/>
      <c r="DN24" s="664"/>
      <c r="DO24" s="664"/>
      <c r="DP24" s="664"/>
      <c r="DQ24" s="664"/>
      <c r="DR24" s="664"/>
      <c r="DS24" s="664"/>
      <c r="DT24" s="664"/>
      <c r="DU24" s="664"/>
      <c r="DV24" s="689"/>
      <c r="DW24" s="690">
        <v>53.1</v>
      </c>
      <c r="DX24" s="672"/>
      <c r="DY24" s="672"/>
      <c r="DZ24" s="672"/>
      <c r="EA24" s="672"/>
      <c r="EB24" s="672"/>
      <c r="EC24" s="691"/>
    </row>
    <row r="25" spans="2:133" ht="11.25" customHeight="1" x14ac:dyDescent="0.15">
      <c r="B25" s="605" t="s">
        <v>294</v>
      </c>
      <c r="C25" s="606"/>
      <c r="D25" s="606"/>
      <c r="E25" s="606"/>
      <c r="F25" s="606"/>
      <c r="G25" s="606"/>
      <c r="H25" s="606"/>
      <c r="I25" s="606"/>
      <c r="J25" s="606"/>
      <c r="K25" s="606"/>
      <c r="L25" s="606"/>
      <c r="M25" s="606"/>
      <c r="N25" s="606"/>
      <c r="O25" s="606"/>
      <c r="P25" s="606"/>
      <c r="Q25" s="607"/>
      <c r="R25" s="608">
        <v>40442465</v>
      </c>
      <c r="S25" s="609"/>
      <c r="T25" s="609"/>
      <c r="U25" s="609"/>
      <c r="V25" s="609"/>
      <c r="W25" s="609"/>
      <c r="X25" s="609"/>
      <c r="Y25" s="610"/>
      <c r="Z25" s="646">
        <v>51.5</v>
      </c>
      <c r="AA25" s="646"/>
      <c r="AB25" s="646"/>
      <c r="AC25" s="646"/>
      <c r="AD25" s="647">
        <v>38419679</v>
      </c>
      <c r="AE25" s="647"/>
      <c r="AF25" s="647"/>
      <c r="AG25" s="647"/>
      <c r="AH25" s="647"/>
      <c r="AI25" s="647"/>
      <c r="AJ25" s="647"/>
      <c r="AK25" s="647"/>
      <c r="AL25" s="611">
        <v>99.6</v>
      </c>
      <c r="AM25" s="612"/>
      <c r="AN25" s="612"/>
      <c r="AO25" s="648"/>
      <c r="AP25" s="605" t="s">
        <v>295</v>
      </c>
      <c r="AQ25" s="685"/>
      <c r="AR25" s="685"/>
      <c r="AS25" s="685"/>
      <c r="AT25" s="685"/>
      <c r="AU25" s="685"/>
      <c r="AV25" s="685"/>
      <c r="AW25" s="685"/>
      <c r="AX25" s="685"/>
      <c r="AY25" s="685"/>
      <c r="AZ25" s="685"/>
      <c r="BA25" s="685"/>
      <c r="BB25" s="685"/>
      <c r="BC25" s="685"/>
      <c r="BD25" s="685"/>
      <c r="BE25" s="685"/>
      <c r="BF25" s="686"/>
      <c r="BG25" s="608" t="s">
        <v>244</v>
      </c>
      <c r="BH25" s="609"/>
      <c r="BI25" s="609"/>
      <c r="BJ25" s="609"/>
      <c r="BK25" s="609"/>
      <c r="BL25" s="609"/>
      <c r="BM25" s="609"/>
      <c r="BN25" s="610"/>
      <c r="BO25" s="646" t="s">
        <v>244</v>
      </c>
      <c r="BP25" s="646"/>
      <c r="BQ25" s="646"/>
      <c r="BR25" s="646"/>
      <c r="BS25" s="647" t="s">
        <v>244</v>
      </c>
      <c r="BT25" s="647"/>
      <c r="BU25" s="647"/>
      <c r="BV25" s="647"/>
      <c r="BW25" s="647"/>
      <c r="BX25" s="647"/>
      <c r="BY25" s="647"/>
      <c r="BZ25" s="647"/>
      <c r="CA25" s="647"/>
      <c r="CB25" s="687"/>
      <c r="CD25" s="605" t="s">
        <v>296</v>
      </c>
      <c r="CE25" s="606"/>
      <c r="CF25" s="606"/>
      <c r="CG25" s="606"/>
      <c r="CH25" s="606"/>
      <c r="CI25" s="606"/>
      <c r="CJ25" s="606"/>
      <c r="CK25" s="606"/>
      <c r="CL25" s="606"/>
      <c r="CM25" s="606"/>
      <c r="CN25" s="606"/>
      <c r="CO25" s="606"/>
      <c r="CP25" s="606"/>
      <c r="CQ25" s="607"/>
      <c r="CR25" s="608">
        <v>11135891</v>
      </c>
      <c r="CS25" s="621"/>
      <c r="CT25" s="621"/>
      <c r="CU25" s="621"/>
      <c r="CV25" s="621"/>
      <c r="CW25" s="621"/>
      <c r="CX25" s="621"/>
      <c r="CY25" s="622"/>
      <c r="CZ25" s="611">
        <v>14.9</v>
      </c>
      <c r="DA25" s="623"/>
      <c r="DB25" s="623"/>
      <c r="DC25" s="624"/>
      <c r="DD25" s="614">
        <v>10189937</v>
      </c>
      <c r="DE25" s="621"/>
      <c r="DF25" s="621"/>
      <c r="DG25" s="621"/>
      <c r="DH25" s="621"/>
      <c r="DI25" s="621"/>
      <c r="DJ25" s="621"/>
      <c r="DK25" s="622"/>
      <c r="DL25" s="614">
        <v>10058108</v>
      </c>
      <c r="DM25" s="621"/>
      <c r="DN25" s="621"/>
      <c r="DO25" s="621"/>
      <c r="DP25" s="621"/>
      <c r="DQ25" s="621"/>
      <c r="DR25" s="621"/>
      <c r="DS25" s="621"/>
      <c r="DT25" s="621"/>
      <c r="DU25" s="621"/>
      <c r="DV25" s="622"/>
      <c r="DW25" s="611">
        <v>25.5</v>
      </c>
      <c r="DX25" s="623"/>
      <c r="DY25" s="623"/>
      <c r="DZ25" s="623"/>
      <c r="EA25" s="623"/>
      <c r="EB25" s="623"/>
      <c r="EC25" s="635"/>
    </row>
    <row r="26" spans="2:133" ht="11.25" customHeight="1" x14ac:dyDescent="0.15">
      <c r="B26" s="605" t="s">
        <v>297</v>
      </c>
      <c r="C26" s="606"/>
      <c r="D26" s="606"/>
      <c r="E26" s="606"/>
      <c r="F26" s="606"/>
      <c r="G26" s="606"/>
      <c r="H26" s="606"/>
      <c r="I26" s="606"/>
      <c r="J26" s="606"/>
      <c r="K26" s="606"/>
      <c r="L26" s="606"/>
      <c r="M26" s="606"/>
      <c r="N26" s="606"/>
      <c r="O26" s="606"/>
      <c r="P26" s="606"/>
      <c r="Q26" s="607"/>
      <c r="R26" s="608">
        <v>16807</v>
      </c>
      <c r="S26" s="609"/>
      <c r="T26" s="609"/>
      <c r="U26" s="609"/>
      <c r="V26" s="609"/>
      <c r="W26" s="609"/>
      <c r="X26" s="609"/>
      <c r="Y26" s="610"/>
      <c r="Z26" s="646">
        <v>0</v>
      </c>
      <c r="AA26" s="646"/>
      <c r="AB26" s="646"/>
      <c r="AC26" s="646"/>
      <c r="AD26" s="647">
        <v>16807</v>
      </c>
      <c r="AE26" s="647"/>
      <c r="AF26" s="647"/>
      <c r="AG26" s="647"/>
      <c r="AH26" s="647"/>
      <c r="AI26" s="647"/>
      <c r="AJ26" s="647"/>
      <c r="AK26" s="647"/>
      <c r="AL26" s="611">
        <v>0</v>
      </c>
      <c r="AM26" s="612"/>
      <c r="AN26" s="612"/>
      <c r="AO26" s="648"/>
      <c r="AP26" s="605" t="s">
        <v>298</v>
      </c>
      <c r="AQ26" s="685"/>
      <c r="AR26" s="685"/>
      <c r="AS26" s="685"/>
      <c r="AT26" s="685"/>
      <c r="AU26" s="685"/>
      <c r="AV26" s="685"/>
      <c r="AW26" s="685"/>
      <c r="AX26" s="685"/>
      <c r="AY26" s="685"/>
      <c r="AZ26" s="685"/>
      <c r="BA26" s="685"/>
      <c r="BB26" s="685"/>
      <c r="BC26" s="685"/>
      <c r="BD26" s="685"/>
      <c r="BE26" s="685"/>
      <c r="BF26" s="686"/>
      <c r="BG26" s="608" t="s">
        <v>244</v>
      </c>
      <c r="BH26" s="609"/>
      <c r="BI26" s="609"/>
      <c r="BJ26" s="609"/>
      <c r="BK26" s="609"/>
      <c r="BL26" s="609"/>
      <c r="BM26" s="609"/>
      <c r="BN26" s="610"/>
      <c r="BO26" s="646" t="s">
        <v>244</v>
      </c>
      <c r="BP26" s="646"/>
      <c r="BQ26" s="646"/>
      <c r="BR26" s="646"/>
      <c r="BS26" s="647" t="s">
        <v>131</v>
      </c>
      <c r="BT26" s="647"/>
      <c r="BU26" s="647"/>
      <c r="BV26" s="647"/>
      <c r="BW26" s="647"/>
      <c r="BX26" s="647"/>
      <c r="BY26" s="647"/>
      <c r="BZ26" s="647"/>
      <c r="CA26" s="647"/>
      <c r="CB26" s="687"/>
      <c r="CD26" s="605" t="s">
        <v>299</v>
      </c>
      <c r="CE26" s="606"/>
      <c r="CF26" s="606"/>
      <c r="CG26" s="606"/>
      <c r="CH26" s="606"/>
      <c r="CI26" s="606"/>
      <c r="CJ26" s="606"/>
      <c r="CK26" s="606"/>
      <c r="CL26" s="606"/>
      <c r="CM26" s="606"/>
      <c r="CN26" s="606"/>
      <c r="CO26" s="606"/>
      <c r="CP26" s="606"/>
      <c r="CQ26" s="607"/>
      <c r="CR26" s="608">
        <v>7045825</v>
      </c>
      <c r="CS26" s="609"/>
      <c r="CT26" s="609"/>
      <c r="CU26" s="609"/>
      <c r="CV26" s="609"/>
      <c r="CW26" s="609"/>
      <c r="CX26" s="609"/>
      <c r="CY26" s="610"/>
      <c r="CZ26" s="611">
        <v>9.4</v>
      </c>
      <c r="DA26" s="623"/>
      <c r="DB26" s="623"/>
      <c r="DC26" s="624"/>
      <c r="DD26" s="614">
        <v>6633311</v>
      </c>
      <c r="DE26" s="609"/>
      <c r="DF26" s="609"/>
      <c r="DG26" s="609"/>
      <c r="DH26" s="609"/>
      <c r="DI26" s="609"/>
      <c r="DJ26" s="609"/>
      <c r="DK26" s="610"/>
      <c r="DL26" s="614" t="s">
        <v>244</v>
      </c>
      <c r="DM26" s="609"/>
      <c r="DN26" s="609"/>
      <c r="DO26" s="609"/>
      <c r="DP26" s="609"/>
      <c r="DQ26" s="609"/>
      <c r="DR26" s="609"/>
      <c r="DS26" s="609"/>
      <c r="DT26" s="609"/>
      <c r="DU26" s="609"/>
      <c r="DV26" s="610"/>
      <c r="DW26" s="611" t="s">
        <v>131</v>
      </c>
      <c r="DX26" s="623"/>
      <c r="DY26" s="623"/>
      <c r="DZ26" s="623"/>
      <c r="EA26" s="623"/>
      <c r="EB26" s="623"/>
      <c r="EC26" s="635"/>
    </row>
    <row r="27" spans="2:133" ht="11.25" customHeight="1" x14ac:dyDescent="0.15">
      <c r="B27" s="605" t="s">
        <v>300</v>
      </c>
      <c r="C27" s="606"/>
      <c r="D27" s="606"/>
      <c r="E27" s="606"/>
      <c r="F27" s="606"/>
      <c r="G27" s="606"/>
      <c r="H27" s="606"/>
      <c r="I27" s="606"/>
      <c r="J27" s="606"/>
      <c r="K27" s="606"/>
      <c r="L27" s="606"/>
      <c r="M27" s="606"/>
      <c r="N27" s="606"/>
      <c r="O27" s="606"/>
      <c r="P27" s="606"/>
      <c r="Q27" s="607"/>
      <c r="R27" s="608">
        <v>236402</v>
      </c>
      <c r="S27" s="609"/>
      <c r="T27" s="609"/>
      <c r="U27" s="609"/>
      <c r="V27" s="609"/>
      <c r="W27" s="609"/>
      <c r="X27" s="609"/>
      <c r="Y27" s="610"/>
      <c r="Z27" s="646">
        <v>0.3</v>
      </c>
      <c r="AA27" s="646"/>
      <c r="AB27" s="646"/>
      <c r="AC27" s="646"/>
      <c r="AD27" s="647" t="s">
        <v>131</v>
      </c>
      <c r="AE27" s="647"/>
      <c r="AF27" s="647"/>
      <c r="AG27" s="647"/>
      <c r="AH27" s="647"/>
      <c r="AI27" s="647"/>
      <c r="AJ27" s="647"/>
      <c r="AK27" s="647"/>
      <c r="AL27" s="611" t="s">
        <v>244</v>
      </c>
      <c r="AM27" s="612"/>
      <c r="AN27" s="612"/>
      <c r="AO27" s="648"/>
      <c r="AP27" s="605" t="s">
        <v>301</v>
      </c>
      <c r="AQ27" s="606"/>
      <c r="AR27" s="606"/>
      <c r="AS27" s="606"/>
      <c r="AT27" s="606"/>
      <c r="AU27" s="606"/>
      <c r="AV27" s="606"/>
      <c r="AW27" s="606"/>
      <c r="AX27" s="606"/>
      <c r="AY27" s="606"/>
      <c r="AZ27" s="606"/>
      <c r="BA27" s="606"/>
      <c r="BB27" s="606"/>
      <c r="BC27" s="606"/>
      <c r="BD27" s="606"/>
      <c r="BE27" s="606"/>
      <c r="BF27" s="607"/>
      <c r="BG27" s="608">
        <v>27388860</v>
      </c>
      <c r="BH27" s="609"/>
      <c r="BI27" s="609"/>
      <c r="BJ27" s="609"/>
      <c r="BK27" s="609"/>
      <c r="BL27" s="609"/>
      <c r="BM27" s="609"/>
      <c r="BN27" s="610"/>
      <c r="BO27" s="646">
        <v>100</v>
      </c>
      <c r="BP27" s="646"/>
      <c r="BQ27" s="646"/>
      <c r="BR27" s="646"/>
      <c r="BS27" s="647">
        <v>1013311</v>
      </c>
      <c r="BT27" s="647"/>
      <c r="BU27" s="647"/>
      <c r="BV27" s="647"/>
      <c r="BW27" s="647"/>
      <c r="BX27" s="647"/>
      <c r="BY27" s="647"/>
      <c r="BZ27" s="647"/>
      <c r="CA27" s="647"/>
      <c r="CB27" s="687"/>
      <c r="CD27" s="605" t="s">
        <v>302</v>
      </c>
      <c r="CE27" s="606"/>
      <c r="CF27" s="606"/>
      <c r="CG27" s="606"/>
      <c r="CH27" s="606"/>
      <c r="CI27" s="606"/>
      <c r="CJ27" s="606"/>
      <c r="CK27" s="606"/>
      <c r="CL27" s="606"/>
      <c r="CM27" s="606"/>
      <c r="CN27" s="606"/>
      <c r="CO27" s="606"/>
      <c r="CP27" s="606"/>
      <c r="CQ27" s="607"/>
      <c r="CR27" s="608">
        <v>12853275</v>
      </c>
      <c r="CS27" s="621"/>
      <c r="CT27" s="621"/>
      <c r="CU27" s="621"/>
      <c r="CV27" s="621"/>
      <c r="CW27" s="621"/>
      <c r="CX27" s="621"/>
      <c r="CY27" s="622"/>
      <c r="CZ27" s="611">
        <v>17.2</v>
      </c>
      <c r="DA27" s="623"/>
      <c r="DB27" s="623"/>
      <c r="DC27" s="624"/>
      <c r="DD27" s="614">
        <v>3071314</v>
      </c>
      <c r="DE27" s="621"/>
      <c r="DF27" s="621"/>
      <c r="DG27" s="621"/>
      <c r="DH27" s="621"/>
      <c r="DI27" s="621"/>
      <c r="DJ27" s="621"/>
      <c r="DK27" s="622"/>
      <c r="DL27" s="614">
        <v>3038453</v>
      </c>
      <c r="DM27" s="621"/>
      <c r="DN27" s="621"/>
      <c r="DO27" s="621"/>
      <c r="DP27" s="621"/>
      <c r="DQ27" s="621"/>
      <c r="DR27" s="621"/>
      <c r="DS27" s="621"/>
      <c r="DT27" s="621"/>
      <c r="DU27" s="621"/>
      <c r="DV27" s="622"/>
      <c r="DW27" s="611">
        <v>7.7</v>
      </c>
      <c r="DX27" s="623"/>
      <c r="DY27" s="623"/>
      <c r="DZ27" s="623"/>
      <c r="EA27" s="623"/>
      <c r="EB27" s="623"/>
      <c r="EC27" s="635"/>
    </row>
    <row r="28" spans="2:133" ht="11.25" customHeight="1" x14ac:dyDescent="0.15">
      <c r="B28" s="605" t="s">
        <v>303</v>
      </c>
      <c r="C28" s="606"/>
      <c r="D28" s="606"/>
      <c r="E28" s="606"/>
      <c r="F28" s="606"/>
      <c r="G28" s="606"/>
      <c r="H28" s="606"/>
      <c r="I28" s="606"/>
      <c r="J28" s="606"/>
      <c r="K28" s="606"/>
      <c r="L28" s="606"/>
      <c r="M28" s="606"/>
      <c r="N28" s="606"/>
      <c r="O28" s="606"/>
      <c r="P28" s="606"/>
      <c r="Q28" s="607"/>
      <c r="R28" s="608">
        <v>926677</v>
      </c>
      <c r="S28" s="609"/>
      <c r="T28" s="609"/>
      <c r="U28" s="609"/>
      <c r="V28" s="609"/>
      <c r="W28" s="609"/>
      <c r="X28" s="609"/>
      <c r="Y28" s="610"/>
      <c r="Z28" s="646">
        <v>1.2</v>
      </c>
      <c r="AA28" s="646"/>
      <c r="AB28" s="646"/>
      <c r="AC28" s="646"/>
      <c r="AD28" s="647">
        <v>56545</v>
      </c>
      <c r="AE28" s="647"/>
      <c r="AF28" s="647"/>
      <c r="AG28" s="647"/>
      <c r="AH28" s="647"/>
      <c r="AI28" s="647"/>
      <c r="AJ28" s="647"/>
      <c r="AK28" s="647"/>
      <c r="AL28" s="611">
        <v>0.1</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304</v>
      </c>
      <c r="CE28" s="606"/>
      <c r="CF28" s="606"/>
      <c r="CG28" s="606"/>
      <c r="CH28" s="606"/>
      <c r="CI28" s="606"/>
      <c r="CJ28" s="606"/>
      <c r="CK28" s="606"/>
      <c r="CL28" s="606"/>
      <c r="CM28" s="606"/>
      <c r="CN28" s="606"/>
      <c r="CO28" s="606"/>
      <c r="CP28" s="606"/>
      <c r="CQ28" s="607"/>
      <c r="CR28" s="608">
        <v>8090934</v>
      </c>
      <c r="CS28" s="609"/>
      <c r="CT28" s="609"/>
      <c r="CU28" s="609"/>
      <c r="CV28" s="609"/>
      <c r="CW28" s="609"/>
      <c r="CX28" s="609"/>
      <c r="CY28" s="610"/>
      <c r="CZ28" s="611">
        <v>10.8</v>
      </c>
      <c r="DA28" s="623"/>
      <c r="DB28" s="623"/>
      <c r="DC28" s="624"/>
      <c r="DD28" s="614">
        <v>7814767</v>
      </c>
      <c r="DE28" s="609"/>
      <c r="DF28" s="609"/>
      <c r="DG28" s="609"/>
      <c r="DH28" s="609"/>
      <c r="DI28" s="609"/>
      <c r="DJ28" s="609"/>
      <c r="DK28" s="610"/>
      <c r="DL28" s="614">
        <v>7814767</v>
      </c>
      <c r="DM28" s="609"/>
      <c r="DN28" s="609"/>
      <c r="DO28" s="609"/>
      <c r="DP28" s="609"/>
      <c r="DQ28" s="609"/>
      <c r="DR28" s="609"/>
      <c r="DS28" s="609"/>
      <c r="DT28" s="609"/>
      <c r="DU28" s="609"/>
      <c r="DV28" s="610"/>
      <c r="DW28" s="611">
        <v>19.8</v>
      </c>
      <c r="DX28" s="623"/>
      <c r="DY28" s="623"/>
      <c r="DZ28" s="623"/>
      <c r="EA28" s="623"/>
      <c r="EB28" s="623"/>
      <c r="EC28" s="635"/>
    </row>
    <row r="29" spans="2:133" ht="11.25" customHeight="1" x14ac:dyDescent="0.15">
      <c r="B29" s="605" t="s">
        <v>305</v>
      </c>
      <c r="C29" s="606"/>
      <c r="D29" s="606"/>
      <c r="E29" s="606"/>
      <c r="F29" s="606"/>
      <c r="G29" s="606"/>
      <c r="H29" s="606"/>
      <c r="I29" s="606"/>
      <c r="J29" s="606"/>
      <c r="K29" s="606"/>
      <c r="L29" s="606"/>
      <c r="M29" s="606"/>
      <c r="N29" s="606"/>
      <c r="O29" s="606"/>
      <c r="P29" s="606"/>
      <c r="Q29" s="607"/>
      <c r="R29" s="608">
        <v>137260</v>
      </c>
      <c r="S29" s="609"/>
      <c r="T29" s="609"/>
      <c r="U29" s="609"/>
      <c r="V29" s="609"/>
      <c r="W29" s="609"/>
      <c r="X29" s="609"/>
      <c r="Y29" s="610"/>
      <c r="Z29" s="646">
        <v>0.2</v>
      </c>
      <c r="AA29" s="646"/>
      <c r="AB29" s="646"/>
      <c r="AC29" s="646"/>
      <c r="AD29" s="647" t="s">
        <v>131</v>
      </c>
      <c r="AE29" s="647"/>
      <c r="AF29" s="647"/>
      <c r="AG29" s="647"/>
      <c r="AH29" s="647"/>
      <c r="AI29" s="647"/>
      <c r="AJ29" s="647"/>
      <c r="AK29" s="647"/>
      <c r="AL29" s="611" t="s">
        <v>244</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306</v>
      </c>
      <c r="CE29" s="628"/>
      <c r="CF29" s="605" t="s">
        <v>72</v>
      </c>
      <c r="CG29" s="606"/>
      <c r="CH29" s="606"/>
      <c r="CI29" s="606"/>
      <c r="CJ29" s="606"/>
      <c r="CK29" s="606"/>
      <c r="CL29" s="606"/>
      <c r="CM29" s="606"/>
      <c r="CN29" s="606"/>
      <c r="CO29" s="606"/>
      <c r="CP29" s="606"/>
      <c r="CQ29" s="607"/>
      <c r="CR29" s="608">
        <v>8090934</v>
      </c>
      <c r="CS29" s="621"/>
      <c r="CT29" s="621"/>
      <c r="CU29" s="621"/>
      <c r="CV29" s="621"/>
      <c r="CW29" s="621"/>
      <c r="CX29" s="621"/>
      <c r="CY29" s="622"/>
      <c r="CZ29" s="611">
        <v>10.8</v>
      </c>
      <c r="DA29" s="623"/>
      <c r="DB29" s="623"/>
      <c r="DC29" s="624"/>
      <c r="DD29" s="614">
        <v>7814767</v>
      </c>
      <c r="DE29" s="621"/>
      <c r="DF29" s="621"/>
      <c r="DG29" s="621"/>
      <c r="DH29" s="621"/>
      <c r="DI29" s="621"/>
      <c r="DJ29" s="621"/>
      <c r="DK29" s="622"/>
      <c r="DL29" s="614">
        <v>7814767</v>
      </c>
      <c r="DM29" s="621"/>
      <c r="DN29" s="621"/>
      <c r="DO29" s="621"/>
      <c r="DP29" s="621"/>
      <c r="DQ29" s="621"/>
      <c r="DR29" s="621"/>
      <c r="DS29" s="621"/>
      <c r="DT29" s="621"/>
      <c r="DU29" s="621"/>
      <c r="DV29" s="622"/>
      <c r="DW29" s="611">
        <v>19.8</v>
      </c>
      <c r="DX29" s="623"/>
      <c r="DY29" s="623"/>
      <c r="DZ29" s="623"/>
      <c r="EA29" s="623"/>
      <c r="EB29" s="623"/>
      <c r="EC29" s="635"/>
    </row>
    <row r="30" spans="2:133" ht="11.25" customHeight="1" x14ac:dyDescent="0.15">
      <c r="B30" s="605" t="s">
        <v>307</v>
      </c>
      <c r="C30" s="606"/>
      <c r="D30" s="606"/>
      <c r="E30" s="606"/>
      <c r="F30" s="606"/>
      <c r="G30" s="606"/>
      <c r="H30" s="606"/>
      <c r="I30" s="606"/>
      <c r="J30" s="606"/>
      <c r="K30" s="606"/>
      <c r="L30" s="606"/>
      <c r="M30" s="606"/>
      <c r="N30" s="606"/>
      <c r="O30" s="606"/>
      <c r="P30" s="606"/>
      <c r="Q30" s="607"/>
      <c r="R30" s="608">
        <v>13170824</v>
      </c>
      <c r="S30" s="609"/>
      <c r="T30" s="609"/>
      <c r="U30" s="609"/>
      <c r="V30" s="609"/>
      <c r="W30" s="609"/>
      <c r="X30" s="609"/>
      <c r="Y30" s="610"/>
      <c r="Z30" s="646">
        <v>16.8</v>
      </c>
      <c r="AA30" s="646"/>
      <c r="AB30" s="646"/>
      <c r="AC30" s="646"/>
      <c r="AD30" s="647" t="s">
        <v>131</v>
      </c>
      <c r="AE30" s="647"/>
      <c r="AF30" s="647"/>
      <c r="AG30" s="647"/>
      <c r="AH30" s="647"/>
      <c r="AI30" s="647"/>
      <c r="AJ30" s="647"/>
      <c r="AK30" s="647"/>
      <c r="AL30" s="611" t="s">
        <v>131</v>
      </c>
      <c r="AM30" s="612"/>
      <c r="AN30" s="612"/>
      <c r="AO30" s="648"/>
      <c r="AP30" s="660" t="s">
        <v>224</v>
      </c>
      <c r="AQ30" s="661"/>
      <c r="AR30" s="661"/>
      <c r="AS30" s="661"/>
      <c r="AT30" s="661"/>
      <c r="AU30" s="661"/>
      <c r="AV30" s="661"/>
      <c r="AW30" s="661"/>
      <c r="AX30" s="661"/>
      <c r="AY30" s="661"/>
      <c r="AZ30" s="661"/>
      <c r="BA30" s="661"/>
      <c r="BB30" s="661"/>
      <c r="BC30" s="661"/>
      <c r="BD30" s="661"/>
      <c r="BE30" s="661"/>
      <c r="BF30" s="662"/>
      <c r="BG30" s="660" t="s">
        <v>308</v>
      </c>
      <c r="BH30" s="678"/>
      <c r="BI30" s="678"/>
      <c r="BJ30" s="678"/>
      <c r="BK30" s="678"/>
      <c r="BL30" s="678"/>
      <c r="BM30" s="678"/>
      <c r="BN30" s="678"/>
      <c r="BO30" s="678"/>
      <c r="BP30" s="678"/>
      <c r="BQ30" s="679"/>
      <c r="BR30" s="660" t="s">
        <v>309</v>
      </c>
      <c r="BS30" s="678"/>
      <c r="BT30" s="678"/>
      <c r="BU30" s="678"/>
      <c r="BV30" s="678"/>
      <c r="BW30" s="678"/>
      <c r="BX30" s="678"/>
      <c r="BY30" s="678"/>
      <c r="BZ30" s="678"/>
      <c r="CA30" s="678"/>
      <c r="CB30" s="679"/>
      <c r="CD30" s="629"/>
      <c r="CE30" s="630"/>
      <c r="CF30" s="605" t="s">
        <v>310</v>
      </c>
      <c r="CG30" s="606"/>
      <c r="CH30" s="606"/>
      <c r="CI30" s="606"/>
      <c r="CJ30" s="606"/>
      <c r="CK30" s="606"/>
      <c r="CL30" s="606"/>
      <c r="CM30" s="606"/>
      <c r="CN30" s="606"/>
      <c r="CO30" s="606"/>
      <c r="CP30" s="606"/>
      <c r="CQ30" s="607"/>
      <c r="CR30" s="608">
        <v>7842228</v>
      </c>
      <c r="CS30" s="609"/>
      <c r="CT30" s="609"/>
      <c r="CU30" s="609"/>
      <c r="CV30" s="609"/>
      <c r="CW30" s="609"/>
      <c r="CX30" s="609"/>
      <c r="CY30" s="610"/>
      <c r="CZ30" s="611">
        <v>10.5</v>
      </c>
      <c r="DA30" s="623"/>
      <c r="DB30" s="623"/>
      <c r="DC30" s="624"/>
      <c r="DD30" s="614">
        <v>7579993</v>
      </c>
      <c r="DE30" s="609"/>
      <c r="DF30" s="609"/>
      <c r="DG30" s="609"/>
      <c r="DH30" s="609"/>
      <c r="DI30" s="609"/>
      <c r="DJ30" s="609"/>
      <c r="DK30" s="610"/>
      <c r="DL30" s="614">
        <v>7579993</v>
      </c>
      <c r="DM30" s="609"/>
      <c r="DN30" s="609"/>
      <c r="DO30" s="609"/>
      <c r="DP30" s="609"/>
      <c r="DQ30" s="609"/>
      <c r="DR30" s="609"/>
      <c r="DS30" s="609"/>
      <c r="DT30" s="609"/>
      <c r="DU30" s="609"/>
      <c r="DV30" s="610"/>
      <c r="DW30" s="611">
        <v>19.2</v>
      </c>
      <c r="DX30" s="623"/>
      <c r="DY30" s="623"/>
      <c r="DZ30" s="623"/>
      <c r="EA30" s="623"/>
      <c r="EB30" s="623"/>
      <c r="EC30" s="635"/>
    </row>
    <row r="31" spans="2:133" ht="11.25" customHeight="1" x14ac:dyDescent="0.15">
      <c r="B31" s="675" t="s">
        <v>311</v>
      </c>
      <c r="C31" s="676"/>
      <c r="D31" s="676"/>
      <c r="E31" s="676"/>
      <c r="F31" s="676"/>
      <c r="G31" s="676"/>
      <c r="H31" s="676"/>
      <c r="I31" s="676"/>
      <c r="J31" s="676"/>
      <c r="K31" s="676"/>
      <c r="L31" s="676"/>
      <c r="M31" s="676"/>
      <c r="N31" s="676"/>
      <c r="O31" s="676"/>
      <c r="P31" s="676"/>
      <c r="Q31" s="677"/>
      <c r="R31" s="608" t="s">
        <v>244</v>
      </c>
      <c r="S31" s="609"/>
      <c r="T31" s="609"/>
      <c r="U31" s="609"/>
      <c r="V31" s="609"/>
      <c r="W31" s="609"/>
      <c r="X31" s="609"/>
      <c r="Y31" s="610"/>
      <c r="Z31" s="646" t="s">
        <v>244</v>
      </c>
      <c r="AA31" s="646"/>
      <c r="AB31" s="646"/>
      <c r="AC31" s="646"/>
      <c r="AD31" s="647" t="s">
        <v>244</v>
      </c>
      <c r="AE31" s="647"/>
      <c r="AF31" s="647"/>
      <c r="AG31" s="647"/>
      <c r="AH31" s="647"/>
      <c r="AI31" s="647"/>
      <c r="AJ31" s="647"/>
      <c r="AK31" s="647"/>
      <c r="AL31" s="611" t="s">
        <v>244</v>
      </c>
      <c r="AM31" s="612"/>
      <c r="AN31" s="612"/>
      <c r="AO31" s="648"/>
      <c r="AP31" s="680" t="s">
        <v>312</v>
      </c>
      <c r="AQ31" s="681"/>
      <c r="AR31" s="681"/>
      <c r="AS31" s="681"/>
      <c r="AT31" s="682" t="s">
        <v>313</v>
      </c>
      <c r="AU31" s="212"/>
      <c r="AV31" s="212"/>
      <c r="AW31" s="212"/>
      <c r="AX31" s="666" t="s">
        <v>189</v>
      </c>
      <c r="AY31" s="667"/>
      <c r="AZ31" s="667"/>
      <c r="BA31" s="667"/>
      <c r="BB31" s="667"/>
      <c r="BC31" s="667"/>
      <c r="BD31" s="667"/>
      <c r="BE31" s="667"/>
      <c r="BF31" s="668"/>
      <c r="BG31" s="670">
        <v>99.5</v>
      </c>
      <c r="BH31" s="671"/>
      <c r="BI31" s="671"/>
      <c r="BJ31" s="671"/>
      <c r="BK31" s="671"/>
      <c r="BL31" s="671"/>
      <c r="BM31" s="672">
        <v>97.8</v>
      </c>
      <c r="BN31" s="671"/>
      <c r="BO31" s="671"/>
      <c r="BP31" s="671"/>
      <c r="BQ31" s="673"/>
      <c r="BR31" s="670">
        <v>99.5</v>
      </c>
      <c r="BS31" s="671"/>
      <c r="BT31" s="671"/>
      <c r="BU31" s="671"/>
      <c r="BV31" s="671"/>
      <c r="BW31" s="671"/>
      <c r="BX31" s="672">
        <v>97.7</v>
      </c>
      <c r="BY31" s="671"/>
      <c r="BZ31" s="671"/>
      <c r="CA31" s="671"/>
      <c r="CB31" s="673"/>
      <c r="CD31" s="629"/>
      <c r="CE31" s="630"/>
      <c r="CF31" s="605" t="s">
        <v>314</v>
      </c>
      <c r="CG31" s="606"/>
      <c r="CH31" s="606"/>
      <c r="CI31" s="606"/>
      <c r="CJ31" s="606"/>
      <c r="CK31" s="606"/>
      <c r="CL31" s="606"/>
      <c r="CM31" s="606"/>
      <c r="CN31" s="606"/>
      <c r="CO31" s="606"/>
      <c r="CP31" s="606"/>
      <c r="CQ31" s="607"/>
      <c r="CR31" s="608">
        <v>248706</v>
      </c>
      <c r="CS31" s="621"/>
      <c r="CT31" s="621"/>
      <c r="CU31" s="621"/>
      <c r="CV31" s="621"/>
      <c r="CW31" s="621"/>
      <c r="CX31" s="621"/>
      <c r="CY31" s="622"/>
      <c r="CZ31" s="611">
        <v>0.3</v>
      </c>
      <c r="DA31" s="623"/>
      <c r="DB31" s="623"/>
      <c r="DC31" s="624"/>
      <c r="DD31" s="614">
        <v>234774</v>
      </c>
      <c r="DE31" s="621"/>
      <c r="DF31" s="621"/>
      <c r="DG31" s="621"/>
      <c r="DH31" s="621"/>
      <c r="DI31" s="621"/>
      <c r="DJ31" s="621"/>
      <c r="DK31" s="622"/>
      <c r="DL31" s="614">
        <v>234774</v>
      </c>
      <c r="DM31" s="621"/>
      <c r="DN31" s="621"/>
      <c r="DO31" s="621"/>
      <c r="DP31" s="621"/>
      <c r="DQ31" s="621"/>
      <c r="DR31" s="621"/>
      <c r="DS31" s="621"/>
      <c r="DT31" s="621"/>
      <c r="DU31" s="621"/>
      <c r="DV31" s="622"/>
      <c r="DW31" s="611">
        <v>0.6</v>
      </c>
      <c r="DX31" s="623"/>
      <c r="DY31" s="623"/>
      <c r="DZ31" s="623"/>
      <c r="EA31" s="623"/>
      <c r="EB31" s="623"/>
      <c r="EC31" s="635"/>
    </row>
    <row r="32" spans="2:133" ht="11.25" customHeight="1" x14ac:dyDescent="0.15">
      <c r="B32" s="605" t="s">
        <v>315</v>
      </c>
      <c r="C32" s="606"/>
      <c r="D32" s="606"/>
      <c r="E32" s="606"/>
      <c r="F32" s="606"/>
      <c r="G32" s="606"/>
      <c r="H32" s="606"/>
      <c r="I32" s="606"/>
      <c r="J32" s="606"/>
      <c r="K32" s="606"/>
      <c r="L32" s="606"/>
      <c r="M32" s="606"/>
      <c r="N32" s="606"/>
      <c r="O32" s="606"/>
      <c r="P32" s="606"/>
      <c r="Q32" s="607"/>
      <c r="R32" s="608">
        <v>4247215</v>
      </c>
      <c r="S32" s="609"/>
      <c r="T32" s="609"/>
      <c r="U32" s="609"/>
      <c r="V32" s="609"/>
      <c r="W32" s="609"/>
      <c r="X32" s="609"/>
      <c r="Y32" s="610"/>
      <c r="Z32" s="646">
        <v>5.4</v>
      </c>
      <c r="AA32" s="646"/>
      <c r="AB32" s="646"/>
      <c r="AC32" s="646"/>
      <c r="AD32" s="647" t="s">
        <v>244</v>
      </c>
      <c r="AE32" s="647"/>
      <c r="AF32" s="647"/>
      <c r="AG32" s="647"/>
      <c r="AH32" s="647"/>
      <c r="AI32" s="647"/>
      <c r="AJ32" s="647"/>
      <c r="AK32" s="647"/>
      <c r="AL32" s="611" t="s">
        <v>131</v>
      </c>
      <c r="AM32" s="612"/>
      <c r="AN32" s="612"/>
      <c r="AO32" s="648"/>
      <c r="AP32" s="649"/>
      <c r="AQ32" s="650"/>
      <c r="AR32" s="650"/>
      <c r="AS32" s="650"/>
      <c r="AT32" s="683"/>
      <c r="AU32" s="208" t="s">
        <v>316</v>
      </c>
      <c r="AX32" s="605" t="s">
        <v>317</v>
      </c>
      <c r="AY32" s="606"/>
      <c r="AZ32" s="606"/>
      <c r="BA32" s="606"/>
      <c r="BB32" s="606"/>
      <c r="BC32" s="606"/>
      <c r="BD32" s="606"/>
      <c r="BE32" s="606"/>
      <c r="BF32" s="607"/>
      <c r="BG32" s="674">
        <v>99.4</v>
      </c>
      <c r="BH32" s="621"/>
      <c r="BI32" s="621"/>
      <c r="BJ32" s="621"/>
      <c r="BK32" s="621"/>
      <c r="BL32" s="621"/>
      <c r="BM32" s="612">
        <v>97.7</v>
      </c>
      <c r="BN32" s="621"/>
      <c r="BO32" s="621"/>
      <c r="BP32" s="621"/>
      <c r="BQ32" s="644"/>
      <c r="BR32" s="674">
        <v>99.4</v>
      </c>
      <c r="BS32" s="621"/>
      <c r="BT32" s="621"/>
      <c r="BU32" s="621"/>
      <c r="BV32" s="621"/>
      <c r="BW32" s="621"/>
      <c r="BX32" s="612">
        <v>97.4</v>
      </c>
      <c r="BY32" s="621"/>
      <c r="BZ32" s="621"/>
      <c r="CA32" s="621"/>
      <c r="CB32" s="644"/>
      <c r="CD32" s="631"/>
      <c r="CE32" s="632"/>
      <c r="CF32" s="605" t="s">
        <v>318</v>
      </c>
      <c r="CG32" s="606"/>
      <c r="CH32" s="606"/>
      <c r="CI32" s="606"/>
      <c r="CJ32" s="606"/>
      <c r="CK32" s="606"/>
      <c r="CL32" s="606"/>
      <c r="CM32" s="606"/>
      <c r="CN32" s="606"/>
      <c r="CO32" s="606"/>
      <c r="CP32" s="606"/>
      <c r="CQ32" s="607"/>
      <c r="CR32" s="608" t="s">
        <v>131</v>
      </c>
      <c r="CS32" s="609"/>
      <c r="CT32" s="609"/>
      <c r="CU32" s="609"/>
      <c r="CV32" s="609"/>
      <c r="CW32" s="609"/>
      <c r="CX32" s="609"/>
      <c r="CY32" s="610"/>
      <c r="CZ32" s="611" t="s">
        <v>131</v>
      </c>
      <c r="DA32" s="623"/>
      <c r="DB32" s="623"/>
      <c r="DC32" s="624"/>
      <c r="DD32" s="614" t="s">
        <v>244</v>
      </c>
      <c r="DE32" s="609"/>
      <c r="DF32" s="609"/>
      <c r="DG32" s="609"/>
      <c r="DH32" s="609"/>
      <c r="DI32" s="609"/>
      <c r="DJ32" s="609"/>
      <c r="DK32" s="610"/>
      <c r="DL32" s="614" t="s">
        <v>244</v>
      </c>
      <c r="DM32" s="609"/>
      <c r="DN32" s="609"/>
      <c r="DO32" s="609"/>
      <c r="DP32" s="609"/>
      <c r="DQ32" s="609"/>
      <c r="DR32" s="609"/>
      <c r="DS32" s="609"/>
      <c r="DT32" s="609"/>
      <c r="DU32" s="609"/>
      <c r="DV32" s="610"/>
      <c r="DW32" s="611" t="s">
        <v>244</v>
      </c>
      <c r="DX32" s="623"/>
      <c r="DY32" s="623"/>
      <c r="DZ32" s="623"/>
      <c r="EA32" s="623"/>
      <c r="EB32" s="623"/>
      <c r="EC32" s="635"/>
    </row>
    <row r="33" spans="2:133" ht="11.25" customHeight="1" x14ac:dyDescent="0.15">
      <c r="B33" s="605" t="s">
        <v>319</v>
      </c>
      <c r="C33" s="606"/>
      <c r="D33" s="606"/>
      <c r="E33" s="606"/>
      <c r="F33" s="606"/>
      <c r="G33" s="606"/>
      <c r="H33" s="606"/>
      <c r="I33" s="606"/>
      <c r="J33" s="606"/>
      <c r="K33" s="606"/>
      <c r="L33" s="606"/>
      <c r="M33" s="606"/>
      <c r="N33" s="606"/>
      <c r="O33" s="606"/>
      <c r="P33" s="606"/>
      <c r="Q33" s="607"/>
      <c r="R33" s="608">
        <v>332020</v>
      </c>
      <c r="S33" s="609"/>
      <c r="T33" s="609"/>
      <c r="U33" s="609"/>
      <c r="V33" s="609"/>
      <c r="W33" s="609"/>
      <c r="X33" s="609"/>
      <c r="Y33" s="610"/>
      <c r="Z33" s="646">
        <v>0.4</v>
      </c>
      <c r="AA33" s="646"/>
      <c r="AB33" s="646"/>
      <c r="AC33" s="646"/>
      <c r="AD33" s="647">
        <v>55181</v>
      </c>
      <c r="AE33" s="647"/>
      <c r="AF33" s="647"/>
      <c r="AG33" s="647"/>
      <c r="AH33" s="647"/>
      <c r="AI33" s="647"/>
      <c r="AJ33" s="647"/>
      <c r="AK33" s="647"/>
      <c r="AL33" s="611">
        <v>0.1</v>
      </c>
      <c r="AM33" s="612"/>
      <c r="AN33" s="612"/>
      <c r="AO33" s="648"/>
      <c r="AP33" s="651"/>
      <c r="AQ33" s="652"/>
      <c r="AR33" s="652"/>
      <c r="AS33" s="652"/>
      <c r="AT33" s="684"/>
      <c r="AU33" s="213"/>
      <c r="AV33" s="213"/>
      <c r="AW33" s="213"/>
      <c r="AX33" s="589" t="s">
        <v>320</v>
      </c>
      <c r="AY33" s="590"/>
      <c r="AZ33" s="590"/>
      <c r="BA33" s="590"/>
      <c r="BB33" s="590"/>
      <c r="BC33" s="590"/>
      <c r="BD33" s="590"/>
      <c r="BE33" s="590"/>
      <c r="BF33" s="591"/>
      <c r="BG33" s="669">
        <v>99.6</v>
      </c>
      <c r="BH33" s="593"/>
      <c r="BI33" s="593"/>
      <c r="BJ33" s="593"/>
      <c r="BK33" s="593"/>
      <c r="BL33" s="593"/>
      <c r="BM33" s="639">
        <v>97.8</v>
      </c>
      <c r="BN33" s="593"/>
      <c r="BO33" s="593"/>
      <c r="BP33" s="593"/>
      <c r="BQ33" s="656"/>
      <c r="BR33" s="669">
        <v>99.6</v>
      </c>
      <c r="BS33" s="593"/>
      <c r="BT33" s="593"/>
      <c r="BU33" s="593"/>
      <c r="BV33" s="593"/>
      <c r="BW33" s="593"/>
      <c r="BX33" s="639">
        <v>97.8</v>
      </c>
      <c r="BY33" s="593"/>
      <c r="BZ33" s="593"/>
      <c r="CA33" s="593"/>
      <c r="CB33" s="656"/>
      <c r="CD33" s="605" t="s">
        <v>321</v>
      </c>
      <c r="CE33" s="606"/>
      <c r="CF33" s="606"/>
      <c r="CG33" s="606"/>
      <c r="CH33" s="606"/>
      <c r="CI33" s="606"/>
      <c r="CJ33" s="606"/>
      <c r="CK33" s="606"/>
      <c r="CL33" s="606"/>
      <c r="CM33" s="606"/>
      <c r="CN33" s="606"/>
      <c r="CO33" s="606"/>
      <c r="CP33" s="606"/>
      <c r="CQ33" s="607"/>
      <c r="CR33" s="608">
        <v>34172844</v>
      </c>
      <c r="CS33" s="621"/>
      <c r="CT33" s="621"/>
      <c r="CU33" s="621"/>
      <c r="CV33" s="621"/>
      <c r="CW33" s="621"/>
      <c r="CX33" s="621"/>
      <c r="CY33" s="622"/>
      <c r="CZ33" s="611">
        <v>45.8</v>
      </c>
      <c r="DA33" s="623"/>
      <c r="DB33" s="623"/>
      <c r="DC33" s="624"/>
      <c r="DD33" s="614">
        <v>27884804</v>
      </c>
      <c r="DE33" s="621"/>
      <c r="DF33" s="621"/>
      <c r="DG33" s="621"/>
      <c r="DH33" s="621"/>
      <c r="DI33" s="621"/>
      <c r="DJ33" s="621"/>
      <c r="DK33" s="622"/>
      <c r="DL33" s="614">
        <v>15434336</v>
      </c>
      <c r="DM33" s="621"/>
      <c r="DN33" s="621"/>
      <c r="DO33" s="621"/>
      <c r="DP33" s="621"/>
      <c r="DQ33" s="621"/>
      <c r="DR33" s="621"/>
      <c r="DS33" s="621"/>
      <c r="DT33" s="621"/>
      <c r="DU33" s="621"/>
      <c r="DV33" s="622"/>
      <c r="DW33" s="611">
        <v>39.200000000000003</v>
      </c>
      <c r="DX33" s="623"/>
      <c r="DY33" s="623"/>
      <c r="DZ33" s="623"/>
      <c r="EA33" s="623"/>
      <c r="EB33" s="623"/>
      <c r="EC33" s="635"/>
    </row>
    <row r="34" spans="2:133" ht="11.25" customHeight="1" x14ac:dyDescent="0.15">
      <c r="B34" s="605" t="s">
        <v>322</v>
      </c>
      <c r="C34" s="606"/>
      <c r="D34" s="606"/>
      <c r="E34" s="606"/>
      <c r="F34" s="606"/>
      <c r="G34" s="606"/>
      <c r="H34" s="606"/>
      <c r="I34" s="606"/>
      <c r="J34" s="606"/>
      <c r="K34" s="606"/>
      <c r="L34" s="606"/>
      <c r="M34" s="606"/>
      <c r="N34" s="606"/>
      <c r="O34" s="606"/>
      <c r="P34" s="606"/>
      <c r="Q34" s="607"/>
      <c r="R34" s="608">
        <v>110871</v>
      </c>
      <c r="S34" s="609"/>
      <c r="T34" s="609"/>
      <c r="U34" s="609"/>
      <c r="V34" s="609"/>
      <c r="W34" s="609"/>
      <c r="X34" s="609"/>
      <c r="Y34" s="610"/>
      <c r="Z34" s="646">
        <v>0.1</v>
      </c>
      <c r="AA34" s="646"/>
      <c r="AB34" s="646"/>
      <c r="AC34" s="646"/>
      <c r="AD34" s="647" t="s">
        <v>244</v>
      </c>
      <c r="AE34" s="647"/>
      <c r="AF34" s="647"/>
      <c r="AG34" s="647"/>
      <c r="AH34" s="647"/>
      <c r="AI34" s="647"/>
      <c r="AJ34" s="647"/>
      <c r="AK34" s="647"/>
      <c r="AL34" s="611" t="s">
        <v>131</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323</v>
      </c>
      <c r="CE34" s="606"/>
      <c r="CF34" s="606"/>
      <c r="CG34" s="606"/>
      <c r="CH34" s="606"/>
      <c r="CI34" s="606"/>
      <c r="CJ34" s="606"/>
      <c r="CK34" s="606"/>
      <c r="CL34" s="606"/>
      <c r="CM34" s="606"/>
      <c r="CN34" s="606"/>
      <c r="CO34" s="606"/>
      <c r="CP34" s="606"/>
      <c r="CQ34" s="607"/>
      <c r="CR34" s="608">
        <v>10014352</v>
      </c>
      <c r="CS34" s="609"/>
      <c r="CT34" s="609"/>
      <c r="CU34" s="609"/>
      <c r="CV34" s="609"/>
      <c r="CW34" s="609"/>
      <c r="CX34" s="609"/>
      <c r="CY34" s="610"/>
      <c r="CZ34" s="611">
        <v>13.4</v>
      </c>
      <c r="DA34" s="623"/>
      <c r="DB34" s="623"/>
      <c r="DC34" s="624"/>
      <c r="DD34" s="614">
        <v>7081514</v>
      </c>
      <c r="DE34" s="609"/>
      <c r="DF34" s="609"/>
      <c r="DG34" s="609"/>
      <c r="DH34" s="609"/>
      <c r="DI34" s="609"/>
      <c r="DJ34" s="609"/>
      <c r="DK34" s="610"/>
      <c r="DL34" s="614">
        <v>6372753</v>
      </c>
      <c r="DM34" s="609"/>
      <c r="DN34" s="609"/>
      <c r="DO34" s="609"/>
      <c r="DP34" s="609"/>
      <c r="DQ34" s="609"/>
      <c r="DR34" s="609"/>
      <c r="DS34" s="609"/>
      <c r="DT34" s="609"/>
      <c r="DU34" s="609"/>
      <c r="DV34" s="610"/>
      <c r="DW34" s="611">
        <v>16.2</v>
      </c>
      <c r="DX34" s="623"/>
      <c r="DY34" s="623"/>
      <c r="DZ34" s="623"/>
      <c r="EA34" s="623"/>
      <c r="EB34" s="623"/>
      <c r="EC34" s="635"/>
    </row>
    <row r="35" spans="2:133" ht="11.25" customHeight="1" x14ac:dyDescent="0.15">
      <c r="B35" s="605" t="s">
        <v>324</v>
      </c>
      <c r="C35" s="606"/>
      <c r="D35" s="606"/>
      <c r="E35" s="606"/>
      <c r="F35" s="606"/>
      <c r="G35" s="606"/>
      <c r="H35" s="606"/>
      <c r="I35" s="606"/>
      <c r="J35" s="606"/>
      <c r="K35" s="606"/>
      <c r="L35" s="606"/>
      <c r="M35" s="606"/>
      <c r="N35" s="606"/>
      <c r="O35" s="606"/>
      <c r="P35" s="606"/>
      <c r="Q35" s="607"/>
      <c r="R35" s="608">
        <v>3900596</v>
      </c>
      <c r="S35" s="609"/>
      <c r="T35" s="609"/>
      <c r="U35" s="609"/>
      <c r="V35" s="609"/>
      <c r="W35" s="609"/>
      <c r="X35" s="609"/>
      <c r="Y35" s="610"/>
      <c r="Z35" s="646">
        <v>5</v>
      </c>
      <c r="AA35" s="646"/>
      <c r="AB35" s="646"/>
      <c r="AC35" s="646"/>
      <c r="AD35" s="647" t="s">
        <v>131</v>
      </c>
      <c r="AE35" s="647"/>
      <c r="AF35" s="647"/>
      <c r="AG35" s="647"/>
      <c r="AH35" s="647"/>
      <c r="AI35" s="647"/>
      <c r="AJ35" s="647"/>
      <c r="AK35" s="647"/>
      <c r="AL35" s="611" t="s">
        <v>131</v>
      </c>
      <c r="AM35" s="612"/>
      <c r="AN35" s="612"/>
      <c r="AO35" s="648"/>
      <c r="AP35" s="216"/>
      <c r="AQ35" s="660" t="s">
        <v>325</v>
      </c>
      <c r="AR35" s="661"/>
      <c r="AS35" s="661"/>
      <c r="AT35" s="661"/>
      <c r="AU35" s="661"/>
      <c r="AV35" s="661"/>
      <c r="AW35" s="661"/>
      <c r="AX35" s="661"/>
      <c r="AY35" s="661"/>
      <c r="AZ35" s="661"/>
      <c r="BA35" s="661"/>
      <c r="BB35" s="661"/>
      <c r="BC35" s="661"/>
      <c r="BD35" s="661"/>
      <c r="BE35" s="661"/>
      <c r="BF35" s="662"/>
      <c r="BG35" s="660" t="s">
        <v>326</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327</v>
      </c>
      <c r="CE35" s="606"/>
      <c r="CF35" s="606"/>
      <c r="CG35" s="606"/>
      <c r="CH35" s="606"/>
      <c r="CI35" s="606"/>
      <c r="CJ35" s="606"/>
      <c r="CK35" s="606"/>
      <c r="CL35" s="606"/>
      <c r="CM35" s="606"/>
      <c r="CN35" s="606"/>
      <c r="CO35" s="606"/>
      <c r="CP35" s="606"/>
      <c r="CQ35" s="607"/>
      <c r="CR35" s="608">
        <v>484048</v>
      </c>
      <c r="CS35" s="621"/>
      <c r="CT35" s="621"/>
      <c r="CU35" s="621"/>
      <c r="CV35" s="621"/>
      <c r="CW35" s="621"/>
      <c r="CX35" s="621"/>
      <c r="CY35" s="622"/>
      <c r="CZ35" s="611">
        <v>0.6</v>
      </c>
      <c r="DA35" s="623"/>
      <c r="DB35" s="623"/>
      <c r="DC35" s="624"/>
      <c r="DD35" s="614">
        <v>408022</v>
      </c>
      <c r="DE35" s="621"/>
      <c r="DF35" s="621"/>
      <c r="DG35" s="621"/>
      <c r="DH35" s="621"/>
      <c r="DI35" s="621"/>
      <c r="DJ35" s="621"/>
      <c r="DK35" s="622"/>
      <c r="DL35" s="614">
        <v>387676</v>
      </c>
      <c r="DM35" s="621"/>
      <c r="DN35" s="621"/>
      <c r="DO35" s="621"/>
      <c r="DP35" s="621"/>
      <c r="DQ35" s="621"/>
      <c r="DR35" s="621"/>
      <c r="DS35" s="621"/>
      <c r="DT35" s="621"/>
      <c r="DU35" s="621"/>
      <c r="DV35" s="622"/>
      <c r="DW35" s="611">
        <v>1</v>
      </c>
      <c r="DX35" s="623"/>
      <c r="DY35" s="623"/>
      <c r="DZ35" s="623"/>
      <c r="EA35" s="623"/>
      <c r="EB35" s="623"/>
      <c r="EC35" s="635"/>
    </row>
    <row r="36" spans="2:133" ht="11.25" customHeight="1" x14ac:dyDescent="0.15">
      <c r="B36" s="605" t="s">
        <v>328</v>
      </c>
      <c r="C36" s="606"/>
      <c r="D36" s="606"/>
      <c r="E36" s="606"/>
      <c r="F36" s="606"/>
      <c r="G36" s="606"/>
      <c r="H36" s="606"/>
      <c r="I36" s="606"/>
      <c r="J36" s="606"/>
      <c r="K36" s="606"/>
      <c r="L36" s="606"/>
      <c r="M36" s="606"/>
      <c r="N36" s="606"/>
      <c r="O36" s="606"/>
      <c r="P36" s="606"/>
      <c r="Q36" s="607"/>
      <c r="R36" s="608">
        <v>4065325</v>
      </c>
      <c r="S36" s="609"/>
      <c r="T36" s="609"/>
      <c r="U36" s="609"/>
      <c r="V36" s="609"/>
      <c r="W36" s="609"/>
      <c r="X36" s="609"/>
      <c r="Y36" s="610"/>
      <c r="Z36" s="646">
        <v>5.2</v>
      </c>
      <c r="AA36" s="646"/>
      <c r="AB36" s="646"/>
      <c r="AC36" s="646"/>
      <c r="AD36" s="647" t="s">
        <v>244</v>
      </c>
      <c r="AE36" s="647"/>
      <c r="AF36" s="647"/>
      <c r="AG36" s="647"/>
      <c r="AH36" s="647"/>
      <c r="AI36" s="647"/>
      <c r="AJ36" s="647"/>
      <c r="AK36" s="647"/>
      <c r="AL36" s="611" t="s">
        <v>131</v>
      </c>
      <c r="AM36" s="612"/>
      <c r="AN36" s="612"/>
      <c r="AO36" s="648"/>
      <c r="AP36" s="216"/>
      <c r="AQ36" s="657" t="s">
        <v>329</v>
      </c>
      <c r="AR36" s="658"/>
      <c r="AS36" s="658"/>
      <c r="AT36" s="658"/>
      <c r="AU36" s="658"/>
      <c r="AV36" s="658"/>
      <c r="AW36" s="658"/>
      <c r="AX36" s="658"/>
      <c r="AY36" s="659"/>
      <c r="AZ36" s="663">
        <v>8124668</v>
      </c>
      <c r="BA36" s="664"/>
      <c r="BB36" s="664"/>
      <c r="BC36" s="664"/>
      <c r="BD36" s="664"/>
      <c r="BE36" s="664"/>
      <c r="BF36" s="665"/>
      <c r="BG36" s="666" t="s">
        <v>330</v>
      </c>
      <c r="BH36" s="667"/>
      <c r="BI36" s="667"/>
      <c r="BJ36" s="667"/>
      <c r="BK36" s="667"/>
      <c r="BL36" s="667"/>
      <c r="BM36" s="667"/>
      <c r="BN36" s="667"/>
      <c r="BO36" s="667"/>
      <c r="BP36" s="667"/>
      <c r="BQ36" s="667"/>
      <c r="BR36" s="667"/>
      <c r="BS36" s="667"/>
      <c r="BT36" s="667"/>
      <c r="BU36" s="668"/>
      <c r="BV36" s="663">
        <v>224933</v>
      </c>
      <c r="BW36" s="664"/>
      <c r="BX36" s="664"/>
      <c r="BY36" s="664"/>
      <c r="BZ36" s="664"/>
      <c r="CA36" s="664"/>
      <c r="CB36" s="665"/>
      <c r="CD36" s="605" t="s">
        <v>331</v>
      </c>
      <c r="CE36" s="606"/>
      <c r="CF36" s="606"/>
      <c r="CG36" s="606"/>
      <c r="CH36" s="606"/>
      <c r="CI36" s="606"/>
      <c r="CJ36" s="606"/>
      <c r="CK36" s="606"/>
      <c r="CL36" s="606"/>
      <c r="CM36" s="606"/>
      <c r="CN36" s="606"/>
      <c r="CO36" s="606"/>
      <c r="CP36" s="606"/>
      <c r="CQ36" s="607"/>
      <c r="CR36" s="608">
        <v>8427195</v>
      </c>
      <c r="CS36" s="609"/>
      <c r="CT36" s="609"/>
      <c r="CU36" s="609"/>
      <c r="CV36" s="609"/>
      <c r="CW36" s="609"/>
      <c r="CX36" s="609"/>
      <c r="CY36" s="610"/>
      <c r="CZ36" s="611">
        <v>11.3</v>
      </c>
      <c r="DA36" s="623"/>
      <c r="DB36" s="623"/>
      <c r="DC36" s="624"/>
      <c r="DD36" s="614">
        <v>7477064</v>
      </c>
      <c r="DE36" s="609"/>
      <c r="DF36" s="609"/>
      <c r="DG36" s="609"/>
      <c r="DH36" s="609"/>
      <c r="DI36" s="609"/>
      <c r="DJ36" s="609"/>
      <c r="DK36" s="610"/>
      <c r="DL36" s="614">
        <v>4505361</v>
      </c>
      <c r="DM36" s="609"/>
      <c r="DN36" s="609"/>
      <c r="DO36" s="609"/>
      <c r="DP36" s="609"/>
      <c r="DQ36" s="609"/>
      <c r="DR36" s="609"/>
      <c r="DS36" s="609"/>
      <c r="DT36" s="609"/>
      <c r="DU36" s="609"/>
      <c r="DV36" s="610"/>
      <c r="DW36" s="611">
        <v>11.4</v>
      </c>
      <c r="DX36" s="623"/>
      <c r="DY36" s="623"/>
      <c r="DZ36" s="623"/>
      <c r="EA36" s="623"/>
      <c r="EB36" s="623"/>
      <c r="EC36" s="635"/>
    </row>
    <row r="37" spans="2:133" ht="11.25" customHeight="1" x14ac:dyDescent="0.15">
      <c r="B37" s="605" t="s">
        <v>332</v>
      </c>
      <c r="C37" s="606"/>
      <c r="D37" s="606"/>
      <c r="E37" s="606"/>
      <c r="F37" s="606"/>
      <c r="G37" s="606"/>
      <c r="H37" s="606"/>
      <c r="I37" s="606"/>
      <c r="J37" s="606"/>
      <c r="K37" s="606"/>
      <c r="L37" s="606"/>
      <c r="M37" s="606"/>
      <c r="N37" s="606"/>
      <c r="O37" s="606"/>
      <c r="P37" s="606"/>
      <c r="Q37" s="607"/>
      <c r="R37" s="608">
        <v>6532782</v>
      </c>
      <c r="S37" s="609"/>
      <c r="T37" s="609"/>
      <c r="U37" s="609"/>
      <c r="V37" s="609"/>
      <c r="W37" s="609"/>
      <c r="X37" s="609"/>
      <c r="Y37" s="610"/>
      <c r="Z37" s="646">
        <v>8.3000000000000007</v>
      </c>
      <c r="AA37" s="646"/>
      <c r="AB37" s="646"/>
      <c r="AC37" s="646"/>
      <c r="AD37" s="647">
        <v>8021</v>
      </c>
      <c r="AE37" s="647"/>
      <c r="AF37" s="647"/>
      <c r="AG37" s="647"/>
      <c r="AH37" s="647"/>
      <c r="AI37" s="647"/>
      <c r="AJ37" s="647"/>
      <c r="AK37" s="647"/>
      <c r="AL37" s="611">
        <v>0</v>
      </c>
      <c r="AM37" s="612"/>
      <c r="AN37" s="612"/>
      <c r="AO37" s="648"/>
      <c r="AQ37" s="641" t="s">
        <v>333</v>
      </c>
      <c r="AR37" s="642"/>
      <c r="AS37" s="642"/>
      <c r="AT37" s="642"/>
      <c r="AU37" s="642"/>
      <c r="AV37" s="642"/>
      <c r="AW37" s="642"/>
      <c r="AX37" s="642"/>
      <c r="AY37" s="643"/>
      <c r="AZ37" s="608">
        <v>1741396</v>
      </c>
      <c r="BA37" s="609"/>
      <c r="BB37" s="609"/>
      <c r="BC37" s="609"/>
      <c r="BD37" s="621"/>
      <c r="BE37" s="621"/>
      <c r="BF37" s="644"/>
      <c r="BG37" s="605" t="s">
        <v>334</v>
      </c>
      <c r="BH37" s="606"/>
      <c r="BI37" s="606"/>
      <c r="BJ37" s="606"/>
      <c r="BK37" s="606"/>
      <c r="BL37" s="606"/>
      <c r="BM37" s="606"/>
      <c r="BN37" s="606"/>
      <c r="BO37" s="606"/>
      <c r="BP37" s="606"/>
      <c r="BQ37" s="606"/>
      <c r="BR37" s="606"/>
      <c r="BS37" s="606"/>
      <c r="BT37" s="606"/>
      <c r="BU37" s="607"/>
      <c r="BV37" s="608">
        <v>163424</v>
      </c>
      <c r="BW37" s="609"/>
      <c r="BX37" s="609"/>
      <c r="BY37" s="609"/>
      <c r="BZ37" s="609"/>
      <c r="CA37" s="609"/>
      <c r="CB37" s="645"/>
      <c r="CD37" s="605" t="s">
        <v>335</v>
      </c>
      <c r="CE37" s="606"/>
      <c r="CF37" s="606"/>
      <c r="CG37" s="606"/>
      <c r="CH37" s="606"/>
      <c r="CI37" s="606"/>
      <c r="CJ37" s="606"/>
      <c r="CK37" s="606"/>
      <c r="CL37" s="606"/>
      <c r="CM37" s="606"/>
      <c r="CN37" s="606"/>
      <c r="CO37" s="606"/>
      <c r="CP37" s="606"/>
      <c r="CQ37" s="607"/>
      <c r="CR37" s="608">
        <v>1528648</v>
      </c>
      <c r="CS37" s="621"/>
      <c r="CT37" s="621"/>
      <c r="CU37" s="621"/>
      <c r="CV37" s="621"/>
      <c r="CW37" s="621"/>
      <c r="CX37" s="621"/>
      <c r="CY37" s="622"/>
      <c r="CZ37" s="611">
        <v>2</v>
      </c>
      <c r="DA37" s="623"/>
      <c r="DB37" s="623"/>
      <c r="DC37" s="624"/>
      <c r="DD37" s="614">
        <v>1435045</v>
      </c>
      <c r="DE37" s="621"/>
      <c r="DF37" s="621"/>
      <c r="DG37" s="621"/>
      <c r="DH37" s="621"/>
      <c r="DI37" s="621"/>
      <c r="DJ37" s="621"/>
      <c r="DK37" s="622"/>
      <c r="DL37" s="614">
        <v>1428053</v>
      </c>
      <c r="DM37" s="621"/>
      <c r="DN37" s="621"/>
      <c r="DO37" s="621"/>
      <c r="DP37" s="621"/>
      <c r="DQ37" s="621"/>
      <c r="DR37" s="621"/>
      <c r="DS37" s="621"/>
      <c r="DT37" s="621"/>
      <c r="DU37" s="621"/>
      <c r="DV37" s="622"/>
      <c r="DW37" s="611">
        <v>3.6</v>
      </c>
      <c r="DX37" s="623"/>
      <c r="DY37" s="623"/>
      <c r="DZ37" s="623"/>
      <c r="EA37" s="623"/>
      <c r="EB37" s="623"/>
      <c r="EC37" s="635"/>
    </row>
    <row r="38" spans="2:133" ht="11.25" customHeight="1" x14ac:dyDescent="0.15">
      <c r="B38" s="605" t="s">
        <v>336</v>
      </c>
      <c r="C38" s="606"/>
      <c r="D38" s="606"/>
      <c r="E38" s="606"/>
      <c r="F38" s="606"/>
      <c r="G38" s="606"/>
      <c r="H38" s="606"/>
      <c r="I38" s="606"/>
      <c r="J38" s="606"/>
      <c r="K38" s="606"/>
      <c r="L38" s="606"/>
      <c r="M38" s="606"/>
      <c r="N38" s="606"/>
      <c r="O38" s="606"/>
      <c r="P38" s="606"/>
      <c r="Q38" s="607"/>
      <c r="R38" s="608">
        <v>4342100</v>
      </c>
      <c r="S38" s="609"/>
      <c r="T38" s="609"/>
      <c r="U38" s="609"/>
      <c r="V38" s="609"/>
      <c r="W38" s="609"/>
      <c r="X38" s="609"/>
      <c r="Y38" s="610"/>
      <c r="Z38" s="646">
        <v>5.5</v>
      </c>
      <c r="AA38" s="646"/>
      <c r="AB38" s="646"/>
      <c r="AC38" s="646"/>
      <c r="AD38" s="647" t="s">
        <v>131</v>
      </c>
      <c r="AE38" s="647"/>
      <c r="AF38" s="647"/>
      <c r="AG38" s="647"/>
      <c r="AH38" s="647"/>
      <c r="AI38" s="647"/>
      <c r="AJ38" s="647"/>
      <c r="AK38" s="647"/>
      <c r="AL38" s="611" t="s">
        <v>131</v>
      </c>
      <c r="AM38" s="612"/>
      <c r="AN38" s="612"/>
      <c r="AO38" s="648"/>
      <c r="AQ38" s="641" t="s">
        <v>337</v>
      </c>
      <c r="AR38" s="642"/>
      <c r="AS38" s="642"/>
      <c r="AT38" s="642"/>
      <c r="AU38" s="642"/>
      <c r="AV38" s="642"/>
      <c r="AW38" s="642"/>
      <c r="AX38" s="642"/>
      <c r="AY38" s="643"/>
      <c r="AZ38" s="608">
        <v>497650</v>
      </c>
      <c r="BA38" s="609"/>
      <c r="BB38" s="609"/>
      <c r="BC38" s="609"/>
      <c r="BD38" s="621"/>
      <c r="BE38" s="621"/>
      <c r="BF38" s="644"/>
      <c r="BG38" s="605" t="s">
        <v>338</v>
      </c>
      <c r="BH38" s="606"/>
      <c r="BI38" s="606"/>
      <c r="BJ38" s="606"/>
      <c r="BK38" s="606"/>
      <c r="BL38" s="606"/>
      <c r="BM38" s="606"/>
      <c r="BN38" s="606"/>
      <c r="BO38" s="606"/>
      <c r="BP38" s="606"/>
      <c r="BQ38" s="606"/>
      <c r="BR38" s="606"/>
      <c r="BS38" s="606"/>
      <c r="BT38" s="606"/>
      <c r="BU38" s="607"/>
      <c r="BV38" s="608">
        <v>17889</v>
      </c>
      <c r="BW38" s="609"/>
      <c r="BX38" s="609"/>
      <c r="BY38" s="609"/>
      <c r="BZ38" s="609"/>
      <c r="CA38" s="609"/>
      <c r="CB38" s="645"/>
      <c r="CD38" s="605" t="s">
        <v>339</v>
      </c>
      <c r="CE38" s="606"/>
      <c r="CF38" s="606"/>
      <c r="CG38" s="606"/>
      <c r="CH38" s="606"/>
      <c r="CI38" s="606"/>
      <c r="CJ38" s="606"/>
      <c r="CK38" s="606"/>
      <c r="CL38" s="606"/>
      <c r="CM38" s="606"/>
      <c r="CN38" s="606"/>
      <c r="CO38" s="606"/>
      <c r="CP38" s="606"/>
      <c r="CQ38" s="607"/>
      <c r="CR38" s="608">
        <v>5395460</v>
      </c>
      <c r="CS38" s="609"/>
      <c r="CT38" s="609"/>
      <c r="CU38" s="609"/>
      <c r="CV38" s="609"/>
      <c r="CW38" s="609"/>
      <c r="CX38" s="609"/>
      <c r="CY38" s="610"/>
      <c r="CZ38" s="611">
        <v>7.2</v>
      </c>
      <c r="DA38" s="623"/>
      <c r="DB38" s="623"/>
      <c r="DC38" s="624"/>
      <c r="DD38" s="614">
        <v>4271865</v>
      </c>
      <c r="DE38" s="609"/>
      <c r="DF38" s="609"/>
      <c r="DG38" s="609"/>
      <c r="DH38" s="609"/>
      <c r="DI38" s="609"/>
      <c r="DJ38" s="609"/>
      <c r="DK38" s="610"/>
      <c r="DL38" s="614">
        <v>4168546</v>
      </c>
      <c r="DM38" s="609"/>
      <c r="DN38" s="609"/>
      <c r="DO38" s="609"/>
      <c r="DP38" s="609"/>
      <c r="DQ38" s="609"/>
      <c r="DR38" s="609"/>
      <c r="DS38" s="609"/>
      <c r="DT38" s="609"/>
      <c r="DU38" s="609"/>
      <c r="DV38" s="610"/>
      <c r="DW38" s="611">
        <v>10.6</v>
      </c>
      <c r="DX38" s="623"/>
      <c r="DY38" s="623"/>
      <c r="DZ38" s="623"/>
      <c r="EA38" s="623"/>
      <c r="EB38" s="623"/>
      <c r="EC38" s="635"/>
    </row>
    <row r="39" spans="2:133" ht="11.25" customHeight="1" x14ac:dyDescent="0.15">
      <c r="B39" s="605" t="s">
        <v>340</v>
      </c>
      <c r="C39" s="606"/>
      <c r="D39" s="606"/>
      <c r="E39" s="606"/>
      <c r="F39" s="606"/>
      <c r="G39" s="606"/>
      <c r="H39" s="606"/>
      <c r="I39" s="606"/>
      <c r="J39" s="606"/>
      <c r="K39" s="606"/>
      <c r="L39" s="606"/>
      <c r="M39" s="606"/>
      <c r="N39" s="606"/>
      <c r="O39" s="606"/>
      <c r="P39" s="606"/>
      <c r="Q39" s="607"/>
      <c r="R39" s="608" t="s">
        <v>131</v>
      </c>
      <c r="S39" s="609"/>
      <c r="T39" s="609"/>
      <c r="U39" s="609"/>
      <c r="V39" s="609"/>
      <c r="W39" s="609"/>
      <c r="X39" s="609"/>
      <c r="Y39" s="610"/>
      <c r="Z39" s="646" t="s">
        <v>131</v>
      </c>
      <c r="AA39" s="646"/>
      <c r="AB39" s="646"/>
      <c r="AC39" s="646"/>
      <c r="AD39" s="647" t="s">
        <v>131</v>
      </c>
      <c r="AE39" s="647"/>
      <c r="AF39" s="647"/>
      <c r="AG39" s="647"/>
      <c r="AH39" s="647"/>
      <c r="AI39" s="647"/>
      <c r="AJ39" s="647"/>
      <c r="AK39" s="647"/>
      <c r="AL39" s="611" t="s">
        <v>244</v>
      </c>
      <c r="AM39" s="612"/>
      <c r="AN39" s="612"/>
      <c r="AO39" s="648"/>
      <c r="AQ39" s="641" t="s">
        <v>341</v>
      </c>
      <c r="AR39" s="642"/>
      <c r="AS39" s="642"/>
      <c r="AT39" s="642"/>
      <c r="AU39" s="642"/>
      <c r="AV39" s="642"/>
      <c r="AW39" s="642"/>
      <c r="AX39" s="642"/>
      <c r="AY39" s="643"/>
      <c r="AZ39" s="608">
        <v>445931</v>
      </c>
      <c r="BA39" s="609"/>
      <c r="BB39" s="609"/>
      <c r="BC39" s="609"/>
      <c r="BD39" s="621"/>
      <c r="BE39" s="621"/>
      <c r="BF39" s="644"/>
      <c r="BG39" s="605" t="s">
        <v>342</v>
      </c>
      <c r="BH39" s="606"/>
      <c r="BI39" s="606"/>
      <c r="BJ39" s="606"/>
      <c r="BK39" s="606"/>
      <c r="BL39" s="606"/>
      <c r="BM39" s="606"/>
      <c r="BN39" s="606"/>
      <c r="BO39" s="606"/>
      <c r="BP39" s="606"/>
      <c r="BQ39" s="606"/>
      <c r="BR39" s="606"/>
      <c r="BS39" s="606"/>
      <c r="BT39" s="606"/>
      <c r="BU39" s="607"/>
      <c r="BV39" s="608">
        <v>25382</v>
      </c>
      <c r="BW39" s="609"/>
      <c r="BX39" s="609"/>
      <c r="BY39" s="609"/>
      <c r="BZ39" s="609"/>
      <c r="CA39" s="609"/>
      <c r="CB39" s="645"/>
      <c r="CD39" s="605" t="s">
        <v>343</v>
      </c>
      <c r="CE39" s="606"/>
      <c r="CF39" s="606"/>
      <c r="CG39" s="606"/>
      <c r="CH39" s="606"/>
      <c r="CI39" s="606"/>
      <c r="CJ39" s="606"/>
      <c r="CK39" s="606"/>
      <c r="CL39" s="606"/>
      <c r="CM39" s="606"/>
      <c r="CN39" s="606"/>
      <c r="CO39" s="606"/>
      <c r="CP39" s="606"/>
      <c r="CQ39" s="607"/>
      <c r="CR39" s="608">
        <v>8088841</v>
      </c>
      <c r="CS39" s="621"/>
      <c r="CT39" s="621"/>
      <c r="CU39" s="621"/>
      <c r="CV39" s="621"/>
      <c r="CW39" s="621"/>
      <c r="CX39" s="621"/>
      <c r="CY39" s="622"/>
      <c r="CZ39" s="611">
        <v>10.8</v>
      </c>
      <c r="DA39" s="623"/>
      <c r="DB39" s="623"/>
      <c r="DC39" s="624"/>
      <c r="DD39" s="614">
        <v>7949100</v>
      </c>
      <c r="DE39" s="621"/>
      <c r="DF39" s="621"/>
      <c r="DG39" s="621"/>
      <c r="DH39" s="621"/>
      <c r="DI39" s="621"/>
      <c r="DJ39" s="621"/>
      <c r="DK39" s="622"/>
      <c r="DL39" s="614" t="s">
        <v>244</v>
      </c>
      <c r="DM39" s="621"/>
      <c r="DN39" s="621"/>
      <c r="DO39" s="621"/>
      <c r="DP39" s="621"/>
      <c r="DQ39" s="621"/>
      <c r="DR39" s="621"/>
      <c r="DS39" s="621"/>
      <c r="DT39" s="621"/>
      <c r="DU39" s="621"/>
      <c r="DV39" s="622"/>
      <c r="DW39" s="611" t="s">
        <v>131</v>
      </c>
      <c r="DX39" s="623"/>
      <c r="DY39" s="623"/>
      <c r="DZ39" s="623"/>
      <c r="EA39" s="623"/>
      <c r="EB39" s="623"/>
      <c r="EC39" s="635"/>
    </row>
    <row r="40" spans="2:133" ht="11.25" customHeight="1" x14ac:dyDescent="0.15">
      <c r="B40" s="605" t="s">
        <v>344</v>
      </c>
      <c r="C40" s="606"/>
      <c r="D40" s="606"/>
      <c r="E40" s="606"/>
      <c r="F40" s="606"/>
      <c r="G40" s="606"/>
      <c r="H40" s="606"/>
      <c r="I40" s="606"/>
      <c r="J40" s="606"/>
      <c r="K40" s="606"/>
      <c r="L40" s="606"/>
      <c r="M40" s="606"/>
      <c r="N40" s="606"/>
      <c r="O40" s="606"/>
      <c r="P40" s="606"/>
      <c r="Q40" s="607"/>
      <c r="R40" s="608">
        <v>824000</v>
      </c>
      <c r="S40" s="609"/>
      <c r="T40" s="609"/>
      <c r="U40" s="609"/>
      <c r="V40" s="609"/>
      <c r="W40" s="609"/>
      <c r="X40" s="609"/>
      <c r="Y40" s="610"/>
      <c r="Z40" s="646">
        <v>1.1000000000000001</v>
      </c>
      <c r="AA40" s="646"/>
      <c r="AB40" s="646"/>
      <c r="AC40" s="646"/>
      <c r="AD40" s="647" t="s">
        <v>131</v>
      </c>
      <c r="AE40" s="647"/>
      <c r="AF40" s="647"/>
      <c r="AG40" s="647"/>
      <c r="AH40" s="647"/>
      <c r="AI40" s="647"/>
      <c r="AJ40" s="647"/>
      <c r="AK40" s="647"/>
      <c r="AL40" s="611" t="s">
        <v>131</v>
      </c>
      <c r="AM40" s="612"/>
      <c r="AN40" s="612"/>
      <c r="AO40" s="648"/>
      <c r="AQ40" s="641" t="s">
        <v>345</v>
      </c>
      <c r="AR40" s="642"/>
      <c r="AS40" s="642"/>
      <c r="AT40" s="642"/>
      <c r="AU40" s="642"/>
      <c r="AV40" s="642"/>
      <c r="AW40" s="642"/>
      <c r="AX40" s="642"/>
      <c r="AY40" s="643"/>
      <c r="AZ40" s="608">
        <v>58635</v>
      </c>
      <c r="BA40" s="609"/>
      <c r="BB40" s="609"/>
      <c r="BC40" s="609"/>
      <c r="BD40" s="621"/>
      <c r="BE40" s="621"/>
      <c r="BF40" s="644"/>
      <c r="BG40" s="649" t="s">
        <v>346</v>
      </c>
      <c r="BH40" s="650"/>
      <c r="BI40" s="650"/>
      <c r="BJ40" s="650"/>
      <c r="BK40" s="650"/>
      <c r="BL40" s="217"/>
      <c r="BM40" s="606" t="s">
        <v>347</v>
      </c>
      <c r="BN40" s="606"/>
      <c r="BO40" s="606"/>
      <c r="BP40" s="606"/>
      <c r="BQ40" s="606"/>
      <c r="BR40" s="606"/>
      <c r="BS40" s="606"/>
      <c r="BT40" s="606"/>
      <c r="BU40" s="607"/>
      <c r="BV40" s="608">
        <v>93</v>
      </c>
      <c r="BW40" s="609"/>
      <c r="BX40" s="609"/>
      <c r="BY40" s="609"/>
      <c r="BZ40" s="609"/>
      <c r="CA40" s="609"/>
      <c r="CB40" s="645"/>
      <c r="CD40" s="605" t="s">
        <v>348</v>
      </c>
      <c r="CE40" s="606"/>
      <c r="CF40" s="606"/>
      <c r="CG40" s="606"/>
      <c r="CH40" s="606"/>
      <c r="CI40" s="606"/>
      <c r="CJ40" s="606"/>
      <c r="CK40" s="606"/>
      <c r="CL40" s="606"/>
      <c r="CM40" s="606"/>
      <c r="CN40" s="606"/>
      <c r="CO40" s="606"/>
      <c r="CP40" s="606"/>
      <c r="CQ40" s="607"/>
      <c r="CR40" s="608">
        <v>1762948</v>
      </c>
      <c r="CS40" s="609"/>
      <c r="CT40" s="609"/>
      <c r="CU40" s="609"/>
      <c r="CV40" s="609"/>
      <c r="CW40" s="609"/>
      <c r="CX40" s="609"/>
      <c r="CY40" s="610"/>
      <c r="CZ40" s="611">
        <v>2.4</v>
      </c>
      <c r="DA40" s="623"/>
      <c r="DB40" s="623"/>
      <c r="DC40" s="624"/>
      <c r="DD40" s="614">
        <v>697239</v>
      </c>
      <c r="DE40" s="609"/>
      <c r="DF40" s="609"/>
      <c r="DG40" s="609"/>
      <c r="DH40" s="609"/>
      <c r="DI40" s="609"/>
      <c r="DJ40" s="609"/>
      <c r="DK40" s="610"/>
      <c r="DL40" s="614" t="s">
        <v>131</v>
      </c>
      <c r="DM40" s="609"/>
      <c r="DN40" s="609"/>
      <c r="DO40" s="609"/>
      <c r="DP40" s="609"/>
      <c r="DQ40" s="609"/>
      <c r="DR40" s="609"/>
      <c r="DS40" s="609"/>
      <c r="DT40" s="609"/>
      <c r="DU40" s="609"/>
      <c r="DV40" s="610"/>
      <c r="DW40" s="611" t="s">
        <v>244</v>
      </c>
      <c r="DX40" s="623"/>
      <c r="DY40" s="623"/>
      <c r="DZ40" s="623"/>
      <c r="EA40" s="623"/>
      <c r="EB40" s="623"/>
      <c r="EC40" s="635"/>
    </row>
    <row r="41" spans="2:133" ht="11.25" customHeight="1" x14ac:dyDescent="0.15">
      <c r="B41" s="589" t="s">
        <v>349</v>
      </c>
      <c r="C41" s="590"/>
      <c r="D41" s="590"/>
      <c r="E41" s="590"/>
      <c r="F41" s="590"/>
      <c r="G41" s="590"/>
      <c r="H41" s="590"/>
      <c r="I41" s="590"/>
      <c r="J41" s="590"/>
      <c r="K41" s="590"/>
      <c r="L41" s="590"/>
      <c r="M41" s="590"/>
      <c r="N41" s="590"/>
      <c r="O41" s="590"/>
      <c r="P41" s="590"/>
      <c r="Q41" s="591"/>
      <c r="R41" s="592">
        <v>78461344</v>
      </c>
      <c r="S41" s="633"/>
      <c r="T41" s="633"/>
      <c r="U41" s="633"/>
      <c r="V41" s="633"/>
      <c r="W41" s="633"/>
      <c r="X41" s="633"/>
      <c r="Y41" s="636"/>
      <c r="Z41" s="637">
        <v>100</v>
      </c>
      <c r="AA41" s="637"/>
      <c r="AB41" s="637"/>
      <c r="AC41" s="637"/>
      <c r="AD41" s="638">
        <v>38556233</v>
      </c>
      <c r="AE41" s="638"/>
      <c r="AF41" s="638"/>
      <c r="AG41" s="638"/>
      <c r="AH41" s="638"/>
      <c r="AI41" s="638"/>
      <c r="AJ41" s="638"/>
      <c r="AK41" s="638"/>
      <c r="AL41" s="595">
        <v>100</v>
      </c>
      <c r="AM41" s="639"/>
      <c r="AN41" s="639"/>
      <c r="AO41" s="640"/>
      <c r="AQ41" s="641" t="s">
        <v>350</v>
      </c>
      <c r="AR41" s="642"/>
      <c r="AS41" s="642"/>
      <c r="AT41" s="642"/>
      <c r="AU41" s="642"/>
      <c r="AV41" s="642"/>
      <c r="AW41" s="642"/>
      <c r="AX41" s="642"/>
      <c r="AY41" s="643"/>
      <c r="AZ41" s="608">
        <v>1090762</v>
      </c>
      <c r="BA41" s="609"/>
      <c r="BB41" s="609"/>
      <c r="BC41" s="609"/>
      <c r="BD41" s="621"/>
      <c r="BE41" s="621"/>
      <c r="BF41" s="644"/>
      <c r="BG41" s="649"/>
      <c r="BH41" s="650"/>
      <c r="BI41" s="650"/>
      <c r="BJ41" s="650"/>
      <c r="BK41" s="650"/>
      <c r="BL41" s="217"/>
      <c r="BM41" s="606" t="s">
        <v>351</v>
      </c>
      <c r="BN41" s="606"/>
      <c r="BO41" s="606"/>
      <c r="BP41" s="606"/>
      <c r="BQ41" s="606"/>
      <c r="BR41" s="606"/>
      <c r="BS41" s="606"/>
      <c r="BT41" s="606"/>
      <c r="BU41" s="607"/>
      <c r="BV41" s="608" t="s">
        <v>131</v>
      </c>
      <c r="BW41" s="609"/>
      <c r="BX41" s="609"/>
      <c r="BY41" s="609"/>
      <c r="BZ41" s="609"/>
      <c r="CA41" s="609"/>
      <c r="CB41" s="645"/>
      <c r="CD41" s="605" t="s">
        <v>352</v>
      </c>
      <c r="CE41" s="606"/>
      <c r="CF41" s="606"/>
      <c r="CG41" s="606"/>
      <c r="CH41" s="606"/>
      <c r="CI41" s="606"/>
      <c r="CJ41" s="606"/>
      <c r="CK41" s="606"/>
      <c r="CL41" s="606"/>
      <c r="CM41" s="606"/>
      <c r="CN41" s="606"/>
      <c r="CO41" s="606"/>
      <c r="CP41" s="606"/>
      <c r="CQ41" s="607"/>
      <c r="CR41" s="608" t="s">
        <v>244</v>
      </c>
      <c r="CS41" s="621"/>
      <c r="CT41" s="621"/>
      <c r="CU41" s="621"/>
      <c r="CV41" s="621"/>
      <c r="CW41" s="621"/>
      <c r="CX41" s="621"/>
      <c r="CY41" s="622"/>
      <c r="CZ41" s="611" t="s">
        <v>131</v>
      </c>
      <c r="DA41" s="623"/>
      <c r="DB41" s="623"/>
      <c r="DC41" s="624"/>
      <c r="DD41" s="614" t="s">
        <v>131</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353</v>
      </c>
      <c r="AR42" s="654"/>
      <c r="AS42" s="654"/>
      <c r="AT42" s="654"/>
      <c r="AU42" s="654"/>
      <c r="AV42" s="654"/>
      <c r="AW42" s="654"/>
      <c r="AX42" s="654"/>
      <c r="AY42" s="655"/>
      <c r="AZ42" s="592">
        <v>4290294</v>
      </c>
      <c r="BA42" s="633"/>
      <c r="BB42" s="633"/>
      <c r="BC42" s="633"/>
      <c r="BD42" s="593"/>
      <c r="BE42" s="593"/>
      <c r="BF42" s="656"/>
      <c r="BG42" s="651"/>
      <c r="BH42" s="652"/>
      <c r="BI42" s="652"/>
      <c r="BJ42" s="652"/>
      <c r="BK42" s="652"/>
      <c r="BL42" s="218"/>
      <c r="BM42" s="590" t="s">
        <v>354</v>
      </c>
      <c r="BN42" s="590"/>
      <c r="BO42" s="590"/>
      <c r="BP42" s="590"/>
      <c r="BQ42" s="590"/>
      <c r="BR42" s="590"/>
      <c r="BS42" s="590"/>
      <c r="BT42" s="590"/>
      <c r="BU42" s="591"/>
      <c r="BV42" s="592">
        <v>419</v>
      </c>
      <c r="BW42" s="633"/>
      <c r="BX42" s="633"/>
      <c r="BY42" s="633"/>
      <c r="BZ42" s="633"/>
      <c r="CA42" s="633"/>
      <c r="CB42" s="634"/>
      <c r="CD42" s="605" t="s">
        <v>355</v>
      </c>
      <c r="CE42" s="606"/>
      <c r="CF42" s="606"/>
      <c r="CG42" s="606"/>
      <c r="CH42" s="606"/>
      <c r="CI42" s="606"/>
      <c r="CJ42" s="606"/>
      <c r="CK42" s="606"/>
      <c r="CL42" s="606"/>
      <c r="CM42" s="606"/>
      <c r="CN42" s="606"/>
      <c r="CO42" s="606"/>
      <c r="CP42" s="606"/>
      <c r="CQ42" s="607"/>
      <c r="CR42" s="608">
        <v>8417425</v>
      </c>
      <c r="CS42" s="621"/>
      <c r="CT42" s="621"/>
      <c r="CU42" s="621"/>
      <c r="CV42" s="621"/>
      <c r="CW42" s="621"/>
      <c r="CX42" s="621"/>
      <c r="CY42" s="622"/>
      <c r="CZ42" s="611">
        <v>11.3</v>
      </c>
      <c r="DA42" s="623"/>
      <c r="DB42" s="623"/>
      <c r="DC42" s="624"/>
      <c r="DD42" s="614">
        <v>1312225</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356</v>
      </c>
      <c r="CD43" s="605" t="s">
        <v>357</v>
      </c>
      <c r="CE43" s="606"/>
      <c r="CF43" s="606"/>
      <c r="CG43" s="606"/>
      <c r="CH43" s="606"/>
      <c r="CI43" s="606"/>
      <c r="CJ43" s="606"/>
      <c r="CK43" s="606"/>
      <c r="CL43" s="606"/>
      <c r="CM43" s="606"/>
      <c r="CN43" s="606"/>
      <c r="CO43" s="606"/>
      <c r="CP43" s="606"/>
      <c r="CQ43" s="607"/>
      <c r="CR43" s="608">
        <v>391624</v>
      </c>
      <c r="CS43" s="621"/>
      <c r="CT43" s="621"/>
      <c r="CU43" s="621"/>
      <c r="CV43" s="621"/>
      <c r="CW43" s="621"/>
      <c r="CX43" s="621"/>
      <c r="CY43" s="622"/>
      <c r="CZ43" s="611">
        <v>0.5</v>
      </c>
      <c r="DA43" s="623"/>
      <c r="DB43" s="623"/>
      <c r="DC43" s="624"/>
      <c r="DD43" s="614">
        <v>385924</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358</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306</v>
      </c>
      <c r="CE44" s="628"/>
      <c r="CF44" s="605" t="s">
        <v>359</v>
      </c>
      <c r="CG44" s="606"/>
      <c r="CH44" s="606"/>
      <c r="CI44" s="606"/>
      <c r="CJ44" s="606"/>
      <c r="CK44" s="606"/>
      <c r="CL44" s="606"/>
      <c r="CM44" s="606"/>
      <c r="CN44" s="606"/>
      <c r="CO44" s="606"/>
      <c r="CP44" s="606"/>
      <c r="CQ44" s="607"/>
      <c r="CR44" s="608">
        <v>8051807</v>
      </c>
      <c r="CS44" s="609"/>
      <c r="CT44" s="609"/>
      <c r="CU44" s="609"/>
      <c r="CV44" s="609"/>
      <c r="CW44" s="609"/>
      <c r="CX44" s="609"/>
      <c r="CY44" s="610"/>
      <c r="CZ44" s="611">
        <v>10.8</v>
      </c>
      <c r="DA44" s="612"/>
      <c r="DB44" s="612"/>
      <c r="DC44" s="613"/>
      <c r="DD44" s="614">
        <v>1073678</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360</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361</v>
      </c>
      <c r="CG45" s="606"/>
      <c r="CH45" s="606"/>
      <c r="CI45" s="606"/>
      <c r="CJ45" s="606"/>
      <c r="CK45" s="606"/>
      <c r="CL45" s="606"/>
      <c r="CM45" s="606"/>
      <c r="CN45" s="606"/>
      <c r="CO45" s="606"/>
      <c r="CP45" s="606"/>
      <c r="CQ45" s="607"/>
      <c r="CR45" s="608">
        <v>4521652</v>
      </c>
      <c r="CS45" s="621"/>
      <c r="CT45" s="621"/>
      <c r="CU45" s="621"/>
      <c r="CV45" s="621"/>
      <c r="CW45" s="621"/>
      <c r="CX45" s="621"/>
      <c r="CY45" s="622"/>
      <c r="CZ45" s="611">
        <v>6.1</v>
      </c>
      <c r="DA45" s="623"/>
      <c r="DB45" s="623"/>
      <c r="DC45" s="624"/>
      <c r="DD45" s="614">
        <v>138716</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362</v>
      </c>
      <c r="CG46" s="606"/>
      <c r="CH46" s="606"/>
      <c r="CI46" s="606"/>
      <c r="CJ46" s="606"/>
      <c r="CK46" s="606"/>
      <c r="CL46" s="606"/>
      <c r="CM46" s="606"/>
      <c r="CN46" s="606"/>
      <c r="CO46" s="606"/>
      <c r="CP46" s="606"/>
      <c r="CQ46" s="607"/>
      <c r="CR46" s="608">
        <v>3061303</v>
      </c>
      <c r="CS46" s="609"/>
      <c r="CT46" s="609"/>
      <c r="CU46" s="609"/>
      <c r="CV46" s="609"/>
      <c r="CW46" s="609"/>
      <c r="CX46" s="609"/>
      <c r="CY46" s="610"/>
      <c r="CZ46" s="611">
        <v>4.0999999999999996</v>
      </c>
      <c r="DA46" s="612"/>
      <c r="DB46" s="612"/>
      <c r="DC46" s="613"/>
      <c r="DD46" s="614">
        <v>914275</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363</v>
      </c>
      <c r="CG47" s="606"/>
      <c r="CH47" s="606"/>
      <c r="CI47" s="606"/>
      <c r="CJ47" s="606"/>
      <c r="CK47" s="606"/>
      <c r="CL47" s="606"/>
      <c r="CM47" s="606"/>
      <c r="CN47" s="606"/>
      <c r="CO47" s="606"/>
      <c r="CP47" s="606"/>
      <c r="CQ47" s="607"/>
      <c r="CR47" s="608">
        <v>365618</v>
      </c>
      <c r="CS47" s="621"/>
      <c r="CT47" s="621"/>
      <c r="CU47" s="621"/>
      <c r="CV47" s="621"/>
      <c r="CW47" s="621"/>
      <c r="CX47" s="621"/>
      <c r="CY47" s="622"/>
      <c r="CZ47" s="611">
        <v>0.5</v>
      </c>
      <c r="DA47" s="623"/>
      <c r="DB47" s="623"/>
      <c r="DC47" s="624"/>
      <c r="DD47" s="614">
        <v>238547</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364</v>
      </c>
      <c r="CG48" s="606"/>
      <c r="CH48" s="606"/>
      <c r="CI48" s="606"/>
      <c r="CJ48" s="606"/>
      <c r="CK48" s="606"/>
      <c r="CL48" s="606"/>
      <c r="CM48" s="606"/>
      <c r="CN48" s="606"/>
      <c r="CO48" s="606"/>
      <c r="CP48" s="606"/>
      <c r="CQ48" s="607"/>
      <c r="CR48" s="608" t="s">
        <v>244</v>
      </c>
      <c r="CS48" s="609"/>
      <c r="CT48" s="609"/>
      <c r="CU48" s="609"/>
      <c r="CV48" s="609"/>
      <c r="CW48" s="609"/>
      <c r="CX48" s="609"/>
      <c r="CY48" s="610"/>
      <c r="CZ48" s="611" t="s">
        <v>244</v>
      </c>
      <c r="DA48" s="612"/>
      <c r="DB48" s="612"/>
      <c r="DC48" s="613"/>
      <c r="DD48" s="614" t="s">
        <v>244</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365</v>
      </c>
      <c r="CE49" s="590"/>
      <c r="CF49" s="590"/>
      <c r="CG49" s="590"/>
      <c r="CH49" s="590"/>
      <c r="CI49" s="590"/>
      <c r="CJ49" s="590"/>
      <c r="CK49" s="590"/>
      <c r="CL49" s="590"/>
      <c r="CM49" s="590"/>
      <c r="CN49" s="590"/>
      <c r="CO49" s="590"/>
      <c r="CP49" s="590"/>
      <c r="CQ49" s="591"/>
      <c r="CR49" s="592">
        <v>74670369</v>
      </c>
      <c r="CS49" s="593"/>
      <c r="CT49" s="593"/>
      <c r="CU49" s="593"/>
      <c r="CV49" s="593"/>
      <c r="CW49" s="593"/>
      <c r="CX49" s="593"/>
      <c r="CY49" s="594"/>
      <c r="CZ49" s="595">
        <v>100</v>
      </c>
      <c r="DA49" s="596"/>
      <c r="DB49" s="596"/>
      <c r="DC49" s="597"/>
      <c r="DD49" s="598">
        <v>50273047</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t1J7mgWje2PWp010vebPoKTnovr4oUd3oozhw270tSoROu+8Nrmhbe7/0YA0hYONCc9GBVY6ZmShZApne2BWow==" saltValue="mT/1jcaXm18vhzSy9yh3Z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Normal="10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81" t="s">
        <v>366</v>
      </c>
      <c r="B2" s="1081"/>
      <c r="C2" s="1081"/>
      <c r="D2" s="1081"/>
      <c r="E2" s="1081"/>
      <c r="F2" s="1081"/>
      <c r="G2" s="1081"/>
      <c r="H2" s="1081"/>
      <c r="I2" s="1081"/>
      <c r="J2" s="1081"/>
      <c r="K2" s="1081"/>
      <c r="L2" s="1081"/>
      <c r="M2" s="1081"/>
      <c r="N2" s="1081"/>
      <c r="O2" s="1081"/>
      <c r="P2" s="1081"/>
      <c r="Q2" s="1081"/>
      <c r="R2" s="1081"/>
      <c r="S2" s="1081"/>
      <c r="T2" s="1081"/>
      <c r="U2" s="1081"/>
      <c r="V2" s="1081"/>
      <c r="W2" s="1081"/>
      <c r="X2" s="1081"/>
      <c r="Y2" s="1081"/>
      <c r="Z2" s="1081"/>
      <c r="AA2" s="1081"/>
      <c r="AB2" s="1081"/>
      <c r="AC2" s="1081"/>
      <c r="AD2" s="1081"/>
      <c r="AE2" s="1081"/>
      <c r="AF2" s="1081"/>
      <c r="AG2" s="1081"/>
      <c r="AH2" s="1081"/>
      <c r="AI2" s="1081"/>
      <c r="AJ2" s="1081"/>
      <c r="AK2" s="1081"/>
      <c r="AL2" s="1081"/>
      <c r="AM2" s="1081"/>
      <c r="AN2" s="1081"/>
      <c r="AO2" s="1081"/>
      <c r="AP2" s="1081"/>
      <c r="AQ2" s="1081"/>
      <c r="AR2" s="1081"/>
      <c r="AS2" s="1081"/>
      <c r="AT2" s="1081"/>
      <c r="AU2" s="1081"/>
      <c r="AV2" s="1081"/>
      <c r="AW2" s="1081"/>
      <c r="AX2" s="1081"/>
      <c r="AY2" s="1081"/>
      <c r="AZ2" s="1081"/>
      <c r="BA2" s="1081"/>
      <c r="BB2" s="1081"/>
      <c r="BC2" s="1081"/>
      <c r="BD2" s="1081"/>
      <c r="BE2" s="1081"/>
      <c r="BF2" s="1081"/>
      <c r="BG2" s="1081"/>
      <c r="BH2" s="1081"/>
      <c r="BI2" s="1081"/>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82" t="s">
        <v>367</v>
      </c>
      <c r="DK2" s="1083"/>
      <c r="DL2" s="1083"/>
      <c r="DM2" s="1083"/>
      <c r="DN2" s="1083"/>
      <c r="DO2" s="1084"/>
      <c r="DP2" s="222"/>
      <c r="DQ2" s="1082" t="s">
        <v>368</v>
      </c>
      <c r="DR2" s="1083"/>
      <c r="DS2" s="1083"/>
      <c r="DT2" s="1083"/>
      <c r="DU2" s="1083"/>
      <c r="DV2" s="1083"/>
      <c r="DW2" s="1083"/>
      <c r="DX2" s="1083"/>
      <c r="DY2" s="1083"/>
      <c r="DZ2" s="1084"/>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1050" t="s">
        <v>369</v>
      </c>
      <c r="B4" s="1050"/>
      <c r="C4" s="1050"/>
      <c r="D4" s="1050"/>
      <c r="E4" s="1050"/>
      <c r="F4" s="1050"/>
      <c r="G4" s="1050"/>
      <c r="H4" s="1050"/>
      <c r="I4" s="1050"/>
      <c r="J4" s="1050"/>
      <c r="K4" s="1050"/>
      <c r="L4" s="1050"/>
      <c r="M4" s="1050"/>
      <c r="N4" s="1050"/>
      <c r="O4" s="1050"/>
      <c r="P4" s="1050"/>
      <c r="Q4" s="1050"/>
      <c r="R4" s="1050"/>
      <c r="S4" s="1050"/>
      <c r="T4" s="1050"/>
      <c r="U4" s="1050"/>
      <c r="V4" s="1050"/>
      <c r="W4" s="1050"/>
      <c r="X4" s="1050"/>
      <c r="Y4" s="1050"/>
      <c r="Z4" s="1050"/>
      <c r="AA4" s="1050"/>
      <c r="AB4" s="1050"/>
      <c r="AC4" s="1050"/>
      <c r="AD4" s="1050"/>
      <c r="AE4" s="1050"/>
      <c r="AF4" s="1050"/>
      <c r="AG4" s="1050"/>
      <c r="AH4" s="1050"/>
      <c r="AI4" s="1050"/>
      <c r="AJ4" s="1050"/>
      <c r="AK4" s="1050"/>
      <c r="AL4" s="1050"/>
      <c r="AM4" s="1050"/>
      <c r="AN4" s="1050"/>
      <c r="AO4" s="1050"/>
      <c r="AP4" s="1050"/>
      <c r="AQ4" s="1050"/>
      <c r="AR4" s="1050"/>
      <c r="AS4" s="1050"/>
      <c r="AT4" s="1050"/>
      <c r="AU4" s="1050"/>
      <c r="AV4" s="1050"/>
      <c r="AW4" s="1050"/>
      <c r="AX4" s="1050"/>
      <c r="AY4" s="1050"/>
      <c r="AZ4" s="226"/>
      <c r="BA4" s="226"/>
      <c r="BB4" s="226"/>
      <c r="BC4" s="226"/>
      <c r="BD4" s="226"/>
      <c r="BE4" s="227"/>
      <c r="BF4" s="227"/>
      <c r="BG4" s="227"/>
      <c r="BH4" s="227"/>
      <c r="BI4" s="227"/>
      <c r="BJ4" s="227"/>
      <c r="BK4" s="227"/>
      <c r="BL4" s="227"/>
      <c r="BM4" s="227"/>
      <c r="BN4" s="227"/>
      <c r="BO4" s="227"/>
      <c r="BP4" s="227"/>
      <c r="BQ4" s="717" t="s">
        <v>370</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15">
      <c r="A5" s="982" t="s">
        <v>371</v>
      </c>
      <c r="B5" s="983"/>
      <c r="C5" s="983"/>
      <c r="D5" s="983"/>
      <c r="E5" s="983"/>
      <c r="F5" s="983"/>
      <c r="G5" s="983"/>
      <c r="H5" s="983"/>
      <c r="I5" s="983"/>
      <c r="J5" s="983"/>
      <c r="K5" s="983"/>
      <c r="L5" s="983"/>
      <c r="M5" s="983"/>
      <c r="N5" s="983"/>
      <c r="O5" s="983"/>
      <c r="P5" s="984"/>
      <c r="Q5" s="988" t="s">
        <v>372</v>
      </c>
      <c r="R5" s="989"/>
      <c r="S5" s="989"/>
      <c r="T5" s="989"/>
      <c r="U5" s="990"/>
      <c r="V5" s="988" t="s">
        <v>373</v>
      </c>
      <c r="W5" s="989"/>
      <c r="X5" s="989"/>
      <c r="Y5" s="989"/>
      <c r="Z5" s="990"/>
      <c r="AA5" s="988" t="s">
        <v>374</v>
      </c>
      <c r="AB5" s="989"/>
      <c r="AC5" s="989"/>
      <c r="AD5" s="989"/>
      <c r="AE5" s="989"/>
      <c r="AF5" s="1085" t="s">
        <v>375</v>
      </c>
      <c r="AG5" s="989"/>
      <c r="AH5" s="989"/>
      <c r="AI5" s="989"/>
      <c r="AJ5" s="1002"/>
      <c r="AK5" s="989" t="s">
        <v>376</v>
      </c>
      <c r="AL5" s="989"/>
      <c r="AM5" s="989"/>
      <c r="AN5" s="989"/>
      <c r="AO5" s="990"/>
      <c r="AP5" s="988" t="s">
        <v>377</v>
      </c>
      <c r="AQ5" s="989"/>
      <c r="AR5" s="989"/>
      <c r="AS5" s="989"/>
      <c r="AT5" s="990"/>
      <c r="AU5" s="988" t="s">
        <v>378</v>
      </c>
      <c r="AV5" s="989"/>
      <c r="AW5" s="989"/>
      <c r="AX5" s="989"/>
      <c r="AY5" s="1002"/>
      <c r="AZ5" s="226"/>
      <c r="BA5" s="226"/>
      <c r="BB5" s="226"/>
      <c r="BC5" s="226"/>
      <c r="BD5" s="226"/>
      <c r="BE5" s="227"/>
      <c r="BF5" s="227"/>
      <c r="BG5" s="227"/>
      <c r="BH5" s="227"/>
      <c r="BI5" s="227"/>
      <c r="BJ5" s="227"/>
      <c r="BK5" s="227"/>
      <c r="BL5" s="227"/>
      <c r="BM5" s="227"/>
      <c r="BN5" s="227"/>
      <c r="BO5" s="227"/>
      <c r="BP5" s="227"/>
      <c r="BQ5" s="982" t="s">
        <v>379</v>
      </c>
      <c r="BR5" s="983"/>
      <c r="BS5" s="983"/>
      <c r="BT5" s="983"/>
      <c r="BU5" s="983"/>
      <c r="BV5" s="983"/>
      <c r="BW5" s="983"/>
      <c r="BX5" s="983"/>
      <c r="BY5" s="983"/>
      <c r="BZ5" s="983"/>
      <c r="CA5" s="983"/>
      <c r="CB5" s="983"/>
      <c r="CC5" s="983"/>
      <c r="CD5" s="983"/>
      <c r="CE5" s="983"/>
      <c r="CF5" s="983"/>
      <c r="CG5" s="984"/>
      <c r="CH5" s="988" t="s">
        <v>380</v>
      </c>
      <c r="CI5" s="989"/>
      <c r="CJ5" s="989"/>
      <c r="CK5" s="989"/>
      <c r="CL5" s="990"/>
      <c r="CM5" s="988" t="s">
        <v>381</v>
      </c>
      <c r="CN5" s="989"/>
      <c r="CO5" s="989"/>
      <c r="CP5" s="989"/>
      <c r="CQ5" s="990"/>
      <c r="CR5" s="988" t="s">
        <v>382</v>
      </c>
      <c r="CS5" s="989"/>
      <c r="CT5" s="989"/>
      <c r="CU5" s="989"/>
      <c r="CV5" s="990"/>
      <c r="CW5" s="988" t="s">
        <v>383</v>
      </c>
      <c r="CX5" s="989"/>
      <c r="CY5" s="989"/>
      <c r="CZ5" s="989"/>
      <c r="DA5" s="990"/>
      <c r="DB5" s="988" t="s">
        <v>384</v>
      </c>
      <c r="DC5" s="989"/>
      <c r="DD5" s="989"/>
      <c r="DE5" s="989"/>
      <c r="DF5" s="990"/>
      <c r="DG5" s="1075" t="s">
        <v>385</v>
      </c>
      <c r="DH5" s="1076"/>
      <c r="DI5" s="1076"/>
      <c r="DJ5" s="1076"/>
      <c r="DK5" s="1077"/>
      <c r="DL5" s="1075" t="s">
        <v>386</v>
      </c>
      <c r="DM5" s="1076"/>
      <c r="DN5" s="1076"/>
      <c r="DO5" s="1076"/>
      <c r="DP5" s="1077"/>
      <c r="DQ5" s="988" t="s">
        <v>387</v>
      </c>
      <c r="DR5" s="989"/>
      <c r="DS5" s="989"/>
      <c r="DT5" s="989"/>
      <c r="DU5" s="990"/>
      <c r="DV5" s="988" t="s">
        <v>378</v>
      </c>
      <c r="DW5" s="989"/>
      <c r="DX5" s="989"/>
      <c r="DY5" s="989"/>
      <c r="DZ5" s="1002"/>
      <c r="EA5" s="228"/>
    </row>
    <row r="6" spans="1:131" s="229"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6"/>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8"/>
      <c r="DH6" s="1079"/>
      <c r="DI6" s="1079"/>
      <c r="DJ6" s="1079"/>
      <c r="DK6" s="1080"/>
      <c r="DL6" s="1078"/>
      <c r="DM6" s="1079"/>
      <c r="DN6" s="1079"/>
      <c r="DO6" s="1079"/>
      <c r="DP6" s="1080"/>
      <c r="DQ6" s="991"/>
      <c r="DR6" s="992"/>
      <c r="DS6" s="992"/>
      <c r="DT6" s="992"/>
      <c r="DU6" s="993"/>
      <c r="DV6" s="991"/>
      <c r="DW6" s="992"/>
      <c r="DX6" s="992"/>
      <c r="DY6" s="992"/>
      <c r="DZ6" s="1003"/>
      <c r="EA6" s="228"/>
    </row>
    <row r="7" spans="1:131" s="229" customFormat="1" ht="26.25" customHeight="1" thickTop="1" x14ac:dyDescent="0.15">
      <c r="A7" s="230">
        <v>1</v>
      </c>
      <c r="B7" s="1036" t="s">
        <v>388</v>
      </c>
      <c r="C7" s="1037"/>
      <c r="D7" s="1037"/>
      <c r="E7" s="1037"/>
      <c r="F7" s="1037"/>
      <c r="G7" s="1037"/>
      <c r="H7" s="1037"/>
      <c r="I7" s="1037"/>
      <c r="J7" s="1037"/>
      <c r="K7" s="1037"/>
      <c r="L7" s="1037"/>
      <c r="M7" s="1037"/>
      <c r="N7" s="1037"/>
      <c r="O7" s="1037"/>
      <c r="P7" s="1038"/>
      <c r="Q7" s="1093">
        <v>78461</v>
      </c>
      <c r="R7" s="1094"/>
      <c r="S7" s="1094"/>
      <c r="T7" s="1094"/>
      <c r="U7" s="1094"/>
      <c r="V7" s="1094">
        <v>74670</v>
      </c>
      <c r="W7" s="1094"/>
      <c r="X7" s="1094"/>
      <c r="Y7" s="1094"/>
      <c r="Z7" s="1094"/>
      <c r="AA7" s="1094">
        <v>3791</v>
      </c>
      <c r="AB7" s="1094"/>
      <c r="AC7" s="1094"/>
      <c r="AD7" s="1094"/>
      <c r="AE7" s="1095"/>
      <c r="AF7" s="1096">
        <v>3409</v>
      </c>
      <c r="AG7" s="1097"/>
      <c r="AH7" s="1097"/>
      <c r="AI7" s="1097"/>
      <c r="AJ7" s="1098"/>
      <c r="AK7" s="1099">
        <v>3901</v>
      </c>
      <c r="AL7" s="1100"/>
      <c r="AM7" s="1100"/>
      <c r="AN7" s="1100"/>
      <c r="AO7" s="1100"/>
      <c r="AP7" s="1100">
        <v>79288</v>
      </c>
      <c r="AQ7" s="1100"/>
      <c r="AR7" s="1100"/>
      <c r="AS7" s="1100"/>
      <c r="AT7" s="1100"/>
      <c r="AU7" s="1101"/>
      <c r="AV7" s="1101"/>
      <c r="AW7" s="1101"/>
      <c r="AX7" s="1101"/>
      <c r="AY7" s="1102"/>
      <c r="AZ7" s="226"/>
      <c r="BA7" s="226"/>
      <c r="BB7" s="226"/>
      <c r="BC7" s="226"/>
      <c r="BD7" s="226"/>
      <c r="BE7" s="227"/>
      <c r="BF7" s="227"/>
      <c r="BG7" s="227"/>
      <c r="BH7" s="227"/>
      <c r="BI7" s="227"/>
      <c r="BJ7" s="227"/>
      <c r="BK7" s="227"/>
      <c r="BL7" s="227"/>
      <c r="BM7" s="227"/>
      <c r="BN7" s="227"/>
      <c r="BO7" s="227"/>
      <c r="BP7" s="227"/>
      <c r="BQ7" s="230">
        <v>1</v>
      </c>
      <c r="BR7" s="231"/>
      <c r="BS7" s="1090" t="s">
        <v>582</v>
      </c>
      <c r="BT7" s="1091"/>
      <c r="BU7" s="1091"/>
      <c r="BV7" s="1091"/>
      <c r="BW7" s="1091"/>
      <c r="BX7" s="1091"/>
      <c r="BY7" s="1091"/>
      <c r="BZ7" s="1091"/>
      <c r="CA7" s="1091"/>
      <c r="CB7" s="1091"/>
      <c r="CC7" s="1091"/>
      <c r="CD7" s="1091"/>
      <c r="CE7" s="1091"/>
      <c r="CF7" s="1091"/>
      <c r="CG7" s="1103"/>
      <c r="CH7" s="1087">
        <v>-21</v>
      </c>
      <c r="CI7" s="1088"/>
      <c r="CJ7" s="1088"/>
      <c r="CK7" s="1088"/>
      <c r="CL7" s="1089"/>
      <c r="CM7" s="1087">
        <v>347</v>
      </c>
      <c r="CN7" s="1088"/>
      <c r="CO7" s="1088"/>
      <c r="CP7" s="1088"/>
      <c r="CQ7" s="1089"/>
      <c r="CR7" s="1087">
        <v>77</v>
      </c>
      <c r="CS7" s="1088"/>
      <c r="CT7" s="1088"/>
      <c r="CU7" s="1088"/>
      <c r="CV7" s="1089"/>
      <c r="CW7" s="1087">
        <v>9</v>
      </c>
      <c r="CX7" s="1088"/>
      <c r="CY7" s="1088"/>
      <c r="CZ7" s="1088"/>
      <c r="DA7" s="1089"/>
      <c r="DB7" s="1087" t="s">
        <v>595</v>
      </c>
      <c r="DC7" s="1088"/>
      <c r="DD7" s="1088"/>
      <c r="DE7" s="1088"/>
      <c r="DF7" s="1089"/>
      <c r="DG7" s="1087" t="s">
        <v>595</v>
      </c>
      <c r="DH7" s="1088"/>
      <c r="DI7" s="1088"/>
      <c r="DJ7" s="1088"/>
      <c r="DK7" s="1089"/>
      <c r="DL7" s="1087" t="s">
        <v>516</v>
      </c>
      <c r="DM7" s="1088"/>
      <c r="DN7" s="1088"/>
      <c r="DO7" s="1088"/>
      <c r="DP7" s="1089"/>
      <c r="DQ7" s="1087" t="s">
        <v>516</v>
      </c>
      <c r="DR7" s="1088"/>
      <c r="DS7" s="1088"/>
      <c r="DT7" s="1088"/>
      <c r="DU7" s="1089"/>
      <c r="DV7" s="1090"/>
      <c r="DW7" s="1091"/>
      <c r="DX7" s="1091"/>
      <c r="DY7" s="1091"/>
      <c r="DZ7" s="1092"/>
      <c r="EA7" s="228"/>
    </row>
    <row r="8" spans="1:131" s="229" customFormat="1" ht="26.25" customHeight="1" x14ac:dyDescent="0.15">
      <c r="A8" s="232">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71"/>
      <c r="AL8" s="1072"/>
      <c r="AM8" s="1072"/>
      <c r="AN8" s="1072"/>
      <c r="AO8" s="1072"/>
      <c r="AP8" s="1072"/>
      <c r="AQ8" s="1072"/>
      <c r="AR8" s="1072"/>
      <c r="AS8" s="1072"/>
      <c r="AT8" s="1072"/>
      <c r="AU8" s="1073"/>
      <c r="AV8" s="1073"/>
      <c r="AW8" s="1073"/>
      <c r="AX8" s="1073"/>
      <c r="AY8" s="1074"/>
      <c r="AZ8" s="226"/>
      <c r="BA8" s="226"/>
      <c r="BB8" s="226"/>
      <c r="BC8" s="226"/>
      <c r="BD8" s="226"/>
      <c r="BE8" s="227"/>
      <c r="BF8" s="227"/>
      <c r="BG8" s="227"/>
      <c r="BH8" s="227"/>
      <c r="BI8" s="227"/>
      <c r="BJ8" s="227"/>
      <c r="BK8" s="227"/>
      <c r="BL8" s="227"/>
      <c r="BM8" s="227"/>
      <c r="BN8" s="227"/>
      <c r="BO8" s="227"/>
      <c r="BP8" s="227"/>
      <c r="BQ8" s="232">
        <v>2</v>
      </c>
      <c r="BR8" s="233"/>
      <c r="BS8" s="979" t="s">
        <v>583</v>
      </c>
      <c r="BT8" s="980"/>
      <c r="BU8" s="980"/>
      <c r="BV8" s="980"/>
      <c r="BW8" s="980"/>
      <c r="BX8" s="980"/>
      <c r="BY8" s="980"/>
      <c r="BZ8" s="980"/>
      <c r="CA8" s="980"/>
      <c r="CB8" s="980"/>
      <c r="CC8" s="980"/>
      <c r="CD8" s="980"/>
      <c r="CE8" s="980"/>
      <c r="CF8" s="980"/>
      <c r="CG8" s="1001"/>
      <c r="CH8" s="976">
        <v>0</v>
      </c>
      <c r="CI8" s="977"/>
      <c r="CJ8" s="977"/>
      <c r="CK8" s="977"/>
      <c r="CL8" s="978"/>
      <c r="CM8" s="976">
        <v>59</v>
      </c>
      <c r="CN8" s="977"/>
      <c r="CO8" s="977"/>
      <c r="CP8" s="977"/>
      <c r="CQ8" s="978"/>
      <c r="CR8" s="976">
        <v>136</v>
      </c>
      <c r="CS8" s="977"/>
      <c r="CT8" s="977"/>
      <c r="CU8" s="977"/>
      <c r="CV8" s="978"/>
      <c r="CW8" s="976" t="s">
        <v>593</v>
      </c>
      <c r="CX8" s="977"/>
      <c r="CY8" s="977"/>
      <c r="CZ8" s="977"/>
      <c r="DA8" s="978"/>
      <c r="DB8" s="976" t="s">
        <v>595</v>
      </c>
      <c r="DC8" s="977"/>
      <c r="DD8" s="977"/>
      <c r="DE8" s="977"/>
      <c r="DF8" s="978"/>
      <c r="DG8" s="976" t="s">
        <v>595</v>
      </c>
      <c r="DH8" s="977"/>
      <c r="DI8" s="977"/>
      <c r="DJ8" s="977"/>
      <c r="DK8" s="978"/>
      <c r="DL8" s="976" t="s">
        <v>516</v>
      </c>
      <c r="DM8" s="977"/>
      <c r="DN8" s="977"/>
      <c r="DO8" s="977"/>
      <c r="DP8" s="978"/>
      <c r="DQ8" s="976" t="s">
        <v>516</v>
      </c>
      <c r="DR8" s="977"/>
      <c r="DS8" s="977"/>
      <c r="DT8" s="977"/>
      <c r="DU8" s="978"/>
      <c r="DV8" s="979"/>
      <c r="DW8" s="980"/>
      <c r="DX8" s="980"/>
      <c r="DY8" s="980"/>
      <c r="DZ8" s="981"/>
      <c r="EA8" s="228"/>
    </row>
    <row r="9" spans="1:131" s="229" customFormat="1" ht="26.25" customHeight="1" x14ac:dyDescent="0.15">
      <c r="A9" s="232">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71"/>
      <c r="AL9" s="1072"/>
      <c r="AM9" s="1072"/>
      <c r="AN9" s="1072"/>
      <c r="AO9" s="1072"/>
      <c r="AP9" s="1072"/>
      <c r="AQ9" s="1072"/>
      <c r="AR9" s="1072"/>
      <c r="AS9" s="1072"/>
      <c r="AT9" s="1072"/>
      <c r="AU9" s="1073"/>
      <c r="AV9" s="1073"/>
      <c r="AW9" s="1073"/>
      <c r="AX9" s="1073"/>
      <c r="AY9" s="1074"/>
      <c r="AZ9" s="226"/>
      <c r="BA9" s="226"/>
      <c r="BB9" s="226"/>
      <c r="BC9" s="226"/>
      <c r="BD9" s="226"/>
      <c r="BE9" s="227"/>
      <c r="BF9" s="227"/>
      <c r="BG9" s="227"/>
      <c r="BH9" s="227"/>
      <c r="BI9" s="227"/>
      <c r="BJ9" s="227"/>
      <c r="BK9" s="227"/>
      <c r="BL9" s="227"/>
      <c r="BM9" s="227"/>
      <c r="BN9" s="227"/>
      <c r="BO9" s="227"/>
      <c r="BP9" s="227"/>
      <c r="BQ9" s="232">
        <v>3</v>
      </c>
      <c r="BR9" s="233"/>
      <c r="BS9" s="979" t="s">
        <v>584</v>
      </c>
      <c r="BT9" s="980"/>
      <c r="BU9" s="980"/>
      <c r="BV9" s="980"/>
      <c r="BW9" s="980"/>
      <c r="BX9" s="980"/>
      <c r="BY9" s="980"/>
      <c r="BZ9" s="980"/>
      <c r="CA9" s="980"/>
      <c r="CB9" s="980"/>
      <c r="CC9" s="980"/>
      <c r="CD9" s="980"/>
      <c r="CE9" s="980"/>
      <c r="CF9" s="980"/>
      <c r="CG9" s="1001"/>
      <c r="CH9" s="976">
        <v>17</v>
      </c>
      <c r="CI9" s="977"/>
      <c r="CJ9" s="977"/>
      <c r="CK9" s="977"/>
      <c r="CL9" s="978"/>
      <c r="CM9" s="976">
        <v>157</v>
      </c>
      <c r="CN9" s="977"/>
      <c r="CO9" s="977"/>
      <c r="CP9" s="977"/>
      <c r="CQ9" s="978"/>
      <c r="CR9" s="976">
        <v>200</v>
      </c>
      <c r="CS9" s="977"/>
      <c r="CT9" s="977"/>
      <c r="CU9" s="977"/>
      <c r="CV9" s="978"/>
      <c r="CW9" s="976">
        <v>35</v>
      </c>
      <c r="CX9" s="977"/>
      <c r="CY9" s="977"/>
      <c r="CZ9" s="977"/>
      <c r="DA9" s="978"/>
      <c r="DB9" s="976" t="s">
        <v>595</v>
      </c>
      <c r="DC9" s="977"/>
      <c r="DD9" s="977"/>
      <c r="DE9" s="977"/>
      <c r="DF9" s="978"/>
      <c r="DG9" s="976" t="s">
        <v>595</v>
      </c>
      <c r="DH9" s="977"/>
      <c r="DI9" s="977"/>
      <c r="DJ9" s="977"/>
      <c r="DK9" s="978"/>
      <c r="DL9" s="976" t="s">
        <v>516</v>
      </c>
      <c r="DM9" s="977"/>
      <c r="DN9" s="977"/>
      <c r="DO9" s="977"/>
      <c r="DP9" s="978"/>
      <c r="DQ9" s="976" t="s">
        <v>516</v>
      </c>
      <c r="DR9" s="977"/>
      <c r="DS9" s="977"/>
      <c r="DT9" s="977"/>
      <c r="DU9" s="978"/>
      <c r="DV9" s="979"/>
      <c r="DW9" s="980"/>
      <c r="DX9" s="980"/>
      <c r="DY9" s="980"/>
      <c r="DZ9" s="981"/>
      <c r="EA9" s="228"/>
    </row>
    <row r="10" spans="1:131" s="229" customFormat="1" ht="26.25" customHeight="1" x14ac:dyDescent="0.15">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71"/>
      <c r="AL10" s="1072"/>
      <c r="AM10" s="1072"/>
      <c r="AN10" s="1072"/>
      <c r="AO10" s="1072"/>
      <c r="AP10" s="1072"/>
      <c r="AQ10" s="1072"/>
      <c r="AR10" s="1072"/>
      <c r="AS10" s="1072"/>
      <c r="AT10" s="1072"/>
      <c r="AU10" s="1073"/>
      <c r="AV10" s="1073"/>
      <c r="AW10" s="1073"/>
      <c r="AX10" s="1073"/>
      <c r="AY10" s="1074"/>
      <c r="AZ10" s="226"/>
      <c r="BA10" s="226"/>
      <c r="BB10" s="226"/>
      <c r="BC10" s="226"/>
      <c r="BD10" s="226"/>
      <c r="BE10" s="227"/>
      <c r="BF10" s="227"/>
      <c r="BG10" s="227"/>
      <c r="BH10" s="227"/>
      <c r="BI10" s="227"/>
      <c r="BJ10" s="227"/>
      <c r="BK10" s="227"/>
      <c r="BL10" s="227"/>
      <c r="BM10" s="227"/>
      <c r="BN10" s="227"/>
      <c r="BO10" s="227"/>
      <c r="BP10" s="227"/>
      <c r="BQ10" s="232">
        <v>4</v>
      </c>
      <c r="BR10" s="233"/>
      <c r="BS10" s="979" t="s">
        <v>585</v>
      </c>
      <c r="BT10" s="980"/>
      <c r="BU10" s="980"/>
      <c r="BV10" s="980"/>
      <c r="BW10" s="980"/>
      <c r="BX10" s="980"/>
      <c r="BY10" s="980"/>
      <c r="BZ10" s="980"/>
      <c r="CA10" s="980"/>
      <c r="CB10" s="980"/>
      <c r="CC10" s="980"/>
      <c r="CD10" s="980"/>
      <c r="CE10" s="980"/>
      <c r="CF10" s="980"/>
      <c r="CG10" s="1001"/>
      <c r="CH10" s="976">
        <v>-2</v>
      </c>
      <c r="CI10" s="977"/>
      <c r="CJ10" s="977"/>
      <c r="CK10" s="977"/>
      <c r="CL10" s="978"/>
      <c r="CM10" s="976">
        <v>330</v>
      </c>
      <c r="CN10" s="977"/>
      <c r="CO10" s="977"/>
      <c r="CP10" s="977"/>
      <c r="CQ10" s="978"/>
      <c r="CR10" s="976">
        <v>300</v>
      </c>
      <c r="CS10" s="977"/>
      <c r="CT10" s="977"/>
      <c r="CU10" s="977"/>
      <c r="CV10" s="978"/>
      <c r="CW10" s="976">
        <v>36</v>
      </c>
      <c r="CX10" s="977"/>
      <c r="CY10" s="977"/>
      <c r="CZ10" s="977"/>
      <c r="DA10" s="978"/>
      <c r="DB10" s="976" t="s">
        <v>595</v>
      </c>
      <c r="DC10" s="977"/>
      <c r="DD10" s="977"/>
      <c r="DE10" s="977"/>
      <c r="DF10" s="978"/>
      <c r="DG10" s="976" t="s">
        <v>595</v>
      </c>
      <c r="DH10" s="977"/>
      <c r="DI10" s="977"/>
      <c r="DJ10" s="977"/>
      <c r="DK10" s="978"/>
      <c r="DL10" s="976" t="s">
        <v>516</v>
      </c>
      <c r="DM10" s="977"/>
      <c r="DN10" s="977"/>
      <c r="DO10" s="977"/>
      <c r="DP10" s="978"/>
      <c r="DQ10" s="976" t="s">
        <v>516</v>
      </c>
      <c r="DR10" s="977"/>
      <c r="DS10" s="977"/>
      <c r="DT10" s="977"/>
      <c r="DU10" s="978"/>
      <c r="DV10" s="979"/>
      <c r="DW10" s="980"/>
      <c r="DX10" s="980"/>
      <c r="DY10" s="980"/>
      <c r="DZ10" s="981"/>
      <c r="EA10" s="228"/>
    </row>
    <row r="11" spans="1:131" s="229" customFormat="1" ht="26.25" customHeight="1" x14ac:dyDescent="0.15">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71"/>
      <c r="AL11" s="1072"/>
      <c r="AM11" s="1072"/>
      <c r="AN11" s="1072"/>
      <c r="AO11" s="1072"/>
      <c r="AP11" s="1072"/>
      <c r="AQ11" s="1072"/>
      <c r="AR11" s="1072"/>
      <c r="AS11" s="1072"/>
      <c r="AT11" s="1072"/>
      <c r="AU11" s="1073"/>
      <c r="AV11" s="1073"/>
      <c r="AW11" s="1073"/>
      <c r="AX11" s="1073"/>
      <c r="AY11" s="1074"/>
      <c r="AZ11" s="226"/>
      <c r="BA11" s="226"/>
      <c r="BB11" s="226"/>
      <c r="BC11" s="226"/>
      <c r="BD11" s="226"/>
      <c r="BE11" s="227"/>
      <c r="BF11" s="227"/>
      <c r="BG11" s="227"/>
      <c r="BH11" s="227"/>
      <c r="BI11" s="227"/>
      <c r="BJ11" s="227"/>
      <c r="BK11" s="227"/>
      <c r="BL11" s="227"/>
      <c r="BM11" s="227"/>
      <c r="BN11" s="227"/>
      <c r="BO11" s="227"/>
      <c r="BP11" s="227"/>
      <c r="BQ11" s="232">
        <v>5</v>
      </c>
      <c r="BR11" s="233"/>
      <c r="BS11" s="979" t="s">
        <v>586</v>
      </c>
      <c r="BT11" s="980"/>
      <c r="BU11" s="980"/>
      <c r="BV11" s="980"/>
      <c r="BW11" s="980"/>
      <c r="BX11" s="980"/>
      <c r="BY11" s="980"/>
      <c r="BZ11" s="980"/>
      <c r="CA11" s="980"/>
      <c r="CB11" s="980"/>
      <c r="CC11" s="980"/>
      <c r="CD11" s="980"/>
      <c r="CE11" s="980"/>
      <c r="CF11" s="980"/>
      <c r="CG11" s="1001"/>
      <c r="CH11" s="976">
        <v>0</v>
      </c>
      <c r="CI11" s="977"/>
      <c r="CJ11" s="977"/>
      <c r="CK11" s="977"/>
      <c r="CL11" s="978"/>
      <c r="CM11" s="976">
        <v>114</v>
      </c>
      <c r="CN11" s="977"/>
      <c r="CO11" s="977"/>
      <c r="CP11" s="977"/>
      <c r="CQ11" s="978"/>
      <c r="CR11" s="976">
        <v>100</v>
      </c>
      <c r="CS11" s="977"/>
      <c r="CT11" s="977"/>
      <c r="CU11" s="977"/>
      <c r="CV11" s="978"/>
      <c r="CW11" s="976">
        <v>3104</v>
      </c>
      <c r="CX11" s="977"/>
      <c r="CY11" s="977"/>
      <c r="CZ11" s="977"/>
      <c r="DA11" s="978"/>
      <c r="DB11" s="976" t="s">
        <v>595</v>
      </c>
      <c r="DC11" s="977"/>
      <c r="DD11" s="977"/>
      <c r="DE11" s="977"/>
      <c r="DF11" s="978"/>
      <c r="DG11" s="976" t="s">
        <v>595</v>
      </c>
      <c r="DH11" s="977"/>
      <c r="DI11" s="977"/>
      <c r="DJ11" s="977"/>
      <c r="DK11" s="978"/>
      <c r="DL11" s="976" t="s">
        <v>516</v>
      </c>
      <c r="DM11" s="977"/>
      <c r="DN11" s="977"/>
      <c r="DO11" s="977"/>
      <c r="DP11" s="978"/>
      <c r="DQ11" s="976" t="s">
        <v>516</v>
      </c>
      <c r="DR11" s="977"/>
      <c r="DS11" s="977"/>
      <c r="DT11" s="977"/>
      <c r="DU11" s="978"/>
      <c r="DV11" s="979"/>
      <c r="DW11" s="980"/>
      <c r="DX11" s="980"/>
      <c r="DY11" s="980"/>
      <c r="DZ11" s="981"/>
      <c r="EA11" s="228"/>
    </row>
    <row r="12" spans="1:131" s="229" customFormat="1" ht="26.25" customHeight="1" x14ac:dyDescent="0.15">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71"/>
      <c r="AL12" s="1072"/>
      <c r="AM12" s="1072"/>
      <c r="AN12" s="1072"/>
      <c r="AO12" s="1072"/>
      <c r="AP12" s="1072"/>
      <c r="AQ12" s="1072"/>
      <c r="AR12" s="1072"/>
      <c r="AS12" s="1072"/>
      <c r="AT12" s="1072"/>
      <c r="AU12" s="1073"/>
      <c r="AV12" s="1073"/>
      <c r="AW12" s="1073"/>
      <c r="AX12" s="1073"/>
      <c r="AY12" s="1074"/>
      <c r="AZ12" s="226"/>
      <c r="BA12" s="226"/>
      <c r="BB12" s="226"/>
      <c r="BC12" s="226"/>
      <c r="BD12" s="226"/>
      <c r="BE12" s="227"/>
      <c r="BF12" s="227"/>
      <c r="BG12" s="227"/>
      <c r="BH12" s="227"/>
      <c r="BI12" s="227"/>
      <c r="BJ12" s="227"/>
      <c r="BK12" s="227"/>
      <c r="BL12" s="227"/>
      <c r="BM12" s="227"/>
      <c r="BN12" s="227"/>
      <c r="BO12" s="227"/>
      <c r="BP12" s="227"/>
      <c r="BQ12" s="232">
        <v>6</v>
      </c>
      <c r="BR12" s="233"/>
      <c r="BS12" s="979" t="s">
        <v>587</v>
      </c>
      <c r="BT12" s="980"/>
      <c r="BU12" s="980"/>
      <c r="BV12" s="980"/>
      <c r="BW12" s="980"/>
      <c r="BX12" s="980"/>
      <c r="BY12" s="980"/>
      <c r="BZ12" s="980"/>
      <c r="CA12" s="980"/>
      <c r="CB12" s="980"/>
      <c r="CC12" s="980"/>
      <c r="CD12" s="980"/>
      <c r="CE12" s="980"/>
      <c r="CF12" s="980"/>
      <c r="CG12" s="1001"/>
      <c r="CH12" s="976">
        <v>-13</v>
      </c>
      <c r="CI12" s="977"/>
      <c r="CJ12" s="977"/>
      <c r="CK12" s="977"/>
      <c r="CL12" s="978"/>
      <c r="CM12" s="976">
        <v>867</v>
      </c>
      <c r="CN12" s="977"/>
      <c r="CO12" s="977"/>
      <c r="CP12" s="977"/>
      <c r="CQ12" s="978"/>
      <c r="CR12" s="976">
        <v>12</v>
      </c>
      <c r="CS12" s="977"/>
      <c r="CT12" s="977"/>
      <c r="CU12" s="977"/>
      <c r="CV12" s="978"/>
      <c r="CW12" s="976">
        <v>78</v>
      </c>
      <c r="CX12" s="977"/>
      <c r="CY12" s="977"/>
      <c r="CZ12" s="977"/>
      <c r="DA12" s="978"/>
      <c r="DB12" s="976" t="s">
        <v>595</v>
      </c>
      <c r="DC12" s="977"/>
      <c r="DD12" s="977"/>
      <c r="DE12" s="977"/>
      <c r="DF12" s="978"/>
      <c r="DG12" s="976" t="s">
        <v>595</v>
      </c>
      <c r="DH12" s="977"/>
      <c r="DI12" s="977"/>
      <c r="DJ12" s="977"/>
      <c r="DK12" s="978"/>
      <c r="DL12" s="976" t="s">
        <v>516</v>
      </c>
      <c r="DM12" s="977"/>
      <c r="DN12" s="977"/>
      <c r="DO12" s="977"/>
      <c r="DP12" s="978"/>
      <c r="DQ12" s="976" t="s">
        <v>516</v>
      </c>
      <c r="DR12" s="977"/>
      <c r="DS12" s="977"/>
      <c r="DT12" s="977"/>
      <c r="DU12" s="978"/>
      <c r="DV12" s="979"/>
      <c r="DW12" s="980"/>
      <c r="DX12" s="980"/>
      <c r="DY12" s="980"/>
      <c r="DZ12" s="981"/>
      <c r="EA12" s="228"/>
    </row>
    <row r="13" spans="1:131" s="229" customFormat="1" ht="26.25" customHeight="1" x14ac:dyDescent="0.15">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71"/>
      <c r="AL13" s="1072"/>
      <c r="AM13" s="1072"/>
      <c r="AN13" s="1072"/>
      <c r="AO13" s="1072"/>
      <c r="AP13" s="1072"/>
      <c r="AQ13" s="1072"/>
      <c r="AR13" s="1072"/>
      <c r="AS13" s="1072"/>
      <c r="AT13" s="1072"/>
      <c r="AU13" s="1073"/>
      <c r="AV13" s="1073"/>
      <c r="AW13" s="1073"/>
      <c r="AX13" s="1073"/>
      <c r="AY13" s="1074"/>
      <c r="AZ13" s="226"/>
      <c r="BA13" s="226"/>
      <c r="BB13" s="226"/>
      <c r="BC13" s="226"/>
      <c r="BD13" s="226"/>
      <c r="BE13" s="227"/>
      <c r="BF13" s="227"/>
      <c r="BG13" s="227"/>
      <c r="BH13" s="227"/>
      <c r="BI13" s="227"/>
      <c r="BJ13" s="227"/>
      <c r="BK13" s="227"/>
      <c r="BL13" s="227"/>
      <c r="BM13" s="227"/>
      <c r="BN13" s="227"/>
      <c r="BO13" s="227"/>
      <c r="BP13" s="227"/>
      <c r="BQ13" s="232">
        <v>7</v>
      </c>
      <c r="BR13" s="233"/>
      <c r="BS13" s="979" t="s">
        <v>588</v>
      </c>
      <c r="BT13" s="980"/>
      <c r="BU13" s="980"/>
      <c r="BV13" s="980"/>
      <c r="BW13" s="980"/>
      <c r="BX13" s="980"/>
      <c r="BY13" s="980"/>
      <c r="BZ13" s="980"/>
      <c r="CA13" s="980"/>
      <c r="CB13" s="980"/>
      <c r="CC13" s="980"/>
      <c r="CD13" s="980"/>
      <c r="CE13" s="980"/>
      <c r="CF13" s="980"/>
      <c r="CG13" s="1001"/>
      <c r="CH13" s="976">
        <v>-18</v>
      </c>
      <c r="CI13" s="977"/>
      <c r="CJ13" s="977"/>
      <c r="CK13" s="977"/>
      <c r="CL13" s="978"/>
      <c r="CM13" s="976">
        <v>-147</v>
      </c>
      <c r="CN13" s="977"/>
      <c r="CO13" s="977"/>
      <c r="CP13" s="977"/>
      <c r="CQ13" s="978"/>
      <c r="CR13" s="976">
        <v>14</v>
      </c>
      <c r="CS13" s="977"/>
      <c r="CT13" s="977"/>
      <c r="CU13" s="977"/>
      <c r="CV13" s="978"/>
      <c r="CW13" s="976">
        <v>98</v>
      </c>
      <c r="CX13" s="977"/>
      <c r="CY13" s="977"/>
      <c r="CZ13" s="977"/>
      <c r="DA13" s="978"/>
      <c r="DB13" s="976" t="s">
        <v>595</v>
      </c>
      <c r="DC13" s="977"/>
      <c r="DD13" s="977"/>
      <c r="DE13" s="977"/>
      <c r="DF13" s="978"/>
      <c r="DG13" s="976" t="s">
        <v>595</v>
      </c>
      <c r="DH13" s="977"/>
      <c r="DI13" s="977"/>
      <c r="DJ13" s="977"/>
      <c r="DK13" s="978"/>
      <c r="DL13" s="976" t="s">
        <v>593</v>
      </c>
      <c r="DM13" s="977"/>
      <c r="DN13" s="977"/>
      <c r="DO13" s="977"/>
      <c r="DP13" s="978"/>
      <c r="DQ13" s="976" t="s">
        <v>603</v>
      </c>
      <c r="DR13" s="977"/>
      <c r="DS13" s="977"/>
      <c r="DT13" s="977"/>
      <c r="DU13" s="978"/>
      <c r="DV13" s="979"/>
      <c r="DW13" s="980"/>
      <c r="DX13" s="980"/>
      <c r="DY13" s="980"/>
      <c r="DZ13" s="981"/>
      <c r="EA13" s="228"/>
    </row>
    <row r="14" spans="1:131" s="229" customFormat="1" ht="26.25" customHeight="1" x14ac:dyDescent="0.15">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71"/>
      <c r="AL14" s="1072"/>
      <c r="AM14" s="1072"/>
      <c r="AN14" s="1072"/>
      <c r="AO14" s="1072"/>
      <c r="AP14" s="1072"/>
      <c r="AQ14" s="1072"/>
      <c r="AR14" s="1072"/>
      <c r="AS14" s="1072"/>
      <c r="AT14" s="1072"/>
      <c r="AU14" s="1073"/>
      <c r="AV14" s="1073"/>
      <c r="AW14" s="1073"/>
      <c r="AX14" s="1073"/>
      <c r="AY14" s="1074"/>
      <c r="AZ14" s="226"/>
      <c r="BA14" s="226"/>
      <c r="BB14" s="226"/>
      <c r="BC14" s="226"/>
      <c r="BD14" s="226"/>
      <c r="BE14" s="227"/>
      <c r="BF14" s="227"/>
      <c r="BG14" s="227"/>
      <c r="BH14" s="227"/>
      <c r="BI14" s="227"/>
      <c r="BJ14" s="227"/>
      <c r="BK14" s="227"/>
      <c r="BL14" s="227"/>
      <c r="BM14" s="227"/>
      <c r="BN14" s="227"/>
      <c r="BO14" s="227"/>
      <c r="BP14" s="227"/>
      <c r="BQ14" s="232">
        <v>8</v>
      </c>
      <c r="BR14" s="233"/>
      <c r="BS14" s="979" t="s">
        <v>589</v>
      </c>
      <c r="BT14" s="980"/>
      <c r="BU14" s="980"/>
      <c r="BV14" s="980"/>
      <c r="BW14" s="980"/>
      <c r="BX14" s="980"/>
      <c r="BY14" s="980"/>
      <c r="BZ14" s="980"/>
      <c r="CA14" s="980"/>
      <c r="CB14" s="980"/>
      <c r="CC14" s="980"/>
      <c r="CD14" s="980"/>
      <c r="CE14" s="980"/>
      <c r="CF14" s="980"/>
      <c r="CG14" s="1001"/>
      <c r="CH14" s="976">
        <v>0</v>
      </c>
      <c r="CI14" s="977"/>
      <c r="CJ14" s="977"/>
      <c r="CK14" s="977"/>
      <c r="CL14" s="978"/>
      <c r="CM14" s="976">
        <v>36</v>
      </c>
      <c r="CN14" s="977"/>
      <c r="CO14" s="977"/>
      <c r="CP14" s="977"/>
      <c r="CQ14" s="978"/>
      <c r="CR14" s="976">
        <v>3</v>
      </c>
      <c r="CS14" s="977"/>
      <c r="CT14" s="977"/>
      <c r="CU14" s="977"/>
      <c r="CV14" s="978"/>
      <c r="CW14" s="976" t="s">
        <v>593</v>
      </c>
      <c r="CX14" s="977"/>
      <c r="CY14" s="977"/>
      <c r="CZ14" s="977"/>
      <c r="DA14" s="978"/>
      <c r="DB14" s="976" t="s">
        <v>595</v>
      </c>
      <c r="DC14" s="977"/>
      <c r="DD14" s="977"/>
      <c r="DE14" s="977"/>
      <c r="DF14" s="978"/>
      <c r="DG14" s="976" t="s">
        <v>595</v>
      </c>
      <c r="DH14" s="977"/>
      <c r="DI14" s="977"/>
      <c r="DJ14" s="977"/>
      <c r="DK14" s="978"/>
      <c r="DL14" s="976" t="s">
        <v>516</v>
      </c>
      <c r="DM14" s="977"/>
      <c r="DN14" s="977"/>
      <c r="DO14" s="977"/>
      <c r="DP14" s="978"/>
      <c r="DQ14" s="976" t="s">
        <v>516</v>
      </c>
      <c r="DR14" s="977"/>
      <c r="DS14" s="977"/>
      <c r="DT14" s="977"/>
      <c r="DU14" s="978"/>
      <c r="DV14" s="979"/>
      <c r="DW14" s="980"/>
      <c r="DX14" s="980"/>
      <c r="DY14" s="980"/>
      <c r="DZ14" s="981"/>
      <c r="EA14" s="228"/>
    </row>
    <row r="15" spans="1:131" s="229" customFormat="1" ht="26.25" customHeight="1" x14ac:dyDescent="0.15">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71"/>
      <c r="AL15" s="1072"/>
      <c r="AM15" s="1072"/>
      <c r="AN15" s="1072"/>
      <c r="AO15" s="1072"/>
      <c r="AP15" s="1072"/>
      <c r="AQ15" s="1072"/>
      <c r="AR15" s="1072"/>
      <c r="AS15" s="1072"/>
      <c r="AT15" s="1072"/>
      <c r="AU15" s="1073"/>
      <c r="AV15" s="1073"/>
      <c r="AW15" s="1073"/>
      <c r="AX15" s="1073"/>
      <c r="AY15" s="1074"/>
      <c r="AZ15" s="226"/>
      <c r="BA15" s="226"/>
      <c r="BB15" s="226"/>
      <c r="BC15" s="226"/>
      <c r="BD15" s="226"/>
      <c r="BE15" s="227"/>
      <c r="BF15" s="227"/>
      <c r="BG15" s="227"/>
      <c r="BH15" s="227"/>
      <c r="BI15" s="227"/>
      <c r="BJ15" s="227"/>
      <c r="BK15" s="227"/>
      <c r="BL15" s="227"/>
      <c r="BM15" s="227"/>
      <c r="BN15" s="227"/>
      <c r="BO15" s="227"/>
      <c r="BP15" s="227"/>
      <c r="BQ15" s="232">
        <v>9</v>
      </c>
      <c r="BR15" s="233"/>
      <c r="BS15" s="979" t="s">
        <v>590</v>
      </c>
      <c r="BT15" s="980"/>
      <c r="BU15" s="980"/>
      <c r="BV15" s="980"/>
      <c r="BW15" s="980"/>
      <c r="BX15" s="980"/>
      <c r="BY15" s="980"/>
      <c r="BZ15" s="980"/>
      <c r="CA15" s="980"/>
      <c r="CB15" s="980"/>
      <c r="CC15" s="980"/>
      <c r="CD15" s="980"/>
      <c r="CE15" s="980"/>
      <c r="CF15" s="980"/>
      <c r="CG15" s="1001"/>
      <c r="CH15" s="976">
        <v>-3</v>
      </c>
      <c r="CI15" s="977"/>
      <c r="CJ15" s="977"/>
      <c r="CK15" s="977"/>
      <c r="CL15" s="978"/>
      <c r="CM15" s="976">
        <v>24</v>
      </c>
      <c r="CN15" s="977"/>
      <c r="CO15" s="977"/>
      <c r="CP15" s="977"/>
      <c r="CQ15" s="978"/>
      <c r="CR15" s="976">
        <v>10</v>
      </c>
      <c r="CS15" s="977"/>
      <c r="CT15" s="977"/>
      <c r="CU15" s="977"/>
      <c r="CV15" s="978"/>
      <c r="CW15" s="976">
        <v>1</v>
      </c>
      <c r="CX15" s="977"/>
      <c r="CY15" s="977"/>
      <c r="CZ15" s="977"/>
      <c r="DA15" s="978"/>
      <c r="DB15" s="976" t="s">
        <v>595</v>
      </c>
      <c r="DC15" s="977"/>
      <c r="DD15" s="977"/>
      <c r="DE15" s="977"/>
      <c r="DF15" s="978"/>
      <c r="DG15" s="976" t="s">
        <v>595</v>
      </c>
      <c r="DH15" s="977"/>
      <c r="DI15" s="977"/>
      <c r="DJ15" s="977"/>
      <c r="DK15" s="978"/>
      <c r="DL15" s="976" t="s">
        <v>516</v>
      </c>
      <c r="DM15" s="977"/>
      <c r="DN15" s="977"/>
      <c r="DO15" s="977"/>
      <c r="DP15" s="978"/>
      <c r="DQ15" s="976" t="s">
        <v>516</v>
      </c>
      <c r="DR15" s="977"/>
      <c r="DS15" s="977"/>
      <c r="DT15" s="977"/>
      <c r="DU15" s="978"/>
      <c r="DV15" s="979"/>
      <c r="DW15" s="980"/>
      <c r="DX15" s="980"/>
      <c r="DY15" s="980"/>
      <c r="DZ15" s="981"/>
      <c r="EA15" s="228"/>
    </row>
    <row r="16" spans="1:131" s="229" customFormat="1" ht="26.25" customHeight="1" x14ac:dyDescent="0.15">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71"/>
      <c r="AL16" s="1072"/>
      <c r="AM16" s="1072"/>
      <c r="AN16" s="1072"/>
      <c r="AO16" s="1072"/>
      <c r="AP16" s="1072"/>
      <c r="AQ16" s="1072"/>
      <c r="AR16" s="1072"/>
      <c r="AS16" s="1072"/>
      <c r="AT16" s="1072"/>
      <c r="AU16" s="1073"/>
      <c r="AV16" s="1073"/>
      <c r="AW16" s="1073"/>
      <c r="AX16" s="1073"/>
      <c r="AY16" s="1074"/>
      <c r="AZ16" s="226"/>
      <c r="BA16" s="226"/>
      <c r="BB16" s="226"/>
      <c r="BC16" s="226"/>
      <c r="BD16" s="226"/>
      <c r="BE16" s="227"/>
      <c r="BF16" s="227"/>
      <c r="BG16" s="227"/>
      <c r="BH16" s="227"/>
      <c r="BI16" s="227"/>
      <c r="BJ16" s="227"/>
      <c r="BK16" s="227"/>
      <c r="BL16" s="227"/>
      <c r="BM16" s="227"/>
      <c r="BN16" s="227"/>
      <c r="BO16" s="227"/>
      <c r="BP16" s="227"/>
      <c r="BQ16" s="232">
        <v>10</v>
      </c>
      <c r="BR16" s="233"/>
      <c r="BS16" s="979" t="s">
        <v>591</v>
      </c>
      <c r="BT16" s="980"/>
      <c r="BU16" s="980"/>
      <c r="BV16" s="980"/>
      <c r="BW16" s="980"/>
      <c r="BX16" s="980"/>
      <c r="BY16" s="980"/>
      <c r="BZ16" s="980"/>
      <c r="CA16" s="980"/>
      <c r="CB16" s="980"/>
      <c r="CC16" s="980"/>
      <c r="CD16" s="980"/>
      <c r="CE16" s="980"/>
      <c r="CF16" s="980"/>
      <c r="CG16" s="1001"/>
      <c r="CH16" s="976">
        <v>0</v>
      </c>
      <c r="CI16" s="977"/>
      <c r="CJ16" s="977"/>
      <c r="CK16" s="977"/>
      <c r="CL16" s="978"/>
      <c r="CM16" s="976">
        <v>16</v>
      </c>
      <c r="CN16" s="977"/>
      <c r="CO16" s="977"/>
      <c r="CP16" s="977"/>
      <c r="CQ16" s="978"/>
      <c r="CR16" s="976">
        <v>25</v>
      </c>
      <c r="CS16" s="977"/>
      <c r="CT16" s="977"/>
      <c r="CU16" s="977"/>
      <c r="CV16" s="978"/>
      <c r="CW16" s="976" t="s">
        <v>593</v>
      </c>
      <c r="CX16" s="977"/>
      <c r="CY16" s="977"/>
      <c r="CZ16" s="977"/>
      <c r="DA16" s="978"/>
      <c r="DB16" s="976" t="s">
        <v>595</v>
      </c>
      <c r="DC16" s="977"/>
      <c r="DD16" s="977"/>
      <c r="DE16" s="977"/>
      <c r="DF16" s="978"/>
      <c r="DG16" s="976" t="s">
        <v>595</v>
      </c>
      <c r="DH16" s="977"/>
      <c r="DI16" s="977"/>
      <c r="DJ16" s="977"/>
      <c r="DK16" s="978"/>
      <c r="DL16" s="976" t="s">
        <v>516</v>
      </c>
      <c r="DM16" s="977"/>
      <c r="DN16" s="977"/>
      <c r="DO16" s="977"/>
      <c r="DP16" s="978"/>
      <c r="DQ16" s="976" t="s">
        <v>516</v>
      </c>
      <c r="DR16" s="977"/>
      <c r="DS16" s="977"/>
      <c r="DT16" s="977"/>
      <c r="DU16" s="978"/>
      <c r="DV16" s="979"/>
      <c r="DW16" s="980"/>
      <c r="DX16" s="980"/>
      <c r="DY16" s="980"/>
      <c r="DZ16" s="981"/>
      <c r="EA16" s="228"/>
    </row>
    <row r="17" spans="1:131" s="229" customFormat="1" ht="26.25" customHeight="1" x14ac:dyDescent="0.15">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71"/>
      <c r="AL17" s="1072"/>
      <c r="AM17" s="1072"/>
      <c r="AN17" s="1072"/>
      <c r="AO17" s="1072"/>
      <c r="AP17" s="1072"/>
      <c r="AQ17" s="1072"/>
      <c r="AR17" s="1072"/>
      <c r="AS17" s="1072"/>
      <c r="AT17" s="1072"/>
      <c r="AU17" s="1073"/>
      <c r="AV17" s="1073"/>
      <c r="AW17" s="1073"/>
      <c r="AX17" s="1073"/>
      <c r="AY17" s="1074"/>
      <c r="AZ17" s="226"/>
      <c r="BA17" s="226"/>
      <c r="BB17" s="226"/>
      <c r="BC17" s="226"/>
      <c r="BD17" s="226"/>
      <c r="BE17" s="227"/>
      <c r="BF17" s="227"/>
      <c r="BG17" s="227"/>
      <c r="BH17" s="227"/>
      <c r="BI17" s="227"/>
      <c r="BJ17" s="227"/>
      <c r="BK17" s="227"/>
      <c r="BL17" s="227"/>
      <c r="BM17" s="227"/>
      <c r="BN17" s="227"/>
      <c r="BO17" s="227"/>
      <c r="BP17" s="227"/>
      <c r="BQ17" s="232">
        <v>11</v>
      </c>
      <c r="BR17" s="233"/>
      <c r="BS17" s="979" t="s">
        <v>592</v>
      </c>
      <c r="BT17" s="980"/>
      <c r="BU17" s="980"/>
      <c r="BV17" s="980"/>
      <c r="BW17" s="980"/>
      <c r="BX17" s="980"/>
      <c r="BY17" s="980"/>
      <c r="BZ17" s="980"/>
      <c r="CA17" s="980"/>
      <c r="CB17" s="980"/>
      <c r="CC17" s="980"/>
      <c r="CD17" s="980"/>
      <c r="CE17" s="980"/>
      <c r="CF17" s="980"/>
      <c r="CG17" s="1001"/>
      <c r="CH17" s="976">
        <v>1</v>
      </c>
      <c r="CI17" s="977"/>
      <c r="CJ17" s="977"/>
      <c r="CK17" s="977"/>
      <c r="CL17" s="978"/>
      <c r="CM17" s="976">
        <v>22</v>
      </c>
      <c r="CN17" s="977"/>
      <c r="CO17" s="977"/>
      <c r="CP17" s="977"/>
      <c r="CQ17" s="978"/>
      <c r="CR17" s="976">
        <v>1</v>
      </c>
      <c r="CS17" s="977"/>
      <c r="CT17" s="977"/>
      <c r="CU17" s="977"/>
      <c r="CV17" s="978"/>
      <c r="CW17" s="976">
        <v>28</v>
      </c>
      <c r="CX17" s="977"/>
      <c r="CY17" s="977"/>
      <c r="CZ17" s="977"/>
      <c r="DA17" s="978"/>
      <c r="DB17" s="976" t="s">
        <v>595</v>
      </c>
      <c r="DC17" s="977"/>
      <c r="DD17" s="977"/>
      <c r="DE17" s="977"/>
      <c r="DF17" s="978"/>
      <c r="DG17" s="976" t="s">
        <v>595</v>
      </c>
      <c r="DH17" s="977"/>
      <c r="DI17" s="977"/>
      <c r="DJ17" s="977"/>
      <c r="DK17" s="978"/>
      <c r="DL17" s="976" t="s">
        <v>516</v>
      </c>
      <c r="DM17" s="977"/>
      <c r="DN17" s="977"/>
      <c r="DO17" s="977"/>
      <c r="DP17" s="978"/>
      <c r="DQ17" s="976" t="s">
        <v>516</v>
      </c>
      <c r="DR17" s="977"/>
      <c r="DS17" s="977"/>
      <c r="DT17" s="977"/>
      <c r="DU17" s="978"/>
      <c r="DV17" s="979"/>
      <c r="DW17" s="980"/>
      <c r="DX17" s="980"/>
      <c r="DY17" s="980"/>
      <c r="DZ17" s="981"/>
      <c r="EA17" s="228"/>
    </row>
    <row r="18" spans="1:131" s="229" customFormat="1" ht="26.25" customHeight="1" x14ac:dyDescent="0.15">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71"/>
      <c r="AL18" s="1072"/>
      <c r="AM18" s="1072"/>
      <c r="AN18" s="1072"/>
      <c r="AO18" s="1072"/>
      <c r="AP18" s="1072"/>
      <c r="AQ18" s="1072"/>
      <c r="AR18" s="1072"/>
      <c r="AS18" s="1072"/>
      <c r="AT18" s="1072"/>
      <c r="AU18" s="1073"/>
      <c r="AV18" s="1073"/>
      <c r="AW18" s="1073"/>
      <c r="AX18" s="1073"/>
      <c r="AY18" s="1074"/>
      <c r="AZ18" s="226"/>
      <c r="BA18" s="226"/>
      <c r="BB18" s="226"/>
      <c r="BC18" s="226"/>
      <c r="BD18" s="226"/>
      <c r="BE18" s="227"/>
      <c r="BF18" s="227"/>
      <c r="BG18" s="227"/>
      <c r="BH18" s="227"/>
      <c r="BI18" s="227"/>
      <c r="BJ18" s="227"/>
      <c r="BK18" s="227"/>
      <c r="BL18" s="227"/>
      <c r="BM18" s="227"/>
      <c r="BN18" s="227"/>
      <c r="BO18" s="227"/>
      <c r="BP18" s="227"/>
      <c r="BQ18" s="232">
        <v>12</v>
      </c>
      <c r="BR18" s="233"/>
      <c r="BS18" s="979" t="s">
        <v>604</v>
      </c>
      <c r="BT18" s="980"/>
      <c r="BU18" s="980"/>
      <c r="BV18" s="980"/>
      <c r="BW18" s="980"/>
      <c r="BX18" s="980"/>
      <c r="BY18" s="980"/>
      <c r="BZ18" s="980"/>
      <c r="CA18" s="980"/>
      <c r="CB18" s="980"/>
      <c r="CC18" s="980"/>
      <c r="CD18" s="980"/>
      <c r="CE18" s="980"/>
      <c r="CF18" s="980"/>
      <c r="CG18" s="1001"/>
      <c r="CH18" s="976" t="s">
        <v>603</v>
      </c>
      <c r="CI18" s="977"/>
      <c r="CJ18" s="977"/>
      <c r="CK18" s="977"/>
      <c r="CL18" s="978"/>
      <c r="CM18" s="976">
        <v>3758</v>
      </c>
      <c r="CN18" s="977"/>
      <c r="CO18" s="977"/>
      <c r="CP18" s="977"/>
      <c r="CQ18" s="978"/>
      <c r="CR18" s="976">
        <v>3896</v>
      </c>
      <c r="CS18" s="977"/>
      <c r="CT18" s="977"/>
      <c r="CU18" s="977"/>
      <c r="CV18" s="978"/>
      <c r="CW18" s="976">
        <v>190</v>
      </c>
      <c r="CX18" s="977"/>
      <c r="CY18" s="977"/>
      <c r="CZ18" s="977"/>
      <c r="DA18" s="978"/>
      <c r="DB18" s="976" t="s">
        <v>593</v>
      </c>
      <c r="DC18" s="977"/>
      <c r="DD18" s="977"/>
      <c r="DE18" s="977"/>
      <c r="DF18" s="978"/>
      <c r="DG18" s="976" t="s">
        <v>593</v>
      </c>
      <c r="DH18" s="977"/>
      <c r="DI18" s="977"/>
      <c r="DJ18" s="977"/>
      <c r="DK18" s="978"/>
      <c r="DL18" s="976" t="s">
        <v>516</v>
      </c>
      <c r="DM18" s="977"/>
      <c r="DN18" s="977"/>
      <c r="DO18" s="977"/>
      <c r="DP18" s="978"/>
      <c r="DQ18" s="976" t="s">
        <v>516</v>
      </c>
      <c r="DR18" s="977"/>
      <c r="DS18" s="977"/>
      <c r="DT18" s="977"/>
      <c r="DU18" s="978"/>
      <c r="DV18" s="979"/>
      <c r="DW18" s="980"/>
      <c r="DX18" s="980"/>
      <c r="DY18" s="980"/>
      <c r="DZ18" s="981"/>
      <c r="EA18" s="228"/>
    </row>
    <row r="19" spans="1:131" s="229" customFormat="1" ht="26.25" customHeight="1" x14ac:dyDescent="0.15">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71"/>
      <c r="AL19" s="1072"/>
      <c r="AM19" s="1072"/>
      <c r="AN19" s="1072"/>
      <c r="AO19" s="1072"/>
      <c r="AP19" s="1072"/>
      <c r="AQ19" s="1072"/>
      <c r="AR19" s="1072"/>
      <c r="AS19" s="1072"/>
      <c r="AT19" s="1072"/>
      <c r="AU19" s="1073"/>
      <c r="AV19" s="1073"/>
      <c r="AW19" s="1073"/>
      <c r="AX19" s="1073"/>
      <c r="AY19" s="1074"/>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15">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71"/>
      <c r="AL20" s="1072"/>
      <c r="AM20" s="1072"/>
      <c r="AN20" s="1072"/>
      <c r="AO20" s="1072"/>
      <c r="AP20" s="1072"/>
      <c r="AQ20" s="1072"/>
      <c r="AR20" s="1072"/>
      <c r="AS20" s="1072"/>
      <c r="AT20" s="1072"/>
      <c r="AU20" s="1073"/>
      <c r="AV20" s="1073"/>
      <c r="AW20" s="1073"/>
      <c r="AX20" s="1073"/>
      <c r="AY20" s="1074"/>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71"/>
      <c r="AL21" s="1072"/>
      <c r="AM21" s="1072"/>
      <c r="AN21" s="1072"/>
      <c r="AO21" s="1072"/>
      <c r="AP21" s="1072"/>
      <c r="AQ21" s="1072"/>
      <c r="AR21" s="1072"/>
      <c r="AS21" s="1072"/>
      <c r="AT21" s="1072"/>
      <c r="AU21" s="1073"/>
      <c r="AV21" s="1073"/>
      <c r="AW21" s="1073"/>
      <c r="AX21" s="1073"/>
      <c r="AY21" s="1074"/>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15">
      <c r="A22" s="232">
        <v>16</v>
      </c>
      <c r="B22" s="1017"/>
      <c r="C22" s="1018"/>
      <c r="D22" s="1018"/>
      <c r="E22" s="1018"/>
      <c r="F22" s="1018"/>
      <c r="G22" s="1018"/>
      <c r="H22" s="1018"/>
      <c r="I22" s="1018"/>
      <c r="J22" s="1018"/>
      <c r="K22" s="1018"/>
      <c r="L22" s="1018"/>
      <c r="M22" s="1018"/>
      <c r="N22" s="1018"/>
      <c r="O22" s="1018"/>
      <c r="P22" s="1019"/>
      <c r="Q22" s="1064"/>
      <c r="R22" s="1065"/>
      <c r="S22" s="1065"/>
      <c r="T22" s="1065"/>
      <c r="U22" s="1065"/>
      <c r="V22" s="1065"/>
      <c r="W22" s="1065"/>
      <c r="X22" s="1065"/>
      <c r="Y22" s="1065"/>
      <c r="Z22" s="1065"/>
      <c r="AA22" s="1065"/>
      <c r="AB22" s="1065"/>
      <c r="AC22" s="1065"/>
      <c r="AD22" s="1065"/>
      <c r="AE22" s="1066"/>
      <c r="AF22" s="1022"/>
      <c r="AG22" s="1023"/>
      <c r="AH22" s="1023"/>
      <c r="AI22" s="1023"/>
      <c r="AJ22" s="1024"/>
      <c r="AK22" s="1067"/>
      <c r="AL22" s="1068"/>
      <c r="AM22" s="1068"/>
      <c r="AN22" s="1068"/>
      <c r="AO22" s="1068"/>
      <c r="AP22" s="1068"/>
      <c r="AQ22" s="1068"/>
      <c r="AR22" s="1068"/>
      <c r="AS22" s="1068"/>
      <c r="AT22" s="1068"/>
      <c r="AU22" s="1069"/>
      <c r="AV22" s="1069"/>
      <c r="AW22" s="1069"/>
      <c r="AX22" s="1069"/>
      <c r="AY22" s="1070"/>
      <c r="AZ22" s="1015" t="s">
        <v>389</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
      <c r="A23" s="234" t="s">
        <v>390</v>
      </c>
      <c r="B23" s="924" t="s">
        <v>391</v>
      </c>
      <c r="C23" s="925"/>
      <c r="D23" s="925"/>
      <c r="E23" s="925"/>
      <c r="F23" s="925"/>
      <c r="G23" s="925"/>
      <c r="H23" s="925"/>
      <c r="I23" s="925"/>
      <c r="J23" s="925"/>
      <c r="K23" s="925"/>
      <c r="L23" s="925"/>
      <c r="M23" s="925"/>
      <c r="N23" s="925"/>
      <c r="O23" s="925"/>
      <c r="P23" s="935"/>
      <c r="Q23" s="1058">
        <v>78461</v>
      </c>
      <c r="R23" s="1052"/>
      <c r="S23" s="1052"/>
      <c r="T23" s="1052"/>
      <c r="U23" s="1052"/>
      <c r="V23" s="1052">
        <v>74670</v>
      </c>
      <c r="W23" s="1052"/>
      <c r="X23" s="1052"/>
      <c r="Y23" s="1052"/>
      <c r="Z23" s="1052"/>
      <c r="AA23" s="1052">
        <v>3791</v>
      </c>
      <c r="AB23" s="1052"/>
      <c r="AC23" s="1052"/>
      <c r="AD23" s="1052"/>
      <c r="AE23" s="1059"/>
      <c r="AF23" s="1060">
        <v>3409</v>
      </c>
      <c r="AG23" s="1052"/>
      <c r="AH23" s="1052"/>
      <c r="AI23" s="1052"/>
      <c r="AJ23" s="1061"/>
      <c r="AK23" s="1062"/>
      <c r="AL23" s="1063"/>
      <c r="AM23" s="1063"/>
      <c r="AN23" s="1063"/>
      <c r="AO23" s="1063"/>
      <c r="AP23" s="1052">
        <v>79288</v>
      </c>
      <c r="AQ23" s="1052"/>
      <c r="AR23" s="1052"/>
      <c r="AS23" s="1052"/>
      <c r="AT23" s="1052"/>
      <c r="AU23" s="1053"/>
      <c r="AV23" s="1053"/>
      <c r="AW23" s="1053"/>
      <c r="AX23" s="1053"/>
      <c r="AY23" s="1054"/>
      <c r="AZ23" s="1055" t="s">
        <v>392</v>
      </c>
      <c r="BA23" s="1056"/>
      <c r="BB23" s="1056"/>
      <c r="BC23" s="1056"/>
      <c r="BD23" s="1057"/>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15">
      <c r="A24" s="1051" t="s">
        <v>393</v>
      </c>
      <c r="B24" s="1051"/>
      <c r="C24" s="1051"/>
      <c r="D24" s="1051"/>
      <c r="E24" s="1051"/>
      <c r="F24" s="1051"/>
      <c r="G24" s="1051"/>
      <c r="H24" s="1051"/>
      <c r="I24" s="1051"/>
      <c r="J24" s="1051"/>
      <c r="K24" s="1051"/>
      <c r="L24" s="1051"/>
      <c r="M24" s="1051"/>
      <c r="N24" s="1051"/>
      <c r="O24" s="1051"/>
      <c r="P24" s="1051"/>
      <c r="Q24" s="1051"/>
      <c r="R24" s="1051"/>
      <c r="S24" s="1051"/>
      <c r="T24" s="1051"/>
      <c r="U24" s="1051"/>
      <c r="V24" s="1051"/>
      <c r="W24" s="1051"/>
      <c r="X24" s="1051"/>
      <c r="Y24" s="1051"/>
      <c r="Z24" s="1051"/>
      <c r="AA24" s="1051"/>
      <c r="AB24" s="1051"/>
      <c r="AC24" s="1051"/>
      <c r="AD24" s="1051"/>
      <c r="AE24" s="1051"/>
      <c r="AF24" s="1051"/>
      <c r="AG24" s="1051"/>
      <c r="AH24" s="1051"/>
      <c r="AI24" s="1051"/>
      <c r="AJ24" s="1051"/>
      <c r="AK24" s="1051"/>
      <c r="AL24" s="1051"/>
      <c r="AM24" s="1051"/>
      <c r="AN24" s="1051"/>
      <c r="AO24" s="1051"/>
      <c r="AP24" s="1051"/>
      <c r="AQ24" s="1051"/>
      <c r="AR24" s="1051"/>
      <c r="AS24" s="1051"/>
      <c r="AT24" s="1051"/>
      <c r="AU24" s="1051"/>
      <c r="AV24" s="1051"/>
      <c r="AW24" s="1051"/>
      <c r="AX24" s="1051"/>
      <c r="AY24" s="1051"/>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
      <c r="A25" s="1050" t="s">
        <v>394</v>
      </c>
      <c r="B25" s="1050"/>
      <c r="C25" s="1050"/>
      <c r="D25" s="1050"/>
      <c r="E25" s="1050"/>
      <c r="F25" s="1050"/>
      <c r="G25" s="1050"/>
      <c r="H25" s="1050"/>
      <c r="I25" s="1050"/>
      <c r="J25" s="1050"/>
      <c r="K25" s="1050"/>
      <c r="L25" s="1050"/>
      <c r="M25" s="1050"/>
      <c r="N25" s="1050"/>
      <c r="O25" s="1050"/>
      <c r="P25" s="1050"/>
      <c r="Q25" s="1050"/>
      <c r="R25" s="1050"/>
      <c r="S25" s="1050"/>
      <c r="T25" s="1050"/>
      <c r="U25" s="1050"/>
      <c r="V25" s="1050"/>
      <c r="W25" s="1050"/>
      <c r="X25" s="1050"/>
      <c r="Y25" s="1050"/>
      <c r="Z25" s="1050"/>
      <c r="AA25" s="1050"/>
      <c r="AB25" s="1050"/>
      <c r="AC25" s="1050"/>
      <c r="AD25" s="1050"/>
      <c r="AE25" s="1050"/>
      <c r="AF25" s="1050"/>
      <c r="AG25" s="1050"/>
      <c r="AH25" s="1050"/>
      <c r="AI25" s="1050"/>
      <c r="AJ25" s="1050"/>
      <c r="AK25" s="1050"/>
      <c r="AL25" s="1050"/>
      <c r="AM25" s="1050"/>
      <c r="AN25" s="1050"/>
      <c r="AO25" s="1050"/>
      <c r="AP25" s="1050"/>
      <c r="AQ25" s="1050"/>
      <c r="AR25" s="1050"/>
      <c r="AS25" s="1050"/>
      <c r="AT25" s="1050"/>
      <c r="AU25" s="1050"/>
      <c r="AV25" s="1050"/>
      <c r="AW25" s="1050"/>
      <c r="AX25" s="1050"/>
      <c r="AY25" s="1050"/>
      <c r="AZ25" s="1050"/>
      <c r="BA25" s="1050"/>
      <c r="BB25" s="1050"/>
      <c r="BC25" s="1050"/>
      <c r="BD25" s="1050"/>
      <c r="BE25" s="1050"/>
      <c r="BF25" s="1050"/>
      <c r="BG25" s="1050"/>
      <c r="BH25" s="1050"/>
      <c r="BI25" s="1050"/>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371</v>
      </c>
      <c r="B26" s="983"/>
      <c r="C26" s="983"/>
      <c r="D26" s="983"/>
      <c r="E26" s="983"/>
      <c r="F26" s="983"/>
      <c r="G26" s="983"/>
      <c r="H26" s="983"/>
      <c r="I26" s="983"/>
      <c r="J26" s="983"/>
      <c r="K26" s="983"/>
      <c r="L26" s="983"/>
      <c r="M26" s="983"/>
      <c r="N26" s="983"/>
      <c r="O26" s="983"/>
      <c r="P26" s="984"/>
      <c r="Q26" s="988" t="s">
        <v>395</v>
      </c>
      <c r="R26" s="989"/>
      <c r="S26" s="989"/>
      <c r="T26" s="989"/>
      <c r="U26" s="990"/>
      <c r="V26" s="988" t="s">
        <v>396</v>
      </c>
      <c r="W26" s="989"/>
      <c r="X26" s="989"/>
      <c r="Y26" s="989"/>
      <c r="Z26" s="990"/>
      <c r="AA26" s="988" t="s">
        <v>397</v>
      </c>
      <c r="AB26" s="989"/>
      <c r="AC26" s="989"/>
      <c r="AD26" s="989"/>
      <c r="AE26" s="989"/>
      <c r="AF26" s="1046" t="s">
        <v>398</v>
      </c>
      <c r="AG26" s="995"/>
      <c r="AH26" s="995"/>
      <c r="AI26" s="995"/>
      <c r="AJ26" s="1047"/>
      <c r="AK26" s="989" t="s">
        <v>399</v>
      </c>
      <c r="AL26" s="989"/>
      <c r="AM26" s="989"/>
      <c r="AN26" s="989"/>
      <c r="AO26" s="990"/>
      <c r="AP26" s="988" t="s">
        <v>400</v>
      </c>
      <c r="AQ26" s="989"/>
      <c r="AR26" s="989"/>
      <c r="AS26" s="989"/>
      <c r="AT26" s="990"/>
      <c r="AU26" s="988" t="s">
        <v>401</v>
      </c>
      <c r="AV26" s="989"/>
      <c r="AW26" s="989"/>
      <c r="AX26" s="989"/>
      <c r="AY26" s="990"/>
      <c r="AZ26" s="988" t="s">
        <v>402</v>
      </c>
      <c r="BA26" s="989"/>
      <c r="BB26" s="989"/>
      <c r="BC26" s="989"/>
      <c r="BD26" s="990"/>
      <c r="BE26" s="988" t="s">
        <v>378</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8"/>
      <c r="AG27" s="998"/>
      <c r="AH27" s="998"/>
      <c r="AI27" s="998"/>
      <c r="AJ27" s="1049"/>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6">
        <v>1</v>
      </c>
      <c r="B28" s="1036" t="s">
        <v>403</v>
      </c>
      <c r="C28" s="1037"/>
      <c r="D28" s="1037"/>
      <c r="E28" s="1037"/>
      <c r="F28" s="1037"/>
      <c r="G28" s="1037"/>
      <c r="H28" s="1037"/>
      <c r="I28" s="1037"/>
      <c r="J28" s="1037"/>
      <c r="K28" s="1037"/>
      <c r="L28" s="1037"/>
      <c r="M28" s="1037"/>
      <c r="N28" s="1037"/>
      <c r="O28" s="1037"/>
      <c r="P28" s="1038"/>
      <c r="Q28" s="1039">
        <v>15260</v>
      </c>
      <c r="R28" s="1040"/>
      <c r="S28" s="1040"/>
      <c r="T28" s="1040"/>
      <c r="U28" s="1041"/>
      <c r="V28" s="1042">
        <v>15035</v>
      </c>
      <c r="W28" s="1042"/>
      <c r="X28" s="1042"/>
      <c r="Y28" s="1042"/>
      <c r="Z28" s="1042"/>
      <c r="AA28" s="1042">
        <f>Q28-V28</f>
        <v>225</v>
      </c>
      <c r="AB28" s="1042"/>
      <c r="AC28" s="1042"/>
      <c r="AD28" s="1042"/>
      <c r="AE28" s="1043"/>
      <c r="AF28" s="1044">
        <v>225</v>
      </c>
      <c r="AG28" s="1042"/>
      <c r="AH28" s="1042"/>
      <c r="AI28" s="1042"/>
      <c r="AJ28" s="1045"/>
      <c r="AK28" s="1031">
        <v>1042</v>
      </c>
      <c r="AL28" s="1032"/>
      <c r="AM28" s="1032"/>
      <c r="AN28" s="1032"/>
      <c r="AO28" s="1032"/>
      <c r="AP28" s="1032" t="s">
        <v>593</v>
      </c>
      <c r="AQ28" s="1032"/>
      <c r="AR28" s="1032"/>
      <c r="AS28" s="1032"/>
      <c r="AT28" s="1032"/>
      <c r="AU28" s="1032" t="s">
        <v>593</v>
      </c>
      <c r="AV28" s="1032"/>
      <c r="AW28" s="1032"/>
      <c r="AX28" s="1032"/>
      <c r="AY28" s="1032"/>
      <c r="AZ28" s="1033"/>
      <c r="BA28" s="1033"/>
      <c r="BB28" s="1033"/>
      <c r="BC28" s="1033"/>
      <c r="BD28" s="1033"/>
      <c r="BE28" s="1034"/>
      <c r="BF28" s="1034"/>
      <c r="BG28" s="1034"/>
      <c r="BH28" s="1034"/>
      <c r="BI28" s="1035"/>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6">
        <v>2</v>
      </c>
      <c r="B29" s="1017" t="s">
        <v>404</v>
      </c>
      <c r="C29" s="1018"/>
      <c r="D29" s="1018"/>
      <c r="E29" s="1018"/>
      <c r="F29" s="1018"/>
      <c r="G29" s="1018"/>
      <c r="H29" s="1018"/>
      <c r="I29" s="1018"/>
      <c r="J29" s="1018"/>
      <c r="K29" s="1018"/>
      <c r="L29" s="1018"/>
      <c r="M29" s="1018"/>
      <c r="N29" s="1018"/>
      <c r="O29" s="1018"/>
      <c r="P29" s="1019"/>
      <c r="Q29" s="1029">
        <v>82</v>
      </c>
      <c r="R29" s="1023"/>
      <c r="S29" s="1023"/>
      <c r="T29" s="1023"/>
      <c r="U29" s="1030"/>
      <c r="V29" s="1026">
        <v>82</v>
      </c>
      <c r="W29" s="1026"/>
      <c r="X29" s="1026"/>
      <c r="Y29" s="1026"/>
      <c r="Z29" s="1026"/>
      <c r="AA29" s="1026" t="s">
        <v>593</v>
      </c>
      <c r="AB29" s="1026"/>
      <c r="AC29" s="1026"/>
      <c r="AD29" s="1026"/>
      <c r="AE29" s="1027"/>
      <c r="AF29" s="1022" t="s">
        <v>405</v>
      </c>
      <c r="AG29" s="1023"/>
      <c r="AH29" s="1023"/>
      <c r="AI29" s="1023"/>
      <c r="AJ29" s="1024"/>
      <c r="AK29" s="967">
        <v>49</v>
      </c>
      <c r="AL29" s="958"/>
      <c r="AM29" s="958"/>
      <c r="AN29" s="958"/>
      <c r="AO29" s="958"/>
      <c r="AP29" s="958">
        <v>36</v>
      </c>
      <c r="AQ29" s="958"/>
      <c r="AR29" s="958"/>
      <c r="AS29" s="958"/>
      <c r="AT29" s="958"/>
      <c r="AU29" s="958">
        <v>26</v>
      </c>
      <c r="AV29" s="958"/>
      <c r="AW29" s="958"/>
      <c r="AX29" s="958"/>
      <c r="AY29" s="958"/>
      <c r="AZ29" s="1028"/>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6">
        <v>3</v>
      </c>
      <c r="B30" s="1017" t="s">
        <v>406</v>
      </c>
      <c r="C30" s="1018"/>
      <c r="D30" s="1018"/>
      <c r="E30" s="1018"/>
      <c r="F30" s="1018"/>
      <c r="G30" s="1018"/>
      <c r="H30" s="1018"/>
      <c r="I30" s="1018"/>
      <c r="J30" s="1018"/>
      <c r="K30" s="1018"/>
      <c r="L30" s="1018"/>
      <c r="M30" s="1018"/>
      <c r="N30" s="1018"/>
      <c r="O30" s="1018"/>
      <c r="P30" s="1019"/>
      <c r="Q30" s="1029">
        <v>2741</v>
      </c>
      <c r="R30" s="1023"/>
      <c r="S30" s="1023"/>
      <c r="T30" s="1023"/>
      <c r="U30" s="1030"/>
      <c r="V30" s="1026">
        <v>2649</v>
      </c>
      <c r="W30" s="1026"/>
      <c r="X30" s="1026"/>
      <c r="Y30" s="1026"/>
      <c r="Z30" s="1026"/>
      <c r="AA30" s="1026">
        <f t="shared" ref="AA30:AA32" si="0">Q30-V30</f>
        <v>92</v>
      </c>
      <c r="AB30" s="1026"/>
      <c r="AC30" s="1026"/>
      <c r="AD30" s="1026"/>
      <c r="AE30" s="1027"/>
      <c r="AF30" s="1022">
        <v>92</v>
      </c>
      <c r="AG30" s="1023"/>
      <c r="AH30" s="1023"/>
      <c r="AI30" s="1023"/>
      <c r="AJ30" s="1024"/>
      <c r="AK30" s="967">
        <v>613</v>
      </c>
      <c r="AL30" s="958"/>
      <c r="AM30" s="958"/>
      <c r="AN30" s="958"/>
      <c r="AO30" s="958"/>
      <c r="AP30" s="958" t="s">
        <v>593</v>
      </c>
      <c r="AQ30" s="958"/>
      <c r="AR30" s="958"/>
      <c r="AS30" s="958"/>
      <c r="AT30" s="958"/>
      <c r="AU30" s="958" t="s">
        <v>593</v>
      </c>
      <c r="AV30" s="958"/>
      <c r="AW30" s="958"/>
      <c r="AX30" s="958"/>
      <c r="AY30" s="958"/>
      <c r="AZ30" s="1028"/>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6">
        <v>4</v>
      </c>
      <c r="B31" s="1017" t="s">
        <v>407</v>
      </c>
      <c r="C31" s="1018"/>
      <c r="D31" s="1018"/>
      <c r="E31" s="1018"/>
      <c r="F31" s="1018"/>
      <c r="G31" s="1018"/>
      <c r="H31" s="1018"/>
      <c r="I31" s="1018"/>
      <c r="J31" s="1018"/>
      <c r="K31" s="1018"/>
      <c r="L31" s="1018"/>
      <c r="M31" s="1018"/>
      <c r="N31" s="1018"/>
      <c r="O31" s="1018"/>
      <c r="P31" s="1019"/>
      <c r="Q31" s="1029">
        <v>13016</v>
      </c>
      <c r="R31" s="1023"/>
      <c r="S31" s="1023"/>
      <c r="T31" s="1023"/>
      <c r="U31" s="1030"/>
      <c r="V31" s="1026">
        <v>12641</v>
      </c>
      <c r="W31" s="1026"/>
      <c r="X31" s="1026"/>
      <c r="Y31" s="1026"/>
      <c r="Z31" s="1026"/>
      <c r="AA31" s="1026">
        <f t="shared" si="0"/>
        <v>375</v>
      </c>
      <c r="AB31" s="1026"/>
      <c r="AC31" s="1026"/>
      <c r="AD31" s="1026"/>
      <c r="AE31" s="1027"/>
      <c r="AF31" s="1022">
        <v>375</v>
      </c>
      <c r="AG31" s="1023"/>
      <c r="AH31" s="1023"/>
      <c r="AI31" s="1023"/>
      <c r="AJ31" s="1024"/>
      <c r="AK31" s="967">
        <v>1934</v>
      </c>
      <c r="AL31" s="958"/>
      <c r="AM31" s="958"/>
      <c r="AN31" s="958"/>
      <c r="AO31" s="958"/>
      <c r="AP31" s="958">
        <v>1</v>
      </c>
      <c r="AQ31" s="958"/>
      <c r="AR31" s="958"/>
      <c r="AS31" s="958"/>
      <c r="AT31" s="958"/>
      <c r="AU31" s="958">
        <v>1</v>
      </c>
      <c r="AV31" s="958"/>
      <c r="AW31" s="958"/>
      <c r="AX31" s="958"/>
      <c r="AY31" s="958"/>
      <c r="AZ31" s="1028"/>
      <c r="BA31" s="1028"/>
      <c r="BB31" s="1028"/>
      <c r="BC31" s="1028"/>
      <c r="BD31" s="1028"/>
      <c r="BE31" s="959"/>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6">
        <v>5</v>
      </c>
      <c r="B32" s="1017" t="s">
        <v>408</v>
      </c>
      <c r="C32" s="1018"/>
      <c r="D32" s="1018"/>
      <c r="E32" s="1018"/>
      <c r="F32" s="1018"/>
      <c r="G32" s="1018"/>
      <c r="H32" s="1018"/>
      <c r="I32" s="1018"/>
      <c r="J32" s="1018"/>
      <c r="K32" s="1018"/>
      <c r="L32" s="1018"/>
      <c r="M32" s="1018"/>
      <c r="N32" s="1018"/>
      <c r="O32" s="1018"/>
      <c r="P32" s="1019"/>
      <c r="Q32" s="1029">
        <v>92</v>
      </c>
      <c r="R32" s="1023"/>
      <c r="S32" s="1023"/>
      <c r="T32" s="1023"/>
      <c r="U32" s="1030"/>
      <c r="V32" s="1026">
        <v>17</v>
      </c>
      <c r="W32" s="1026"/>
      <c r="X32" s="1026"/>
      <c r="Y32" s="1026"/>
      <c r="Z32" s="1026"/>
      <c r="AA32" s="1026">
        <f t="shared" si="0"/>
        <v>75</v>
      </c>
      <c r="AB32" s="1026"/>
      <c r="AC32" s="1026"/>
      <c r="AD32" s="1026"/>
      <c r="AE32" s="1027"/>
      <c r="AF32" s="1022">
        <v>75</v>
      </c>
      <c r="AG32" s="1023"/>
      <c r="AH32" s="1023"/>
      <c r="AI32" s="1023"/>
      <c r="AJ32" s="1024"/>
      <c r="AK32" s="967" t="s">
        <v>593</v>
      </c>
      <c r="AL32" s="958"/>
      <c r="AM32" s="958"/>
      <c r="AN32" s="958"/>
      <c r="AO32" s="958"/>
      <c r="AP32" s="958">
        <v>12</v>
      </c>
      <c r="AQ32" s="958"/>
      <c r="AR32" s="958"/>
      <c r="AS32" s="958"/>
      <c r="AT32" s="958"/>
      <c r="AU32" s="958" t="s">
        <v>593</v>
      </c>
      <c r="AV32" s="958"/>
      <c r="AW32" s="958"/>
      <c r="AX32" s="958"/>
      <c r="AY32" s="958"/>
      <c r="AZ32" s="1028"/>
      <c r="BA32" s="1028"/>
      <c r="BB32" s="1028"/>
      <c r="BC32" s="1028"/>
      <c r="BD32" s="1028"/>
      <c r="BE32" s="959"/>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6">
        <v>6</v>
      </c>
      <c r="B33" s="1017" t="s">
        <v>409</v>
      </c>
      <c r="C33" s="1018"/>
      <c r="D33" s="1018"/>
      <c r="E33" s="1018"/>
      <c r="F33" s="1018"/>
      <c r="G33" s="1018"/>
      <c r="H33" s="1018"/>
      <c r="I33" s="1018"/>
      <c r="J33" s="1018"/>
      <c r="K33" s="1018"/>
      <c r="L33" s="1018"/>
      <c r="M33" s="1018"/>
      <c r="N33" s="1018"/>
      <c r="O33" s="1018"/>
      <c r="P33" s="1019"/>
      <c r="Q33" s="1025">
        <v>3336</v>
      </c>
      <c r="R33" s="1026"/>
      <c r="S33" s="1026"/>
      <c r="T33" s="1026"/>
      <c r="U33" s="1026"/>
      <c r="V33" s="1026">
        <v>2946</v>
      </c>
      <c r="W33" s="1026"/>
      <c r="X33" s="1026"/>
      <c r="Y33" s="1026"/>
      <c r="Z33" s="1026"/>
      <c r="AA33" s="1026">
        <f t="shared" ref="AA33:AA38" si="1">Q33-V33</f>
        <v>390</v>
      </c>
      <c r="AB33" s="1026"/>
      <c r="AC33" s="1026"/>
      <c r="AD33" s="1026"/>
      <c r="AE33" s="1027"/>
      <c r="AF33" s="1022">
        <v>3677</v>
      </c>
      <c r="AG33" s="1023"/>
      <c r="AH33" s="1023"/>
      <c r="AI33" s="1023"/>
      <c r="AJ33" s="1024"/>
      <c r="AK33" s="967">
        <v>498</v>
      </c>
      <c r="AL33" s="958"/>
      <c r="AM33" s="958"/>
      <c r="AN33" s="958"/>
      <c r="AO33" s="958"/>
      <c r="AP33" s="958">
        <v>11318</v>
      </c>
      <c r="AQ33" s="958"/>
      <c r="AR33" s="958"/>
      <c r="AS33" s="958"/>
      <c r="AT33" s="958"/>
      <c r="AU33" s="958">
        <v>2807</v>
      </c>
      <c r="AV33" s="958"/>
      <c r="AW33" s="958"/>
      <c r="AX33" s="958"/>
      <c r="AY33" s="958"/>
      <c r="AZ33" s="1028"/>
      <c r="BA33" s="1028"/>
      <c r="BB33" s="1028"/>
      <c r="BC33" s="1028"/>
      <c r="BD33" s="1028"/>
      <c r="BE33" s="959" t="s">
        <v>410</v>
      </c>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6">
        <v>7</v>
      </c>
      <c r="B34" s="1017" t="s">
        <v>411</v>
      </c>
      <c r="C34" s="1018"/>
      <c r="D34" s="1018"/>
      <c r="E34" s="1018"/>
      <c r="F34" s="1018"/>
      <c r="G34" s="1018"/>
      <c r="H34" s="1018"/>
      <c r="I34" s="1018"/>
      <c r="J34" s="1018"/>
      <c r="K34" s="1018"/>
      <c r="L34" s="1018"/>
      <c r="M34" s="1018"/>
      <c r="N34" s="1018"/>
      <c r="O34" s="1018"/>
      <c r="P34" s="1019"/>
      <c r="Q34" s="1025">
        <v>4843</v>
      </c>
      <c r="R34" s="1026"/>
      <c r="S34" s="1026"/>
      <c r="T34" s="1026"/>
      <c r="U34" s="1026"/>
      <c r="V34" s="1026">
        <v>4726</v>
      </c>
      <c r="W34" s="1026"/>
      <c r="X34" s="1026"/>
      <c r="Y34" s="1026"/>
      <c r="Z34" s="1026"/>
      <c r="AA34" s="1026">
        <f t="shared" si="1"/>
        <v>117</v>
      </c>
      <c r="AB34" s="1026"/>
      <c r="AC34" s="1026"/>
      <c r="AD34" s="1026"/>
      <c r="AE34" s="1027"/>
      <c r="AF34" s="1022">
        <v>2333</v>
      </c>
      <c r="AG34" s="1023"/>
      <c r="AH34" s="1023"/>
      <c r="AI34" s="1023"/>
      <c r="AJ34" s="1024"/>
      <c r="AK34" s="967">
        <v>1741</v>
      </c>
      <c r="AL34" s="958"/>
      <c r="AM34" s="958"/>
      <c r="AN34" s="958"/>
      <c r="AO34" s="958"/>
      <c r="AP34" s="958">
        <v>17512</v>
      </c>
      <c r="AQ34" s="958"/>
      <c r="AR34" s="958"/>
      <c r="AS34" s="958"/>
      <c r="AT34" s="958"/>
      <c r="AU34" s="958">
        <v>10717</v>
      </c>
      <c r="AV34" s="958"/>
      <c r="AW34" s="958"/>
      <c r="AX34" s="958"/>
      <c r="AY34" s="958"/>
      <c r="AZ34" s="1028"/>
      <c r="BA34" s="1028"/>
      <c r="BB34" s="1028"/>
      <c r="BC34" s="1028"/>
      <c r="BD34" s="1028"/>
      <c r="BE34" s="959" t="s">
        <v>410</v>
      </c>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6">
        <v>8</v>
      </c>
      <c r="B35" s="1017" t="s">
        <v>412</v>
      </c>
      <c r="C35" s="1018"/>
      <c r="D35" s="1018"/>
      <c r="E35" s="1018"/>
      <c r="F35" s="1018"/>
      <c r="G35" s="1018"/>
      <c r="H35" s="1018"/>
      <c r="I35" s="1018"/>
      <c r="J35" s="1018"/>
      <c r="K35" s="1018"/>
      <c r="L35" s="1018"/>
      <c r="M35" s="1018"/>
      <c r="N35" s="1018"/>
      <c r="O35" s="1018"/>
      <c r="P35" s="1019"/>
      <c r="Q35" s="1025">
        <v>3197</v>
      </c>
      <c r="R35" s="1026"/>
      <c r="S35" s="1026"/>
      <c r="T35" s="1026"/>
      <c r="U35" s="1026"/>
      <c r="V35" s="1026">
        <v>3049</v>
      </c>
      <c r="W35" s="1026"/>
      <c r="X35" s="1026"/>
      <c r="Y35" s="1026"/>
      <c r="Z35" s="1026"/>
      <c r="AA35" s="1026">
        <f t="shared" si="1"/>
        <v>148</v>
      </c>
      <c r="AB35" s="1026"/>
      <c r="AC35" s="1026"/>
      <c r="AD35" s="1026"/>
      <c r="AE35" s="1027"/>
      <c r="AF35" s="1022">
        <v>1891</v>
      </c>
      <c r="AG35" s="1023"/>
      <c r="AH35" s="1023"/>
      <c r="AI35" s="1023"/>
      <c r="AJ35" s="1024"/>
      <c r="AK35" s="967">
        <v>240</v>
      </c>
      <c r="AL35" s="958"/>
      <c r="AM35" s="958"/>
      <c r="AN35" s="958"/>
      <c r="AO35" s="958"/>
      <c r="AP35" s="958">
        <v>2226</v>
      </c>
      <c r="AQ35" s="958"/>
      <c r="AR35" s="958"/>
      <c r="AS35" s="958"/>
      <c r="AT35" s="958"/>
      <c r="AU35" s="958">
        <v>1444</v>
      </c>
      <c r="AV35" s="958"/>
      <c r="AW35" s="958"/>
      <c r="AX35" s="958"/>
      <c r="AY35" s="958"/>
      <c r="AZ35" s="1028"/>
      <c r="BA35" s="1028"/>
      <c r="BB35" s="1028"/>
      <c r="BC35" s="1028"/>
      <c r="BD35" s="1028"/>
      <c r="BE35" s="959" t="s">
        <v>410</v>
      </c>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6">
        <v>9</v>
      </c>
      <c r="B36" s="1017" t="s">
        <v>413</v>
      </c>
      <c r="C36" s="1018"/>
      <c r="D36" s="1018"/>
      <c r="E36" s="1018"/>
      <c r="F36" s="1018"/>
      <c r="G36" s="1018"/>
      <c r="H36" s="1018"/>
      <c r="I36" s="1018"/>
      <c r="J36" s="1018"/>
      <c r="K36" s="1018"/>
      <c r="L36" s="1018"/>
      <c r="M36" s="1018"/>
      <c r="N36" s="1018"/>
      <c r="O36" s="1018"/>
      <c r="P36" s="1019"/>
      <c r="Q36" s="1025">
        <v>319</v>
      </c>
      <c r="R36" s="1026"/>
      <c r="S36" s="1026"/>
      <c r="T36" s="1026"/>
      <c r="U36" s="1026"/>
      <c r="V36" s="1026">
        <v>320</v>
      </c>
      <c r="W36" s="1026"/>
      <c r="X36" s="1026"/>
      <c r="Y36" s="1026"/>
      <c r="Z36" s="1026"/>
      <c r="AA36" s="1026">
        <f t="shared" si="1"/>
        <v>-1</v>
      </c>
      <c r="AB36" s="1026"/>
      <c r="AC36" s="1026"/>
      <c r="AD36" s="1026"/>
      <c r="AE36" s="1027"/>
      <c r="AF36" s="1022">
        <v>45</v>
      </c>
      <c r="AG36" s="1023"/>
      <c r="AH36" s="1023"/>
      <c r="AI36" s="1023"/>
      <c r="AJ36" s="1024"/>
      <c r="AK36" s="967">
        <v>44</v>
      </c>
      <c r="AL36" s="958"/>
      <c r="AM36" s="958"/>
      <c r="AN36" s="958"/>
      <c r="AO36" s="958"/>
      <c r="AP36" s="958">
        <v>598</v>
      </c>
      <c r="AQ36" s="958"/>
      <c r="AR36" s="958"/>
      <c r="AS36" s="958"/>
      <c r="AT36" s="958"/>
      <c r="AU36" s="958">
        <v>306</v>
      </c>
      <c r="AV36" s="958"/>
      <c r="AW36" s="958"/>
      <c r="AX36" s="958"/>
      <c r="AY36" s="958"/>
      <c r="AZ36" s="1028"/>
      <c r="BA36" s="1028"/>
      <c r="BB36" s="1028"/>
      <c r="BC36" s="1028"/>
      <c r="BD36" s="1028"/>
      <c r="BE36" s="959" t="s">
        <v>410</v>
      </c>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6">
        <v>10</v>
      </c>
      <c r="B37" s="1017" t="s">
        <v>414</v>
      </c>
      <c r="C37" s="1018"/>
      <c r="D37" s="1018"/>
      <c r="E37" s="1018"/>
      <c r="F37" s="1018"/>
      <c r="G37" s="1018"/>
      <c r="H37" s="1018"/>
      <c r="I37" s="1018"/>
      <c r="J37" s="1018"/>
      <c r="K37" s="1018"/>
      <c r="L37" s="1018"/>
      <c r="M37" s="1018"/>
      <c r="N37" s="1018"/>
      <c r="O37" s="1018"/>
      <c r="P37" s="1019"/>
      <c r="Q37" s="1025">
        <v>86824</v>
      </c>
      <c r="R37" s="1026"/>
      <c r="S37" s="1026"/>
      <c r="T37" s="1026"/>
      <c r="U37" s="1026"/>
      <c r="V37" s="1026">
        <v>79506</v>
      </c>
      <c r="W37" s="1026"/>
      <c r="X37" s="1026"/>
      <c r="Y37" s="1026"/>
      <c r="Z37" s="1026"/>
      <c r="AA37" s="1026">
        <f t="shared" si="1"/>
        <v>7318</v>
      </c>
      <c r="AB37" s="1026"/>
      <c r="AC37" s="1026"/>
      <c r="AD37" s="1026"/>
      <c r="AE37" s="1027"/>
      <c r="AF37" s="1022">
        <v>23299</v>
      </c>
      <c r="AG37" s="1023"/>
      <c r="AH37" s="1023"/>
      <c r="AI37" s="1023"/>
      <c r="AJ37" s="1024"/>
      <c r="AK37" s="967" t="s">
        <v>593</v>
      </c>
      <c r="AL37" s="958"/>
      <c r="AM37" s="958"/>
      <c r="AN37" s="958"/>
      <c r="AO37" s="958"/>
      <c r="AP37" s="958" t="s">
        <v>593</v>
      </c>
      <c r="AQ37" s="958"/>
      <c r="AR37" s="958"/>
      <c r="AS37" s="958"/>
      <c r="AT37" s="958"/>
      <c r="AU37" s="958" t="s">
        <v>593</v>
      </c>
      <c r="AV37" s="958"/>
      <c r="AW37" s="958"/>
      <c r="AX37" s="958"/>
      <c r="AY37" s="958"/>
      <c r="AZ37" s="1028"/>
      <c r="BA37" s="1028"/>
      <c r="BB37" s="1028"/>
      <c r="BC37" s="1028"/>
      <c r="BD37" s="1028"/>
      <c r="BE37" s="959" t="s">
        <v>410</v>
      </c>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6">
        <v>11</v>
      </c>
      <c r="B38" s="1017" t="s">
        <v>415</v>
      </c>
      <c r="C38" s="1018"/>
      <c r="D38" s="1018"/>
      <c r="E38" s="1018"/>
      <c r="F38" s="1018"/>
      <c r="G38" s="1018"/>
      <c r="H38" s="1018"/>
      <c r="I38" s="1018"/>
      <c r="J38" s="1018"/>
      <c r="K38" s="1018"/>
      <c r="L38" s="1018"/>
      <c r="M38" s="1018"/>
      <c r="N38" s="1018"/>
      <c r="O38" s="1018"/>
      <c r="P38" s="1019"/>
      <c r="Q38" s="1025">
        <v>165</v>
      </c>
      <c r="R38" s="1026"/>
      <c r="S38" s="1026"/>
      <c r="T38" s="1026"/>
      <c r="U38" s="1026"/>
      <c r="V38" s="1026">
        <v>165</v>
      </c>
      <c r="W38" s="1026"/>
      <c r="X38" s="1026"/>
      <c r="Y38" s="1026"/>
      <c r="Z38" s="1026"/>
      <c r="AA38" s="1026">
        <f t="shared" si="1"/>
        <v>0</v>
      </c>
      <c r="AB38" s="1026"/>
      <c r="AC38" s="1026"/>
      <c r="AD38" s="1026"/>
      <c r="AE38" s="1027"/>
      <c r="AF38" s="1022" t="s">
        <v>405</v>
      </c>
      <c r="AG38" s="1023"/>
      <c r="AH38" s="1023"/>
      <c r="AI38" s="1023"/>
      <c r="AJ38" s="1024"/>
      <c r="AK38" s="967">
        <v>59</v>
      </c>
      <c r="AL38" s="958"/>
      <c r="AM38" s="958"/>
      <c r="AN38" s="958"/>
      <c r="AO38" s="958"/>
      <c r="AP38" s="958">
        <v>119</v>
      </c>
      <c r="AQ38" s="958"/>
      <c r="AR38" s="958"/>
      <c r="AS38" s="958"/>
      <c r="AT38" s="958"/>
      <c r="AU38" s="958">
        <v>80</v>
      </c>
      <c r="AV38" s="958"/>
      <c r="AW38" s="958"/>
      <c r="AX38" s="958"/>
      <c r="AY38" s="958"/>
      <c r="AZ38" s="1028"/>
      <c r="BA38" s="1028"/>
      <c r="BB38" s="1028"/>
      <c r="BC38" s="1028"/>
      <c r="BD38" s="1028"/>
      <c r="BE38" s="959" t="s">
        <v>416</v>
      </c>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417</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4" t="s">
        <v>390</v>
      </c>
      <c r="B63" s="924" t="s">
        <v>418</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32012</v>
      </c>
      <c r="AG63" s="946"/>
      <c r="AH63" s="946"/>
      <c r="AI63" s="946"/>
      <c r="AJ63" s="1009"/>
      <c r="AK63" s="1010"/>
      <c r="AL63" s="950"/>
      <c r="AM63" s="950"/>
      <c r="AN63" s="950"/>
      <c r="AO63" s="950"/>
      <c r="AP63" s="946">
        <f>SUM(AP28:AT38)</f>
        <v>31822</v>
      </c>
      <c r="AQ63" s="946"/>
      <c r="AR63" s="946"/>
      <c r="AS63" s="946"/>
      <c r="AT63" s="946"/>
      <c r="AU63" s="946">
        <f>SUM(AU28:AY38)</f>
        <v>15381</v>
      </c>
      <c r="AV63" s="946"/>
      <c r="AW63" s="946"/>
      <c r="AX63" s="946"/>
      <c r="AY63" s="946"/>
      <c r="AZ63" s="1004"/>
      <c r="BA63" s="1004"/>
      <c r="BB63" s="1004"/>
      <c r="BC63" s="1004"/>
      <c r="BD63" s="1004"/>
      <c r="BE63" s="947"/>
      <c r="BF63" s="947"/>
      <c r="BG63" s="947"/>
      <c r="BH63" s="947"/>
      <c r="BI63" s="948"/>
      <c r="BJ63" s="1005" t="s">
        <v>392</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419</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420</v>
      </c>
      <c r="B66" s="983"/>
      <c r="C66" s="983"/>
      <c r="D66" s="983"/>
      <c r="E66" s="983"/>
      <c r="F66" s="983"/>
      <c r="G66" s="983"/>
      <c r="H66" s="983"/>
      <c r="I66" s="983"/>
      <c r="J66" s="983"/>
      <c r="K66" s="983"/>
      <c r="L66" s="983"/>
      <c r="M66" s="983"/>
      <c r="N66" s="983"/>
      <c r="O66" s="983"/>
      <c r="P66" s="984"/>
      <c r="Q66" s="988" t="s">
        <v>395</v>
      </c>
      <c r="R66" s="989"/>
      <c r="S66" s="989"/>
      <c r="T66" s="989"/>
      <c r="U66" s="990"/>
      <c r="V66" s="988" t="s">
        <v>421</v>
      </c>
      <c r="W66" s="989"/>
      <c r="X66" s="989"/>
      <c r="Y66" s="989"/>
      <c r="Z66" s="990"/>
      <c r="AA66" s="988" t="s">
        <v>422</v>
      </c>
      <c r="AB66" s="989"/>
      <c r="AC66" s="989"/>
      <c r="AD66" s="989"/>
      <c r="AE66" s="990"/>
      <c r="AF66" s="994" t="s">
        <v>423</v>
      </c>
      <c r="AG66" s="995"/>
      <c r="AH66" s="995"/>
      <c r="AI66" s="995"/>
      <c r="AJ66" s="996"/>
      <c r="AK66" s="988" t="s">
        <v>424</v>
      </c>
      <c r="AL66" s="983"/>
      <c r="AM66" s="983"/>
      <c r="AN66" s="983"/>
      <c r="AO66" s="984"/>
      <c r="AP66" s="988" t="s">
        <v>425</v>
      </c>
      <c r="AQ66" s="989"/>
      <c r="AR66" s="989"/>
      <c r="AS66" s="989"/>
      <c r="AT66" s="990"/>
      <c r="AU66" s="988" t="s">
        <v>426</v>
      </c>
      <c r="AV66" s="989"/>
      <c r="AW66" s="989"/>
      <c r="AX66" s="989"/>
      <c r="AY66" s="990"/>
      <c r="AZ66" s="988" t="s">
        <v>378</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0">
        <v>1</v>
      </c>
      <c r="B68" s="972" t="s">
        <v>594</v>
      </c>
      <c r="C68" s="973"/>
      <c r="D68" s="973"/>
      <c r="E68" s="973"/>
      <c r="F68" s="973"/>
      <c r="G68" s="973"/>
      <c r="H68" s="973"/>
      <c r="I68" s="973"/>
      <c r="J68" s="973"/>
      <c r="K68" s="973"/>
      <c r="L68" s="973"/>
      <c r="M68" s="973"/>
      <c r="N68" s="973"/>
      <c r="O68" s="973"/>
      <c r="P68" s="974"/>
      <c r="Q68" s="975">
        <v>448</v>
      </c>
      <c r="R68" s="969"/>
      <c r="S68" s="969"/>
      <c r="T68" s="969"/>
      <c r="U68" s="969"/>
      <c r="V68" s="969">
        <v>439</v>
      </c>
      <c r="W68" s="969"/>
      <c r="X68" s="969"/>
      <c r="Y68" s="969"/>
      <c r="Z68" s="969"/>
      <c r="AA68" s="969">
        <v>9</v>
      </c>
      <c r="AB68" s="969"/>
      <c r="AC68" s="969"/>
      <c r="AD68" s="969"/>
      <c r="AE68" s="969"/>
      <c r="AF68" s="969">
        <v>9</v>
      </c>
      <c r="AG68" s="969"/>
      <c r="AH68" s="969"/>
      <c r="AI68" s="969"/>
      <c r="AJ68" s="969"/>
      <c r="AK68" s="969" t="s">
        <v>603</v>
      </c>
      <c r="AL68" s="969"/>
      <c r="AM68" s="969"/>
      <c r="AN68" s="969"/>
      <c r="AO68" s="969"/>
      <c r="AP68" s="969">
        <v>1266</v>
      </c>
      <c r="AQ68" s="969"/>
      <c r="AR68" s="969"/>
      <c r="AS68" s="969"/>
      <c r="AT68" s="969"/>
      <c r="AU68" s="969">
        <v>900</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2">
        <v>2</v>
      </c>
      <c r="B69" s="961" t="s">
        <v>605</v>
      </c>
      <c r="C69" s="962"/>
      <c r="D69" s="962"/>
      <c r="E69" s="962"/>
      <c r="F69" s="962"/>
      <c r="G69" s="962"/>
      <c r="H69" s="962"/>
      <c r="I69" s="962"/>
      <c r="J69" s="962"/>
      <c r="K69" s="962"/>
      <c r="L69" s="962"/>
      <c r="M69" s="962"/>
      <c r="N69" s="962"/>
      <c r="O69" s="962"/>
      <c r="P69" s="963"/>
      <c r="Q69" s="964">
        <v>2612</v>
      </c>
      <c r="R69" s="958"/>
      <c r="S69" s="958"/>
      <c r="T69" s="958"/>
      <c r="U69" s="958"/>
      <c r="V69" s="958">
        <v>2351</v>
      </c>
      <c r="W69" s="958"/>
      <c r="X69" s="958"/>
      <c r="Y69" s="958"/>
      <c r="Z69" s="958"/>
      <c r="AA69" s="958">
        <v>261</v>
      </c>
      <c r="AB69" s="958"/>
      <c r="AC69" s="958"/>
      <c r="AD69" s="958"/>
      <c r="AE69" s="958"/>
      <c r="AF69" s="958">
        <v>236</v>
      </c>
      <c r="AG69" s="958"/>
      <c r="AH69" s="958"/>
      <c r="AI69" s="958"/>
      <c r="AJ69" s="958"/>
      <c r="AK69" s="958">
        <v>103</v>
      </c>
      <c r="AL69" s="958"/>
      <c r="AM69" s="958"/>
      <c r="AN69" s="958"/>
      <c r="AO69" s="958"/>
      <c r="AP69" s="958">
        <v>2533</v>
      </c>
      <c r="AQ69" s="958"/>
      <c r="AR69" s="958"/>
      <c r="AS69" s="958"/>
      <c r="AT69" s="958"/>
      <c r="AU69" s="958">
        <v>1432</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2">
        <v>3</v>
      </c>
      <c r="B70" s="961" t="s">
        <v>606</v>
      </c>
      <c r="C70" s="962"/>
      <c r="D70" s="962"/>
      <c r="E70" s="962"/>
      <c r="F70" s="962"/>
      <c r="G70" s="962"/>
      <c r="H70" s="962"/>
      <c r="I70" s="962"/>
      <c r="J70" s="962"/>
      <c r="K70" s="962"/>
      <c r="L70" s="962"/>
      <c r="M70" s="962"/>
      <c r="N70" s="962"/>
      <c r="O70" s="962"/>
      <c r="P70" s="963"/>
      <c r="Q70" s="964">
        <v>1350</v>
      </c>
      <c r="R70" s="958"/>
      <c r="S70" s="958"/>
      <c r="T70" s="958"/>
      <c r="U70" s="958"/>
      <c r="V70" s="958">
        <v>1311</v>
      </c>
      <c r="W70" s="958"/>
      <c r="X70" s="958"/>
      <c r="Y70" s="958"/>
      <c r="Z70" s="958"/>
      <c r="AA70" s="958">
        <v>38</v>
      </c>
      <c r="AB70" s="958"/>
      <c r="AC70" s="958"/>
      <c r="AD70" s="958"/>
      <c r="AE70" s="958"/>
      <c r="AF70" s="958">
        <v>38</v>
      </c>
      <c r="AG70" s="958"/>
      <c r="AH70" s="958"/>
      <c r="AI70" s="958"/>
      <c r="AJ70" s="958"/>
      <c r="AK70" s="958">
        <v>57</v>
      </c>
      <c r="AL70" s="958"/>
      <c r="AM70" s="958"/>
      <c r="AN70" s="958"/>
      <c r="AO70" s="958"/>
      <c r="AP70" s="958">
        <v>482</v>
      </c>
      <c r="AQ70" s="958"/>
      <c r="AR70" s="958"/>
      <c r="AS70" s="958"/>
      <c r="AT70" s="958"/>
      <c r="AU70" s="958" t="s">
        <v>603</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2">
        <v>4</v>
      </c>
      <c r="B71" s="961" t="s">
        <v>607</v>
      </c>
      <c r="C71" s="962"/>
      <c r="D71" s="962"/>
      <c r="E71" s="962"/>
      <c r="F71" s="962"/>
      <c r="G71" s="962"/>
      <c r="H71" s="962"/>
      <c r="I71" s="962"/>
      <c r="J71" s="962"/>
      <c r="K71" s="962"/>
      <c r="L71" s="962"/>
      <c r="M71" s="962"/>
      <c r="N71" s="962"/>
      <c r="O71" s="962"/>
      <c r="P71" s="963"/>
      <c r="Q71" s="964">
        <v>357</v>
      </c>
      <c r="R71" s="958"/>
      <c r="S71" s="958"/>
      <c r="T71" s="958"/>
      <c r="U71" s="958"/>
      <c r="V71" s="958">
        <v>91</v>
      </c>
      <c r="W71" s="958"/>
      <c r="X71" s="958"/>
      <c r="Y71" s="958"/>
      <c r="Z71" s="958"/>
      <c r="AA71" s="958">
        <v>266</v>
      </c>
      <c r="AB71" s="958"/>
      <c r="AC71" s="958"/>
      <c r="AD71" s="958"/>
      <c r="AE71" s="958"/>
      <c r="AF71" s="958">
        <v>266</v>
      </c>
      <c r="AG71" s="958"/>
      <c r="AH71" s="958"/>
      <c r="AI71" s="958"/>
      <c r="AJ71" s="958"/>
      <c r="AK71" s="958">
        <v>283</v>
      </c>
      <c r="AL71" s="958"/>
      <c r="AM71" s="958"/>
      <c r="AN71" s="958"/>
      <c r="AO71" s="958"/>
      <c r="AP71" s="958" t="s">
        <v>593</v>
      </c>
      <c r="AQ71" s="958"/>
      <c r="AR71" s="958"/>
      <c r="AS71" s="958"/>
      <c r="AT71" s="958"/>
      <c r="AU71" s="958" t="s">
        <v>593</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2">
        <v>5</v>
      </c>
      <c r="B72" s="961" t="s">
        <v>608</v>
      </c>
      <c r="C72" s="962"/>
      <c r="D72" s="962"/>
      <c r="E72" s="962"/>
      <c r="F72" s="962"/>
      <c r="G72" s="962"/>
      <c r="H72" s="962"/>
      <c r="I72" s="962"/>
      <c r="J72" s="962"/>
      <c r="K72" s="962"/>
      <c r="L72" s="962"/>
      <c r="M72" s="962"/>
      <c r="N72" s="962"/>
      <c r="O72" s="962"/>
      <c r="P72" s="963"/>
      <c r="Q72" s="964">
        <v>265</v>
      </c>
      <c r="R72" s="958"/>
      <c r="S72" s="958"/>
      <c r="T72" s="958"/>
      <c r="U72" s="958"/>
      <c r="V72" s="958">
        <v>257</v>
      </c>
      <c r="W72" s="958"/>
      <c r="X72" s="958"/>
      <c r="Y72" s="958"/>
      <c r="Z72" s="958"/>
      <c r="AA72" s="958">
        <v>8</v>
      </c>
      <c r="AB72" s="958"/>
      <c r="AC72" s="958"/>
      <c r="AD72" s="958"/>
      <c r="AE72" s="958"/>
      <c r="AF72" s="958">
        <v>8</v>
      </c>
      <c r="AG72" s="958"/>
      <c r="AH72" s="958"/>
      <c r="AI72" s="958"/>
      <c r="AJ72" s="958"/>
      <c r="AK72" s="958">
        <v>43</v>
      </c>
      <c r="AL72" s="958"/>
      <c r="AM72" s="958"/>
      <c r="AN72" s="958"/>
      <c r="AO72" s="958"/>
      <c r="AP72" s="958" t="s">
        <v>593</v>
      </c>
      <c r="AQ72" s="958"/>
      <c r="AR72" s="958"/>
      <c r="AS72" s="958"/>
      <c r="AT72" s="958"/>
      <c r="AU72" s="958" t="s">
        <v>593</v>
      </c>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2">
        <v>6</v>
      </c>
      <c r="B73" s="961" t="s">
        <v>609</v>
      </c>
      <c r="C73" s="962"/>
      <c r="D73" s="962"/>
      <c r="E73" s="962"/>
      <c r="F73" s="962"/>
      <c r="G73" s="962"/>
      <c r="H73" s="962"/>
      <c r="I73" s="962"/>
      <c r="J73" s="962"/>
      <c r="K73" s="962"/>
      <c r="L73" s="962"/>
      <c r="M73" s="962"/>
      <c r="N73" s="962"/>
      <c r="O73" s="962"/>
      <c r="P73" s="963"/>
      <c r="Q73" s="964">
        <v>866</v>
      </c>
      <c r="R73" s="958"/>
      <c r="S73" s="958"/>
      <c r="T73" s="958"/>
      <c r="U73" s="958"/>
      <c r="V73" s="958">
        <v>860</v>
      </c>
      <c r="W73" s="958"/>
      <c r="X73" s="958"/>
      <c r="Y73" s="958"/>
      <c r="Z73" s="958"/>
      <c r="AA73" s="958">
        <v>6</v>
      </c>
      <c r="AB73" s="958"/>
      <c r="AC73" s="958"/>
      <c r="AD73" s="958"/>
      <c r="AE73" s="958"/>
      <c r="AF73" s="958">
        <v>6</v>
      </c>
      <c r="AG73" s="958"/>
      <c r="AH73" s="958"/>
      <c r="AI73" s="958"/>
      <c r="AJ73" s="958"/>
      <c r="AK73" s="958">
        <v>121</v>
      </c>
      <c r="AL73" s="958"/>
      <c r="AM73" s="958"/>
      <c r="AN73" s="958"/>
      <c r="AO73" s="958"/>
      <c r="AP73" s="958" t="s">
        <v>593</v>
      </c>
      <c r="AQ73" s="958"/>
      <c r="AR73" s="958"/>
      <c r="AS73" s="958"/>
      <c r="AT73" s="958"/>
      <c r="AU73" s="958" t="s">
        <v>593</v>
      </c>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2">
        <v>7</v>
      </c>
      <c r="B74" s="961" t="s">
        <v>610</v>
      </c>
      <c r="C74" s="962"/>
      <c r="D74" s="962"/>
      <c r="E74" s="962"/>
      <c r="F74" s="962"/>
      <c r="G74" s="962"/>
      <c r="H74" s="962"/>
      <c r="I74" s="962"/>
      <c r="J74" s="962"/>
      <c r="K74" s="962"/>
      <c r="L74" s="962"/>
      <c r="M74" s="962"/>
      <c r="N74" s="962"/>
      <c r="O74" s="962"/>
      <c r="P74" s="963"/>
      <c r="Q74" s="964">
        <v>189</v>
      </c>
      <c r="R74" s="958"/>
      <c r="S74" s="958"/>
      <c r="T74" s="958"/>
      <c r="U74" s="958"/>
      <c r="V74" s="958">
        <v>186</v>
      </c>
      <c r="W74" s="958"/>
      <c r="X74" s="958"/>
      <c r="Y74" s="958"/>
      <c r="Z74" s="958"/>
      <c r="AA74" s="958">
        <v>3</v>
      </c>
      <c r="AB74" s="958"/>
      <c r="AC74" s="958"/>
      <c r="AD74" s="958"/>
      <c r="AE74" s="958"/>
      <c r="AF74" s="958">
        <v>3</v>
      </c>
      <c r="AG74" s="958"/>
      <c r="AH74" s="958"/>
      <c r="AI74" s="958"/>
      <c r="AJ74" s="958"/>
      <c r="AK74" s="958" t="s">
        <v>603</v>
      </c>
      <c r="AL74" s="958"/>
      <c r="AM74" s="958"/>
      <c r="AN74" s="958"/>
      <c r="AO74" s="958"/>
      <c r="AP74" s="968" t="s">
        <v>593</v>
      </c>
      <c r="AQ74" s="966"/>
      <c r="AR74" s="966"/>
      <c r="AS74" s="966"/>
      <c r="AT74" s="967"/>
      <c r="AU74" s="968" t="s">
        <v>593</v>
      </c>
      <c r="AV74" s="966"/>
      <c r="AW74" s="966"/>
      <c r="AX74" s="966"/>
      <c r="AY74" s="967"/>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2">
        <v>8</v>
      </c>
      <c r="B75" s="961" t="s">
        <v>611</v>
      </c>
      <c r="C75" s="962"/>
      <c r="D75" s="962"/>
      <c r="E75" s="962"/>
      <c r="F75" s="962"/>
      <c r="G75" s="962"/>
      <c r="H75" s="962"/>
      <c r="I75" s="962"/>
      <c r="J75" s="962"/>
      <c r="K75" s="962"/>
      <c r="L75" s="962"/>
      <c r="M75" s="962"/>
      <c r="N75" s="962"/>
      <c r="O75" s="962"/>
      <c r="P75" s="963"/>
      <c r="Q75" s="965">
        <v>25</v>
      </c>
      <c r="R75" s="966"/>
      <c r="S75" s="966"/>
      <c r="T75" s="966"/>
      <c r="U75" s="967"/>
      <c r="V75" s="968">
        <v>24</v>
      </c>
      <c r="W75" s="966"/>
      <c r="X75" s="966"/>
      <c r="Y75" s="966"/>
      <c r="Z75" s="967"/>
      <c r="AA75" s="958">
        <v>1</v>
      </c>
      <c r="AB75" s="958"/>
      <c r="AC75" s="958"/>
      <c r="AD75" s="958"/>
      <c r="AE75" s="958"/>
      <c r="AF75" s="958">
        <v>1</v>
      </c>
      <c r="AG75" s="958"/>
      <c r="AH75" s="958"/>
      <c r="AI75" s="958"/>
      <c r="AJ75" s="958"/>
      <c r="AK75" s="968">
        <v>10</v>
      </c>
      <c r="AL75" s="966"/>
      <c r="AM75" s="966"/>
      <c r="AN75" s="966"/>
      <c r="AO75" s="967"/>
      <c r="AP75" s="968" t="s">
        <v>593</v>
      </c>
      <c r="AQ75" s="966"/>
      <c r="AR75" s="966"/>
      <c r="AS75" s="966"/>
      <c r="AT75" s="967"/>
      <c r="AU75" s="968" t="s">
        <v>593</v>
      </c>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2">
        <v>9</v>
      </c>
      <c r="B76" s="961" t="s">
        <v>612</v>
      </c>
      <c r="C76" s="962"/>
      <c r="D76" s="962"/>
      <c r="E76" s="962"/>
      <c r="F76" s="962"/>
      <c r="G76" s="962"/>
      <c r="H76" s="962"/>
      <c r="I76" s="962"/>
      <c r="J76" s="962"/>
      <c r="K76" s="962"/>
      <c r="L76" s="962"/>
      <c r="M76" s="962"/>
      <c r="N76" s="962"/>
      <c r="O76" s="962"/>
      <c r="P76" s="963"/>
      <c r="Q76" s="965">
        <v>17</v>
      </c>
      <c r="R76" s="966"/>
      <c r="S76" s="966"/>
      <c r="T76" s="966"/>
      <c r="U76" s="967"/>
      <c r="V76" s="968">
        <v>9</v>
      </c>
      <c r="W76" s="966"/>
      <c r="X76" s="966"/>
      <c r="Y76" s="966"/>
      <c r="Z76" s="967"/>
      <c r="AA76" s="958">
        <v>8</v>
      </c>
      <c r="AB76" s="958"/>
      <c r="AC76" s="958"/>
      <c r="AD76" s="958"/>
      <c r="AE76" s="958"/>
      <c r="AF76" s="958">
        <v>8</v>
      </c>
      <c r="AG76" s="958"/>
      <c r="AH76" s="958"/>
      <c r="AI76" s="958"/>
      <c r="AJ76" s="958"/>
      <c r="AK76" s="968" t="s">
        <v>603</v>
      </c>
      <c r="AL76" s="966"/>
      <c r="AM76" s="966"/>
      <c r="AN76" s="966"/>
      <c r="AO76" s="967"/>
      <c r="AP76" s="968" t="s">
        <v>593</v>
      </c>
      <c r="AQ76" s="966"/>
      <c r="AR76" s="966"/>
      <c r="AS76" s="966"/>
      <c r="AT76" s="967"/>
      <c r="AU76" s="968" t="s">
        <v>593</v>
      </c>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2">
        <v>10</v>
      </c>
      <c r="B77" s="961" t="s">
        <v>615</v>
      </c>
      <c r="C77" s="962"/>
      <c r="D77" s="962"/>
      <c r="E77" s="962"/>
      <c r="F77" s="962"/>
      <c r="G77" s="962"/>
      <c r="H77" s="962"/>
      <c r="I77" s="962"/>
      <c r="J77" s="962"/>
      <c r="K77" s="962"/>
      <c r="L77" s="962"/>
      <c r="M77" s="962"/>
      <c r="N77" s="962"/>
      <c r="O77" s="962"/>
      <c r="P77" s="963"/>
      <c r="Q77" s="965">
        <v>26</v>
      </c>
      <c r="R77" s="966"/>
      <c r="S77" s="966"/>
      <c r="T77" s="966"/>
      <c r="U77" s="967"/>
      <c r="V77" s="968">
        <v>25</v>
      </c>
      <c r="W77" s="966"/>
      <c r="X77" s="966"/>
      <c r="Y77" s="966"/>
      <c r="Z77" s="967"/>
      <c r="AA77" s="958">
        <v>0</v>
      </c>
      <c r="AB77" s="958"/>
      <c r="AC77" s="958"/>
      <c r="AD77" s="958"/>
      <c r="AE77" s="958"/>
      <c r="AF77" s="958">
        <v>0</v>
      </c>
      <c r="AG77" s="958"/>
      <c r="AH77" s="958"/>
      <c r="AI77" s="958"/>
      <c r="AJ77" s="958"/>
      <c r="AK77" s="968">
        <v>2</v>
      </c>
      <c r="AL77" s="966"/>
      <c r="AM77" s="966"/>
      <c r="AN77" s="966"/>
      <c r="AO77" s="967"/>
      <c r="AP77" s="958" t="s">
        <v>593</v>
      </c>
      <c r="AQ77" s="958"/>
      <c r="AR77" s="958"/>
      <c r="AS77" s="958"/>
      <c r="AT77" s="958"/>
      <c r="AU77" s="958" t="s">
        <v>593</v>
      </c>
      <c r="AV77" s="958"/>
      <c r="AW77" s="958"/>
      <c r="AX77" s="958"/>
      <c r="AY77" s="958"/>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2">
        <v>11</v>
      </c>
      <c r="B78" s="961" t="s">
        <v>613</v>
      </c>
      <c r="C78" s="962"/>
      <c r="D78" s="962"/>
      <c r="E78" s="962"/>
      <c r="F78" s="962"/>
      <c r="G78" s="962"/>
      <c r="H78" s="962"/>
      <c r="I78" s="962"/>
      <c r="J78" s="962"/>
      <c r="K78" s="962"/>
      <c r="L78" s="962"/>
      <c r="M78" s="962"/>
      <c r="N78" s="962"/>
      <c r="O78" s="962"/>
      <c r="P78" s="963"/>
      <c r="Q78" s="964">
        <v>38</v>
      </c>
      <c r="R78" s="958"/>
      <c r="S78" s="958"/>
      <c r="T78" s="958"/>
      <c r="U78" s="958"/>
      <c r="V78" s="958">
        <v>38</v>
      </c>
      <c r="W78" s="958"/>
      <c r="X78" s="958"/>
      <c r="Y78" s="958"/>
      <c r="Z78" s="958"/>
      <c r="AA78" s="958">
        <v>0</v>
      </c>
      <c r="AB78" s="958"/>
      <c r="AC78" s="958"/>
      <c r="AD78" s="958"/>
      <c r="AE78" s="958"/>
      <c r="AF78" s="958">
        <v>0</v>
      </c>
      <c r="AG78" s="958"/>
      <c r="AH78" s="958"/>
      <c r="AI78" s="958"/>
      <c r="AJ78" s="958"/>
      <c r="AK78" s="958">
        <v>0</v>
      </c>
      <c r="AL78" s="958"/>
      <c r="AM78" s="958"/>
      <c r="AN78" s="958"/>
      <c r="AO78" s="958"/>
      <c r="AP78" s="958" t="s">
        <v>593</v>
      </c>
      <c r="AQ78" s="958"/>
      <c r="AR78" s="958"/>
      <c r="AS78" s="958"/>
      <c r="AT78" s="958"/>
      <c r="AU78" s="958" t="s">
        <v>593</v>
      </c>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2">
        <v>12</v>
      </c>
      <c r="B79" s="961" t="s">
        <v>614</v>
      </c>
      <c r="C79" s="962"/>
      <c r="D79" s="962"/>
      <c r="E79" s="962"/>
      <c r="F79" s="962"/>
      <c r="G79" s="962"/>
      <c r="H79" s="962"/>
      <c r="I79" s="962"/>
      <c r="J79" s="962"/>
      <c r="K79" s="962"/>
      <c r="L79" s="962"/>
      <c r="M79" s="962"/>
      <c r="N79" s="962"/>
      <c r="O79" s="962"/>
      <c r="P79" s="963"/>
      <c r="Q79" s="965">
        <v>73</v>
      </c>
      <c r="R79" s="966"/>
      <c r="S79" s="966"/>
      <c r="T79" s="966"/>
      <c r="U79" s="967"/>
      <c r="V79" s="968">
        <v>69</v>
      </c>
      <c r="W79" s="966"/>
      <c r="X79" s="966"/>
      <c r="Y79" s="966"/>
      <c r="Z79" s="967"/>
      <c r="AA79" s="958">
        <v>4</v>
      </c>
      <c r="AB79" s="958"/>
      <c r="AC79" s="958"/>
      <c r="AD79" s="958"/>
      <c r="AE79" s="958"/>
      <c r="AF79" s="958">
        <v>4</v>
      </c>
      <c r="AG79" s="958"/>
      <c r="AH79" s="958"/>
      <c r="AI79" s="958"/>
      <c r="AJ79" s="958"/>
      <c r="AK79" s="968">
        <v>6</v>
      </c>
      <c r="AL79" s="966"/>
      <c r="AM79" s="966"/>
      <c r="AN79" s="966"/>
      <c r="AO79" s="967"/>
      <c r="AP79" s="958" t="s">
        <v>593</v>
      </c>
      <c r="AQ79" s="958"/>
      <c r="AR79" s="958"/>
      <c r="AS79" s="958"/>
      <c r="AT79" s="958"/>
      <c r="AU79" s="958" t="s">
        <v>593</v>
      </c>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2">
        <v>13</v>
      </c>
      <c r="B80" s="961" t="s">
        <v>602</v>
      </c>
      <c r="C80" s="962"/>
      <c r="D80" s="962"/>
      <c r="E80" s="962"/>
      <c r="F80" s="962"/>
      <c r="G80" s="962"/>
      <c r="H80" s="962"/>
      <c r="I80" s="962"/>
      <c r="J80" s="962"/>
      <c r="K80" s="962"/>
      <c r="L80" s="962"/>
      <c r="M80" s="962"/>
      <c r="N80" s="962"/>
      <c r="O80" s="962"/>
      <c r="P80" s="963"/>
      <c r="Q80" s="964">
        <v>246035</v>
      </c>
      <c r="R80" s="958"/>
      <c r="S80" s="958"/>
      <c r="T80" s="958"/>
      <c r="U80" s="958"/>
      <c r="V80" s="958">
        <v>245170</v>
      </c>
      <c r="W80" s="958"/>
      <c r="X80" s="958"/>
      <c r="Y80" s="958"/>
      <c r="Z80" s="958"/>
      <c r="AA80" s="958">
        <v>865</v>
      </c>
      <c r="AB80" s="958"/>
      <c r="AC80" s="958"/>
      <c r="AD80" s="958"/>
      <c r="AE80" s="958"/>
      <c r="AF80" s="958">
        <v>865</v>
      </c>
      <c r="AG80" s="958"/>
      <c r="AH80" s="958"/>
      <c r="AI80" s="958"/>
      <c r="AJ80" s="958"/>
      <c r="AK80" s="958" t="s">
        <v>603</v>
      </c>
      <c r="AL80" s="958"/>
      <c r="AM80" s="958"/>
      <c r="AN80" s="958"/>
      <c r="AO80" s="958"/>
      <c r="AP80" s="958" t="s">
        <v>593</v>
      </c>
      <c r="AQ80" s="958"/>
      <c r="AR80" s="958"/>
      <c r="AS80" s="958"/>
      <c r="AT80" s="958"/>
      <c r="AU80" s="958" t="s">
        <v>593</v>
      </c>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4" t="s">
        <v>390</v>
      </c>
      <c r="B88" s="924" t="s">
        <v>427</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1444</v>
      </c>
      <c r="AG88" s="946"/>
      <c r="AH88" s="946"/>
      <c r="AI88" s="946"/>
      <c r="AJ88" s="946"/>
      <c r="AK88" s="950"/>
      <c r="AL88" s="950"/>
      <c r="AM88" s="950"/>
      <c r="AN88" s="950"/>
      <c r="AO88" s="950"/>
      <c r="AP88" s="946">
        <v>4281</v>
      </c>
      <c r="AQ88" s="946"/>
      <c r="AR88" s="946"/>
      <c r="AS88" s="946"/>
      <c r="AT88" s="946"/>
      <c r="AU88" s="946">
        <v>2332</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390</v>
      </c>
      <c r="BR102" s="924" t="s">
        <v>428</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4774</v>
      </c>
      <c r="CS102" s="940"/>
      <c r="CT102" s="940"/>
      <c r="CU102" s="940"/>
      <c r="CV102" s="941"/>
      <c r="CW102" s="939">
        <v>3579</v>
      </c>
      <c r="CX102" s="940"/>
      <c r="CY102" s="940"/>
      <c r="CZ102" s="940"/>
      <c r="DA102" s="941"/>
      <c r="DB102" s="939" t="s">
        <v>593</v>
      </c>
      <c r="DC102" s="940"/>
      <c r="DD102" s="940"/>
      <c r="DE102" s="940"/>
      <c r="DF102" s="941"/>
      <c r="DG102" s="939" t="s">
        <v>593</v>
      </c>
      <c r="DH102" s="940"/>
      <c r="DI102" s="940"/>
      <c r="DJ102" s="940"/>
      <c r="DK102" s="941"/>
      <c r="DL102" s="939" t="s">
        <v>593</v>
      </c>
      <c r="DM102" s="940"/>
      <c r="DN102" s="940"/>
      <c r="DO102" s="940"/>
      <c r="DP102" s="941"/>
      <c r="DQ102" s="939" t="s">
        <v>593</v>
      </c>
      <c r="DR102" s="940"/>
      <c r="DS102" s="940"/>
      <c r="DT102" s="940"/>
      <c r="DU102" s="941"/>
      <c r="DV102" s="924"/>
      <c r="DW102" s="925"/>
      <c r="DX102" s="925"/>
      <c r="DY102" s="925"/>
      <c r="DZ102" s="926"/>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429</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430</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431</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432</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433</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434</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435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436</v>
      </c>
      <c r="AB109" s="883"/>
      <c r="AC109" s="883"/>
      <c r="AD109" s="883"/>
      <c r="AE109" s="884"/>
      <c r="AF109" s="885" t="s">
        <v>437</v>
      </c>
      <c r="AG109" s="883"/>
      <c r="AH109" s="883"/>
      <c r="AI109" s="883"/>
      <c r="AJ109" s="884"/>
      <c r="AK109" s="885" t="s">
        <v>308</v>
      </c>
      <c r="AL109" s="883"/>
      <c r="AM109" s="883"/>
      <c r="AN109" s="883"/>
      <c r="AO109" s="884"/>
      <c r="AP109" s="885" t="s">
        <v>438</v>
      </c>
      <c r="AQ109" s="883"/>
      <c r="AR109" s="883"/>
      <c r="AS109" s="883"/>
      <c r="AT109" s="916"/>
      <c r="AU109" s="882" t="s">
        <v>435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436</v>
      </c>
      <c r="BR109" s="883"/>
      <c r="BS109" s="883"/>
      <c r="BT109" s="883"/>
      <c r="BU109" s="884"/>
      <c r="BV109" s="885" t="s">
        <v>437</v>
      </c>
      <c r="BW109" s="883"/>
      <c r="BX109" s="883"/>
      <c r="BY109" s="883"/>
      <c r="BZ109" s="884"/>
      <c r="CA109" s="885" t="s">
        <v>308</v>
      </c>
      <c r="CB109" s="883"/>
      <c r="CC109" s="883"/>
      <c r="CD109" s="883"/>
      <c r="CE109" s="884"/>
      <c r="CF109" s="923" t="s">
        <v>438</v>
      </c>
      <c r="CG109" s="923"/>
      <c r="CH109" s="923"/>
      <c r="CI109" s="923"/>
      <c r="CJ109" s="923"/>
      <c r="CK109" s="885" t="s">
        <v>439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436</v>
      </c>
      <c r="DH109" s="883"/>
      <c r="DI109" s="883"/>
      <c r="DJ109" s="883"/>
      <c r="DK109" s="884"/>
      <c r="DL109" s="885" t="s">
        <v>437</v>
      </c>
      <c r="DM109" s="883"/>
      <c r="DN109" s="883"/>
      <c r="DO109" s="883"/>
      <c r="DP109" s="884"/>
      <c r="DQ109" s="885" t="s">
        <v>308</v>
      </c>
      <c r="DR109" s="883"/>
      <c r="DS109" s="883"/>
      <c r="DT109" s="883"/>
      <c r="DU109" s="884"/>
      <c r="DV109" s="885" t="s">
        <v>438</v>
      </c>
      <c r="DW109" s="883"/>
      <c r="DX109" s="883"/>
      <c r="DY109" s="883"/>
      <c r="DZ109" s="916"/>
    </row>
    <row r="110" spans="1:131" s="224" customFormat="1" ht="26.25" customHeight="1" x14ac:dyDescent="0.15">
      <c r="A110" s="794" t="s">
        <v>440</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8264508</v>
      </c>
      <c r="AB110" s="876"/>
      <c r="AC110" s="876"/>
      <c r="AD110" s="876"/>
      <c r="AE110" s="877"/>
      <c r="AF110" s="878">
        <v>8297017</v>
      </c>
      <c r="AG110" s="876"/>
      <c r="AH110" s="876"/>
      <c r="AI110" s="876"/>
      <c r="AJ110" s="877"/>
      <c r="AK110" s="878">
        <v>8090934</v>
      </c>
      <c r="AL110" s="876"/>
      <c r="AM110" s="876"/>
      <c r="AN110" s="876"/>
      <c r="AO110" s="877"/>
      <c r="AP110" s="879">
        <v>26.2</v>
      </c>
      <c r="AQ110" s="880"/>
      <c r="AR110" s="880"/>
      <c r="AS110" s="880"/>
      <c r="AT110" s="881"/>
      <c r="AU110" s="917" t="s">
        <v>75</v>
      </c>
      <c r="AV110" s="918"/>
      <c r="AW110" s="918"/>
      <c r="AX110" s="918"/>
      <c r="AY110" s="918"/>
      <c r="AZ110" s="847" t="s">
        <v>441</v>
      </c>
      <c r="BA110" s="795"/>
      <c r="BB110" s="795"/>
      <c r="BC110" s="795"/>
      <c r="BD110" s="795"/>
      <c r="BE110" s="795"/>
      <c r="BF110" s="795"/>
      <c r="BG110" s="795"/>
      <c r="BH110" s="795"/>
      <c r="BI110" s="795"/>
      <c r="BJ110" s="795"/>
      <c r="BK110" s="795"/>
      <c r="BL110" s="795"/>
      <c r="BM110" s="795"/>
      <c r="BN110" s="795"/>
      <c r="BO110" s="795"/>
      <c r="BP110" s="796"/>
      <c r="BQ110" s="848">
        <v>86255747</v>
      </c>
      <c r="BR110" s="829"/>
      <c r="BS110" s="829"/>
      <c r="BT110" s="829"/>
      <c r="BU110" s="829"/>
      <c r="BV110" s="829">
        <v>82787658</v>
      </c>
      <c r="BW110" s="829"/>
      <c r="BX110" s="829"/>
      <c r="BY110" s="829"/>
      <c r="BZ110" s="829"/>
      <c r="CA110" s="829">
        <v>79287530</v>
      </c>
      <c r="CB110" s="829"/>
      <c r="CC110" s="829"/>
      <c r="CD110" s="829"/>
      <c r="CE110" s="829"/>
      <c r="CF110" s="853">
        <v>256.5</v>
      </c>
      <c r="CG110" s="854"/>
      <c r="CH110" s="854"/>
      <c r="CI110" s="854"/>
      <c r="CJ110" s="854"/>
      <c r="CK110" s="913" t="s">
        <v>442</v>
      </c>
      <c r="CL110" s="806"/>
      <c r="CM110" s="847" t="s">
        <v>443</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v>253104</v>
      </c>
      <c r="DH110" s="829"/>
      <c r="DI110" s="829"/>
      <c r="DJ110" s="829"/>
      <c r="DK110" s="829"/>
      <c r="DL110" s="829">
        <v>235321</v>
      </c>
      <c r="DM110" s="829"/>
      <c r="DN110" s="829"/>
      <c r="DO110" s="829"/>
      <c r="DP110" s="829"/>
      <c r="DQ110" s="829">
        <v>5263160</v>
      </c>
      <c r="DR110" s="829"/>
      <c r="DS110" s="829"/>
      <c r="DT110" s="829"/>
      <c r="DU110" s="829"/>
      <c r="DV110" s="830">
        <v>17</v>
      </c>
      <c r="DW110" s="830"/>
      <c r="DX110" s="830"/>
      <c r="DY110" s="830"/>
      <c r="DZ110" s="831"/>
    </row>
    <row r="111" spans="1:131" s="224" customFormat="1" ht="26.25" customHeight="1" x14ac:dyDescent="0.15">
      <c r="A111" s="761" t="s">
        <v>444</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405</v>
      </c>
      <c r="AB111" s="906"/>
      <c r="AC111" s="906"/>
      <c r="AD111" s="906"/>
      <c r="AE111" s="907"/>
      <c r="AF111" s="908" t="s">
        <v>405</v>
      </c>
      <c r="AG111" s="906"/>
      <c r="AH111" s="906"/>
      <c r="AI111" s="906"/>
      <c r="AJ111" s="907"/>
      <c r="AK111" s="908" t="s">
        <v>445</v>
      </c>
      <c r="AL111" s="906"/>
      <c r="AM111" s="906"/>
      <c r="AN111" s="906"/>
      <c r="AO111" s="907"/>
      <c r="AP111" s="909" t="s">
        <v>405</v>
      </c>
      <c r="AQ111" s="910"/>
      <c r="AR111" s="910"/>
      <c r="AS111" s="910"/>
      <c r="AT111" s="911"/>
      <c r="AU111" s="919"/>
      <c r="AV111" s="920"/>
      <c r="AW111" s="920"/>
      <c r="AX111" s="920"/>
      <c r="AY111" s="920"/>
      <c r="AZ111" s="802" t="s">
        <v>446</v>
      </c>
      <c r="BA111" s="739"/>
      <c r="BB111" s="739"/>
      <c r="BC111" s="739"/>
      <c r="BD111" s="739"/>
      <c r="BE111" s="739"/>
      <c r="BF111" s="739"/>
      <c r="BG111" s="739"/>
      <c r="BH111" s="739"/>
      <c r="BI111" s="739"/>
      <c r="BJ111" s="739"/>
      <c r="BK111" s="739"/>
      <c r="BL111" s="739"/>
      <c r="BM111" s="739"/>
      <c r="BN111" s="739"/>
      <c r="BO111" s="739"/>
      <c r="BP111" s="740"/>
      <c r="BQ111" s="803">
        <v>2899847</v>
      </c>
      <c r="BR111" s="804"/>
      <c r="BS111" s="804"/>
      <c r="BT111" s="804"/>
      <c r="BU111" s="804"/>
      <c r="BV111" s="804">
        <v>2782392</v>
      </c>
      <c r="BW111" s="804"/>
      <c r="BX111" s="804"/>
      <c r="BY111" s="804"/>
      <c r="BZ111" s="804"/>
      <c r="CA111" s="804">
        <v>7803935</v>
      </c>
      <c r="CB111" s="804"/>
      <c r="CC111" s="804"/>
      <c r="CD111" s="804"/>
      <c r="CE111" s="804"/>
      <c r="CF111" s="862">
        <v>25.2</v>
      </c>
      <c r="CG111" s="863"/>
      <c r="CH111" s="863"/>
      <c r="CI111" s="863"/>
      <c r="CJ111" s="863"/>
      <c r="CK111" s="914"/>
      <c r="CL111" s="808"/>
      <c r="CM111" s="802" t="s">
        <v>447</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131</v>
      </c>
      <c r="DH111" s="804"/>
      <c r="DI111" s="804"/>
      <c r="DJ111" s="804"/>
      <c r="DK111" s="804"/>
      <c r="DL111" s="804" t="s">
        <v>131</v>
      </c>
      <c r="DM111" s="804"/>
      <c r="DN111" s="804"/>
      <c r="DO111" s="804"/>
      <c r="DP111" s="804"/>
      <c r="DQ111" s="804" t="s">
        <v>392</v>
      </c>
      <c r="DR111" s="804"/>
      <c r="DS111" s="804"/>
      <c r="DT111" s="804"/>
      <c r="DU111" s="804"/>
      <c r="DV111" s="781" t="s">
        <v>405</v>
      </c>
      <c r="DW111" s="781"/>
      <c r="DX111" s="781"/>
      <c r="DY111" s="781"/>
      <c r="DZ111" s="782"/>
    </row>
    <row r="112" spans="1:131" s="224" customFormat="1" ht="26.25" customHeight="1" x14ac:dyDescent="0.15">
      <c r="A112" s="899" t="s">
        <v>448</v>
      </c>
      <c r="B112" s="900"/>
      <c r="C112" s="739" t="s">
        <v>449</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405</v>
      </c>
      <c r="AB112" s="767"/>
      <c r="AC112" s="767"/>
      <c r="AD112" s="767"/>
      <c r="AE112" s="768"/>
      <c r="AF112" s="769" t="s">
        <v>392</v>
      </c>
      <c r="AG112" s="767"/>
      <c r="AH112" s="767"/>
      <c r="AI112" s="767"/>
      <c r="AJ112" s="768"/>
      <c r="AK112" s="769" t="s">
        <v>445</v>
      </c>
      <c r="AL112" s="767"/>
      <c r="AM112" s="767"/>
      <c r="AN112" s="767"/>
      <c r="AO112" s="768"/>
      <c r="AP112" s="811" t="s">
        <v>392</v>
      </c>
      <c r="AQ112" s="812"/>
      <c r="AR112" s="812"/>
      <c r="AS112" s="812"/>
      <c r="AT112" s="813"/>
      <c r="AU112" s="919"/>
      <c r="AV112" s="920"/>
      <c r="AW112" s="920"/>
      <c r="AX112" s="920"/>
      <c r="AY112" s="920"/>
      <c r="AZ112" s="802" t="s">
        <v>450</v>
      </c>
      <c r="BA112" s="739"/>
      <c r="BB112" s="739"/>
      <c r="BC112" s="739"/>
      <c r="BD112" s="739"/>
      <c r="BE112" s="739"/>
      <c r="BF112" s="739"/>
      <c r="BG112" s="739"/>
      <c r="BH112" s="739"/>
      <c r="BI112" s="739"/>
      <c r="BJ112" s="739"/>
      <c r="BK112" s="739"/>
      <c r="BL112" s="739"/>
      <c r="BM112" s="739"/>
      <c r="BN112" s="739"/>
      <c r="BO112" s="739"/>
      <c r="BP112" s="740"/>
      <c r="BQ112" s="803">
        <v>16720789</v>
      </c>
      <c r="BR112" s="804"/>
      <c r="BS112" s="804"/>
      <c r="BT112" s="804"/>
      <c r="BU112" s="804"/>
      <c r="BV112" s="804">
        <v>15979548</v>
      </c>
      <c r="BW112" s="804"/>
      <c r="BX112" s="804"/>
      <c r="BY112" s="804"/>
      <c r="BZ112" s="804"/>
      <c r="CA112" s="804">
        <v>15381632</v>
      </c>
      <c r="CB112" s="804"/>
      <c r="CC112" s="804"/>
      <c r="CD112" s="804"/>
      <c r="CE112" s="804"/>
      <c r="CF112" s="862">
        <v>49.8</v>
      </c>
      <c r="CG112" s="863"/>
      <c r="CH112" s="863"/>
      <c r="CI112" s="863"/>
      <c r="CJ112" s="863"/>
      <c r="CK112" s="914"/>
      <c r="CL112" s="808"/>
      <c r="CM112" s="802" t="s">
        <v>451</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131</v>
      </c>
      <c r="DH112" s="804"/>
      <c r="DI112" s="804"/>
      <c r="DJ112" s="804"/>
      <c r="DK112" s="804"/>
      <c r="DL112" s="804" t="s">
        <v>131</v>
      </c>
      <c r="DM112" s="804"/>
      <c r="DN112" s="804"/>
      <c r="DO112" s="804"/>
      <c r="DP112" s="804"/>
      <c r="DQ112" s="804" t="s">
        <v>131</v>
      </c>
      <c r="DR112" s="804"/>
      <c r="DS112" s="804"/>
      <c r="DT112" s="804"/>
      <c r="DU112" s="804"/>
      <c r="DV112" s="781" t="s">
        <v>392</v>
      </c>
      <c r="DW112" s="781"/>
      <c r="DX112" s="781"/>
      <c r="DY112" s="781"/>
      <c r="DZ112" s="782"/>
    </row>
    <row r="113" spans="1:130" s="224" customFormat="1" ht="26.25" customHeight="1" x14ac:dyDescent="0.15">
      <c r="A113" s="901"/>
      <c r="B113" s="902"/>
      <c r="C113" s="739" t="s">
        <v>452</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1938471</v>
      </c>
      <c r="AB113" s="906"/>
      <c r="AC113" s="906"/>
      <c r="AD113" s="906"/>
      <c r="AE113" s="907"/>
      <c r="AF113" s="908">
        <v>1834364</v>
      </c>
      <c r="AG113" s="906"/>
      <c r="AH113" s="906"/>
      <c r="AI113" s="906"/>
      <c r="AJ113" s="907"/>
      <c r="AK113" s="908">
        <v>1898107</v>
      </c>
      <c r="AL113" s="906"/>
      <c r="AM113" s="906"/>
      <c r="AN113" s="906"/>
      <c r="AO113" s="907"/>
      <c r="AP113" s="909">
        <v>6.1</v>
      </c>
      <c r="AQ113" s="910"/>
      <c r="AR113" s="910"/>
      <c r="AS113" s="910"/>
      <c r="AT113" s="911"/>
      <c r="AU113" s="919"/>
      <c r="AV113" s="920"/>
      <c r="AW113" s="920"/>
      <c r="AX113" s="920"/>
      <c r="AY113" s="920"/>
      <c r="AZ113" s="802" t="s">
        <v>453</v>
      </c>
      <c r="BA113" s="739"/>
      <c r="BB113" s="739"/>
      <c r="BC113" s="739"/>
      <c r="BD113" s="739"/>
      <c r="BE113" s="739"/>
      <c r="BF113" s="739"/>
      <c r="BG113" s="739"/>
      <c r="BH113" s="739"/>
      <c r="BI113" s="739"/>
      <c r="BJ113" s="739"/>
      <c r="BK113" s="739"/>
      <c r="BL113" s="739"/>
      <c r="BM113" s="739"/>
      <c r="BN113" s="739"/>
      <c r="BO113" s="739"/>
      <c r="BP113" s="740"/>
      <c r="BQ113" s="803">
        <v>2926459</v>
      </c>
      <c r="BR113" s="804"/>
      <c r="BS113" s="804"/>
      <c r="BT113" s="804"/>
      <c r="BU113" s="804"/>
      <c r="BV113" s="804">
        <v>2704703</v>
      </c>
      <c r="BW113" s="804"/>
      <c r="BX113" s="804"/>
      <c r="BY113" s="804"/>
      <c r="BZ113" s="804"/>
      <c r="CA113" s="804">
        <v>2432976</v>
      </c>
      <c r="CB113" s="804"/>
      <c r="CC113" s="804"/>
      <c r="CD113" s="804"/>
      <c r="CE113" s="804"/>
      <c r="CF113" s="862">
        <v>7.9</v>
      </c>
      <c r="CG113" s="863"/>
      <c r="CH113" s="863"/>
      <c r="CI113" s="863"/>
      <c r="CJ113" s="863"/>
      <c r="CK113" s="914"/>
      <c r="CL113" s="808"/>
      <c r="CM113" s="802" t="s">
        <v>454</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445</v>
      </c>
      <c r="DH113" s="767"/>
      <c r="DI113" s="767"/>
      <c r="DJ113" s="767"/>
      <c r="DK113" s="768"/>
      <c r="DL113" s="769" t="s">
        <v>131</v>
      </c>
      <c r="DM113" s="767"/>
      <c r="DN113" s="767"/>
      <c r="DO113" s="767"/>
      <c r="DP113" s="768"/>
      <c r="DQ113" s="769" t="s">
        <v>131</v>
      </c>
      <c r="DR113" s="767"/>
      <c r="DS113" s="767"/>
      <c r="DT113" s="767"/>
      <c r="DU113" s="768"/>
      <c r="DV113" s="811" t="s">
        <v>131</v>
      </c>
      <c r="DW113" s="812"/>
      <c r="DX113" s="812"/>
      <c r="DY113" s="812"/>
      <c r="DZ113" s="813"/>
    </row>
    <row r="114" spans="1:130" s="224" customFormat="1" ht="26.25" customHeight="1" x14ac:dyDescent="0.15">
      <c r="A114" s="901"/>
      <c r="B114" s="902"/>
      <c r="C114" s="739" t="s">
        <v>455</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223419</v>
      </c>
      <c r="AB114" s="767"/>
      <c r="AC114" s="767"/>
      <c r="AD114" s="767"/>
      <c r="AE114" s="768"/>
      <c r="AF114" s="769">
        <v>223953</v>
      </c>
      <c r="AG114" s="767"/>
      <c r="AH114" s="767"/>
      <c r="AI114" s="767"/>
      <c r="AJ114" s="768"/>
      <c r="AK114" s="769">
        <v>222874</v>
      </c>
      <c r="AL114" s="767"/>
      <c r="AM114" s="767"/>
      <c r="AN114" s="767"/>
      <c r="AO114" s="768"/>
      <c r="AP114" s="811">
        <v>0.7</v>
      </c>
      <c r="AQ114" s="812"/>
      <c r="AR114" s="812"/>
      <c r="AS114" s="812"/>
      <c r="AT114" s="813"/>
      <c r="AU114" s="919"/>
      <c r="AV114" s="920"/>
      <c r="AW114" s="920"/>
      <c r="AX114" s="920"/>
      <c r="AY114" s="920"/>
      <c r="AZ114" s="802" t="s">
        <v>456</v>
      </c>
      <c r="BA114" s="739"/>
      <c r="BB114" s="739"/>
      <c r="BC114" s="739"/>
      <c r="BD114" s="739"/>
      <c r="BE114" s="739"/>
      <c r="BF114" s="739"/>
      <c r="BG114" s="739"/>
      <c r="BH114" s="739"/>
      <c r="BI114" s="739"/>
      <c r="BJ114" s="739"/>
      <c r="BK114" s="739"/>
      <c r="BL114" s="739"/>
      <c r="BM114" s="739"/>
      <c r="BN114" s="739"/>
      <c r="BO114" s="739"/>
      <c r="BP114" s="740"/>
      <c r="BQ114" s="803">
        <v>9536097</v>
      </c>
      <c r="BR114" s="804"/>
      <c r="BS114" s="804"/>
      <c r="BT114" s="804"/>
      <c r="BU114" s="804"/>
      <c r="BV114" s="804">
        <v>9664955</v>
      </c>
      <c r="BW114" s="804"/>
      <c r="BX114" s="804"/>
      <c r="BY114" s="804"/>
      <c r="BZ114" s="804"/>
      <c r="CA114" s="804">
        <v>9654719</v>
      </c>
      <c r="CB114" s="804"/>
      <c r="CC114" s="804"/>
      <c r="CD114" s="804"/>
      <c r="CE114" s="804"/>
      <c r="CF114" s="862">
        <v>31.2</v>
      </c>
      <c r="CG114" s="863"/>
      <c r="CH114" s="863"/>
      <c r="CI114" s="863"/>
      <c r="CJ114" s="863"/>
      <c r="CK114" s="914"/>
      <c r="CL114" s="808"/>
      <c r="CM114" s="802" t="s">
        <v>457</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392</v>
      </c>
      <c r="DH114" s="767"/>
      <c r="DI114" s="767"/>
      <c r="DJ114" s="767"/>
      <c r="DK114" s="768"/>
      <c r="DL114" s="769" t="s">
        <v>445</v>
      </c>
      <c r="DM114" s="767"/>
      <c r="DN114" s="767"/>
      <c r="DO114" s="767"/>
      <c r="DP114" s="768"/>
      <c r="DQ114" s="769" t="s">
        <v>392</v>
      </c>
      <c r="DR114" s="767"/>
      <c r="DS114" s="767"/>
      <c r="DT114" s="767"/>
      <c r="DU114" s="768"/>
      <c r="DV114" s="811" t="s">
        <v>445</v>
      </c>
      <c r="DW114" s="812"/>
      <c r="DX114" s="812"/>
      <c r="DY114" s="812"/>
      <c r="DZ114" s="813"/>
    </row>
    <row r="115" spans="1:130" s="224" customFormat="1" ht="26.25" customHeight="1" x14ac:dyDescent="0.15">
      <c r="A115" s="901"/>
      <c r="B115" s="902"/>
      <c r="C115" s="739" t="s">
        <v>458</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75413</v>
      </c>
      <c r="AB115" s="906"/>
      <c r="AC115" s="906"/>
      <c r="AD115" s="906"/>
      <c r="AE115" s="907"/>
      <c r="AF115" s="908">
        <v>37996</v>
      </c>
      <c r="AG115" s="906"/>
      <c r="AH115" s="906"/>
      <c r="AI115" s="906"/>
      <c r="AJ115" s="907"/>
      <c r="AK115" s="908">
        <v>36553</v>
      </c>
      <c r="AL115" s="906"/>
      <c r="AM115" s="906"/>
      <c r="AN115" s="906"/>
      <c r="AO115" s="907"/>
      <c r="AP115" s="909">
        <v>0.1</v>
      </c>
      <c r="AQ115" s="910"/>
      <c r="AR115" s="910"/>
      <c r="AS115" s="910"/>
      <c r="AT115" s="911"/>
      <c r="AU115" s="919"/>
      <c r="AV115" s="920"/>
      <c r="AW115" s="920"/>
      <c r="AX115" s="920"/>
      <c r="AY115" s="920"/>
      <c r="AZ115" s="802" t="s">
        <v>459</v>
      </c>
      <c r="BA115" s="739"/>
      <c r="BB115" s="739"/>
      <c r="BC115" s="739"/>
      <c r="BD115" s="739"/>
      <c r="BE115" s="739"/>
      <c r="BF115" s="739"/>
      <c r="BG115" s="739"/>
      <c r="BH115" s="739"/>
      <c r="BI115" s="739"/>
      <c r="BJ115" s="739"/>
      <c r="BK115" s="739"/>
      <c r="BL115" s="739"/>
      <c r="BM115" s="739"/>
      <c r="BN115" s="739"/>
      <c r="BO115" s="739"/>
      <c r="BP115" s="740"/>
      <c r="BQ115" s="803">
        <v>126000</v>
      </c>
      <c r="BR115" s="804"/>
      <c r="BS115" s="804"/>
      <c r="BT115" s="804"/>
      <c r="BU115" s="804"/>
      <c r="BV115" s="804">
        <v>135000</v>
      </c>
      <c r="BW115" s="804"/>
      <c r="BX115" s="804"/>
      <c r="BY115" s="804"/>
      <c r="BZ115" s="804"/>
      <c r="CA115" s="804" t="s">
        <v>405</v>
      </c>
      <c r="CB115" s="804"/>
      <c r="CC115" s="804"/>
      <c r="CD115" s="804"/>
      <c r="CE115" s="804"/>
      <c r="CF115" s="862" t="s">
        <v>405</v>
      </c>
      <c r="CG115" s="863"/>
      <c r="CH115" s="863"/>
      <c r="CI115" s="863"/>
      <c r="CJ115" s="863"/>
      <c r="CK115" s="914"/>
      <c r="CL115" s="808"/>
      <c r="CM115" s="802" t="s">
        <v>460</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131</v>
      </c>
      <c r="DH115" s="767"/>
      <c r="DI115" s="767"/>
      <c r="DJ115" s="767"/>
      <c r="DK115" s="768"/>
      <c r="DL115" s="769" t="s">
        <v>405</v>
      </c>
      <c r="DM115" s="767"/>
      <c r="DN115" s="767"/>
      <c r="DO115" s="767"/>
      <c r="DP115" s="768"/>
      <c r="DQ115" s="769" t="s">
        <v>131</v>
      </c>
      <c r="DR115" s="767"/>
      <c r="DS115" s="767"/>
      <c r="DT115" s="767"/>
      <c r="DU115" s="768"/>
      <c r="DV115" s="811" t="s">
        <v>131</v>
      </c>
      <c r="DW115" s="812"/>
      <c r="DX115" s="812"/>
      <c r="DY115" s="812"/>
      <c r="DZ115" s="813"/>
    </row>
    <row r="116" spans="1:130" s="224" customFormat="1" ht="26.25" customHeight="1" x14ac:dyDescent="0.15">
      <c r="A116" s="903"/>
      <c r="B116" s="904"/>
      <c r="C116" s="826" t="s">
        <v>461</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392</v>
      </c>
      <c r="AB116" s="767"/>
      <c r="AC116" s="767"/>
      <c r="AD116" s="767"/>
      <c r="AE116" s="768"/>
      <c r="AF116" s="769" t="s">
        <v>405</v>
      </c>
      <c r="AG116" s="767"/>
      <c r="AH116" s="767"/>
      <c r="AI116" s="767"/>
      <c r="AJ116" s="768"/>
      <c r="AK116" s="769" t="s">
        <v>392</v>
      </c>
      <c r="AL116" s="767"/>
      <c r="AM116" s="767"/>
      <c r="AN116" s="767"/>
      <c r="AO116" s="768"/>
      <c r="AP116" s="811" t="s">
        <v>405</v>
      </c>
      <c r="AQ116" s="812"/>
      <c r="AR116" s="812"/>
      <c r="AS116" s="812"/>
      <c r="AT116" s="813"/>
      <c r="AU116" s="919"/>
      <c r="AV116" s="920"/>
      <c r="AW116" s="920"/>
      <c r="AX116" s="920"/>
      <c r="AY116" s="920"/>
      <c r="AZ116" s="896" t="s">
        <v>462</v>
      </c>
      <c r="BA116" s="897"/>
      <c r="BB116" s="897"/>
      <c r="BC116" s="897"/>
      <c r="BD116" s="897"/>
      <c r="BE116" s="897"/>
      <c r="BF116" s="897"/>
      <c r="BG116" s="897"/>
      <c r="BH116" s="897"/>
      <c r="BI116" s="897"/>
      <c r="BJ116" s="897"/>
      <c r="BK116" s="897"/>
      <c r="BL116" s="897"/>
      <c r="BM116" s="897"/>
      <c r="BN116" s="897"/>
      <c r="BO116" s="897"/>
      <c r="BP116" s="898"/>
      <c r="BQ116" s="803" t="s">
        <v>405</v>
      </c>
      <c r="BR116" s="804"/>
      <c r="BS116" s="804"/>
      <c r="BT116" s="804"/>
      <c r="BU116" s="804"/>
      <c r="BV116" s="804" t="s">
        <v>392</v>
      </c>
      <c r="BW116" s="804"/>
      <c r="BX116" s="804"/>
      <c r="BY116" s="804"/>
      <c r="BZ116" s="804"/>
      <c r="CA116" s="804" t="s">
        <v>131</v>
      </c>
      <c r="CB116" s="804"/>
      <c r="CC116" s="804"/>
      <c r="CD116" s="804"/>
      <c r="CE116" s="804"/>
      <c r="CF116" s="862" t="s">
        <v>405</v>
      </c>
      <c r="CG116" s="863"/>
      <c r="CH116" s="863"/>
      <c r="CI116" s="863"/>
      <c r="CJ116" s="863"/>
      <c r="CK116" s="914"/>
      <c r="CL116" s="808"/>
      <c r="CM116" s="802" t="s">
        <v>463</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v>42480</v>
      </c>
      <c r="DH116" s="767"/>
      <c r="DI116" s="767"/>
      <c r="DJ116" s="767"/>
      <c r="DK116" s="768"/>
      <c r="DL116" s="769">
        <v>33435</v>
      </c>
      <c r="DM116" s="767"/>
      <c r="DN116" s="767"/>
      <c r="DO116" s="767"/>
      <c r="DP116" s="768"/>
      <c r="DQ116" s="769">
        <v>24390</v>
      </c>
      <c r="DR116" s="767"/>
      <c r="DS116" s="767"/>
      <c r="DT116" s="767"/>
      <c r="DU116" s="768"/>
      <c r="DV116" s="811">
        <v>0.1</v>
      </c>
      <c r="DW116" s="812"/>
      <c r="DX116" s="812"/>
      <c r="DY116" s="812"/>
      <c r="DZ116" s="813"/>
    </row>
    <row r="117" spans="1:130" s="224" customFormat="1" ht="26.25" customHeight="1" x14ac:dyDescent="0.15">
      <c r="A117" s="882" t="s">
        <v>189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464</v>
      </c>
      <c r="Z117" s="884"/>
      <c r="AA117" s="889">
        <v>10501811</v>
      </c>
      <c r="AB117" s="890"/>
      <c r="AC117" s="890"/>
      <c r="AD117" s="890"/>
      <c r="AE117" s="891"/>
      <c r="AF117" s="892">
        <v>10393330</v>
      </c>
      <c r="AG117" s="890"/>
      <c r="AH117" s="890"/>
      <c r="AI117" s="890"/>
      <c r="AJ117" s="891"/>
      <c r="AK117" s="892">
        <v>10248468</v>
      </c>
      <c r="AL117" s="890"/>
      <c r="AM117" s="890"/>
      <c r="AN117" s="890"/>
      <c r="AO117" s="891"/>
      <c r="AP117" s="893"/>
      <c r="AQ117" s="894"/>
      <c r="AR117" s="894"/>
      <c r="AS117" s="894"/>
      <c r="AT117" s="895"/>
      <c r="AU117" s="919"/>
      <c r="AV117" s="920"/>
      <c r="AW117" s="920"/>
      <c r="AX117" s="920"/>
      <c r="AY117" s="920"/>
      <c r="AZ117" s="850" t="s">
        <v>465</v>
      </c>
      <c r="BA117" s="851"/>
      <c r="BB117" s="851"/>
      <c r="BC117" s="851"/>
      <c r="BD117" s="851"/>
      <c r="BE117" s="851"/>
      <c r="BF117" s="851"/>
      <c r="BG117" s="851"/>
      <c r="BH117" s="851"/>
      <c r="BI117" s="851"/>
      <c r="BJ117" s="851"/>
      <c r="BK117" s="851"/>
      <c r="BL117" s="851"/>
      <c r="BM117" s="851"/>
      <c r="BN117" s="851"/>
      <c r="BO117" s="851"/>
      <c r="BP117" s="852"/>
      <c r="BQ117" s="803" t="s">
        <v>131</v>
      </c>
      <c r="BR117" s="804"/>
      <c r="BS117" s="804"/>
      <c r="BT117" s="804"/>
      <c r="BU117" s="804"/>
      <c r="BV117" s="804" t="s">
        <v>445</v>
      </c>
      <c r="BW117" s="804"/>
      <c r="BX117" s="804"/>
      <c r="BY117" s="804"/>
      <c r="BZ117" s="804"/>
      <c r="CA117" s="804" t="s">
        <v>131</v>
      </c>
      <c r="CB117" s="804"/>
      <c r="CC117" s="804"/>
      <c r="CD117" s="804"/>
      <c r="CE117" s="804"/>
      <c r="CF117" s="862" t="s">
        <v>445</v>
      </c>
      <c r="CG117" s="863"/>
      <c r="CH117" s="863"/>
      <c r="CI117" s="863"/>
      <c r="CJ117" s="863"/>
      <c r="CK117" s="914"/>
      <c r="CL117" s="808"/>
      <c r="CM117" s="802" t="s">
        <v>466</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405</v>
      </c>
      <c r="DH117" s="767"/>
      <c r="DI117" s="767"/>
      <c r="DJ117" s="767"/>
      <c r="DK117" s="768"/>
      <c r="DL117" s="769" t="s">
        <v>392</v>
      </c>
      <c r="DM117" s="767"/>
      <c r="DN117" s="767"/>
      <c r="DO117" s="767"/>
      <c r="DP117" s="768"/>
      <c r="DQ117" s="769" t="s">
        <v>131</v>
      </c>
      <c r="DR117" s="767"/>
      <c r="DS117" s="767"/>
      <c r="DT117" s="767"/>
      <c r="DU117" s="768"/>
      <c r="DV117" s="811" t="s">
        <v>392</v>
      </c>
      <c r="DW117" s="812"/>
      <c r="DX117" s="812"/>
      <c r="DY117" s="812"/>
      <c r="DZ117" s="813"/>
    </row>
    <row r="118" spans="1:130" s="224" customFormat="1" ht="26.25" customHeight="1" x14ac:dyDescent="0.15">
      <c r="A118" s="882" t="s">
        <v>439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436</v>
      </c>
      <c r="AB118" s="883"/>
      <c r="AC118" s="883"/>
      <c r="AD118" s="883"/>
      <c r="AE118" s="884"/>
      <c r="AF118" s="885" t="s">
        <v>437</v>
      </c>
      <c r="AG118" s="883"/>
      <c r="AH118" s="883"/>
      <c r="AI118" s="883"/>
      <c r="AJ118" s="884"/>
      <c r="AK118" s="885" t="s">
        <v>308</v>
      </c>
      <c r="AL118" s="883"/>
      <c r="AM118" s="883"/>
      <c r="AN118" s="883"/>
      <c r="AO118" s="884"/>
      <c r="AP118" s="886" t="s">
        <v>438</v>
      </c>
      <c r="AQ118" s="887"/>
      <c r="AR118" s="887"/>
      <c r="AS118" s="887"/>
      <c r="AT118" s="888"/>
      <c r="AU118" s="919"/>
      <c r="AV118" s="920"/>
      <c r="AW118" s="920"/>
      <c r="AX118" s="920"/>
      <c r="AY118" s="920"/>
      <c r="AZ118" s="825" t="s">
        <v>467</v>
      </c>
      <c r="BA118" s="826"/>
      <c r="BB118" s="826"/>
      <c r="BC118" s="826"/>
      <c r="BD118" s="826"/>
      <c r="BE118" s="826"/>
      <c r="BF118" s="826"/>
      <c r="BG118" s="826"/>
      <c r="BH118" s="826"/>
      <c r="BI118" s="826"/>
      <c r="BJ118" s="826"/>
      <c r="BK118" s="826"/>
      <c r="BL118" s="826"/>
      <c r="BM118" s="826"/>
      <c r="BN118" s="826"/>
      <c r="BO118" s="826"/>
      <c r="BP118" s="827"/>
      <c r="BQ118" s="866" t="s">
        <v>131</v>
      </c>
      <c r="BR118" s="832"/>
      <c r="BS118" s="832"/>
      <c r="BT118" s="832"/>
      <c r="BU118" s="832"/>
      <c r="BV118" s="832" t="s">
        <v>131</v>
      </c>
      <c r="BW118" s="832"/>
      <c r="BX118" s="832"/>
      <c r="BY118" s="832"/>
      <c r="BZ118" s="832"/>
      <c r="CA118" s="832" t="s">
        <v>131</v>
      </c>
      <c r="CB118" s="832"/>
      <c r="CC118" s="832"/>
      <c r="CD118" s="832"/>
      <c r="CE118" s="832"/>
      <c r="CF118" s="862" t="s">
        <v>392</v>
      </c>
      <c r="CG118" s="863"/>
      <c r="CH118" s="863"/>
      <c r="CI118" s="863"/>
      <c r="CJ118" s="863"/>
      <c r="CK118" s="914"/>
      <c r="CL118" s="808"/>
      <c r="CM118" s="802" t="s">
        <v>468</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392</v>
      </c>
      <c r="DH118" s="767"/>
      <c r="DI118" s="767"/>
      <c r="DJ118" s="767"/>
      <c r="DK118" s="768"/>
      <c r="DL118" s="769" t="s">
        <v>131</v>
      </c>
      <c r="DM118" s="767"/>
      <c r="DN118" s="767"/>
      <c r="DO118" s="767"/>
      <c r="DP118" s="768"/>
      <c r="DQ118" s="769" t="s">
        <v>392</v>
      </c>
      <c r="DR118" s="767"/>
      <c r="DS118" s="767"/>
      <c r="DT118" s="767"/>
      <c r="DU118" s="768"/>
      <c r="DV118" s="811" t="s">
        <v>392</v>
      </c>
      <c r="DW118" s="812"/>
      <c r="DX118" s="812"/>
      <c r="DY118" s="812"/>
      <c r="DZ118" s="813"/>
    </row>
    <row r="119" spans="1:130" s="224" customFormat="1" ht="26.25" customHeight="1" x14ac:dyDescent="0.15">
      <c r="A119" s="805" t="s">
        <v>442</v>
      </c>
      <c r="B119" s="806"/>
      <c r="C119" s="847" t="s">
        <v>443</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v>18357</v>
      </c>
      <c r="AB119" s="876"/>
      <c r="AC119" s="876"/>
      <c r="AD119" s="876"/>
      <c r="AE119" s="877"/>
      <c r="AF119" s="878">
        <v>18360</v>
      </c>
      <c r="AG119" s="876"/>
      <c r="AH119" s="876"/>
      <c r="AI119" s="876"/>
      <c r="AJ119" s="877"/>
      <c r="AK119" s="878">
        <v>18364</v>
      </c>
      <c r="AL119" s="876"/>
      <c r="AM119" s="876"/>
      <c r="AN119" s="876"/>
      <c r="AO119" s="877"/>
      <c r="AP119" s="879">
        <v>0.1</v>
      </c>
      <c r="AQ119" s="880"/>
      <c r="AR119" s="880"/>
      <c r="AS119" s="880"/>
      <c r="AT119" s="881"/>
      <c r="AU119" s="921"/>
      <c r="AV119" s="922"/>
      <c r="AW119" s="922"/>
      <c r="AX119" s="922"/>
      <c r="AY119" s="922"/>
      <c r="AZ119" s="245" t="s">
        <v>189</v>
      </c>
      <c r="BA119" s="245"/>
      <c r="BB119" s="245"/>
      <c r="BC119" s="245"/>
      <c r="BD119" s="245"/>
      <c r="BE119" s="245"/>
      <c r="BF119" s="245"/>
      <c r="BG119" s="245"/>
      <c r="BH119" s="245"/>
      <c r="BI119" s="245"/>
      <c r="BJ119" s="245"/>
      <c r="BK119" s="245"/>
      <c r="BL119" s="245"/>
      <c r="BM119" s="245"/>
      <c r="BN119" s="245"/>
      <c r="BO119" s="864" t="s">
        <v>469</v>
      </c>
      <c r="BP119" s="865"/>
      <c r="BQ119" s="866">
        <v>118464939</v>
      </c>
      <c r="BR119" s="832"/>
      <c r="BS119" s="832"/>
      <c r="BT119" s="832"/>
      <c r="BU119" s="832"/>
      <c r="BV119" s="832">
        <v>114054256</v>
      </c>
      <c r="BW119" s="832"/>
      <c r="BX119" s="832"/>
      <c r="BY119" s="832"/>
      <c r="BZ119" s="832"/>
      <c r="CA119" s="832">
        <v>114560792</v>
      </c>
      <c r="CB119" s="832"/>
      <c r="CC119" s="832"/>
      <c r="CD119" s="832"/>
      <c r="CE119" s="832"/>
      <c r="CF119" s="735"/>
      <c r="CG119" s="736"/>
      <c r="CH119" s="736"/>
      <c r="CI119" s="736"/>
      <c r="CJ119" s="821"/>
      <c r="CK119" s="915"/>
      <c r="CL119" s="810"/>
      <c r="CM119" s="825" t="s">
        <v>470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v>2604263</v>
      </c>
      <c r="DH119" s="751"/>
      <c r="DI119" s="751"/>
      <c r="DJ119" s="751"/>
      <c r="DK119" s="752"/>
      <c r="DL119" s="753">
        <v>2513636</v>
      </c>
      <c r="DM119" s="751"/>
      <c r="DN119" s="751"/>
      <c r="DO119" s="751"/>
      <c r="DP119" s="752"/>
      <c r="DQ119" s="753">
        <v>2516385</v>
      </c>
      <c r="DR119" s="751"/>
      <c r="DS119" s="751"/>
      <c r="DT119" s="751"/>
      <c r="DU119" s="752"/>
      <c r="DV119" s="835">
        <v>8.1</v>
      </c>
      <c r="DW119" s="836"/>
      <c r="DX119" s="836"/>
      <c r="DY119" s="836"/>
      <c r="DZ119" s="837"/>
    </row>
    <row r="120" spans="1:130" s="224" customFormat="1" ht="26.25" customHeight="1" x14ac:dyDescent="0.15">
      <c r="A120" s="807"/>
      <c r="B120" s="808"/>
      <c r="C120" s="802" t="s">
        <v>447</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392</v>
      </c>
      <c r="AB120" s="767"/>
      <c r="AC120" s="767"/>
      <c r="AD120" s="767"/>
      <c r="AE120" s="768"/>
      <c r="AF120" s="769" t="s">
        <v>131</v>
      </c>
      <c r="AG120" s="767"/>
      <c r="AH120" s="767"/>
      <c r="AI120" s="767"/>
      <c r="AJ120" s="768"/>
      <c r="AK120" s="769" t="s">
        <v>131</v>
      </c>
      <c r="AL120" s="767"/>
      <c r="AM120" s="767"/>
      <c r="AN120" s="767"/>
      <c r="AO120" s="768"/>
      <c r="AP120" s="811" t="s">
        <v>131</v>
      </c>
      <c r="AQ120" s="812"/>
      <c r="AR120" s="812"/>
      <c r="AS120" s="812"/>
      <c r="AT120" s="813"/>
      <c r="AU120" s="867" t="s">
        <v>471</v>
      </c>
      <c r="AV120" s="868"/>
      <c r="AW120" s="868"/>
      <c r="AX120" s="868"/>
      <c r="AY120" s="869"/>
      <c r="AZ120" s="847" t="s">
        <v>472</v>
      </c>
      <c r="BA120" s="795"/>
      <c r="BB120" s="795"/>
      <c r="BC120" s="795"/>
      <c r="BD120" s="795"/>
      <c r="BE120" s="795"/>
      <c r="BF120" s="795"/>
      <c r="BG120" s="795"/>
      <c r="BH120" s="795"/>
      <c r="BI120" s="795"/>
      <c r="BJ120" s="795"/>
      <c r="BK120" s="795"/>
      <c r="BL120" s="795"/>
      <c r="BM120" s="795"/>
      <c r="BN120" s="795"/>
      <c r="BO120" s="795"/>
      <c r="BP120" s="796"/>
      <c r="BQ120" s="848">
        <v>8626436</v>
      </c>
      <c r="BR120" s="829"/>
      <c r="BS120" s="829"/>
      <c r="BT120" s="829"/>
      <c r="BU120" s="829"/>
      <c r="BV120" s="829">
        <v>12820929</v>
      </c>
      <c r="BW120" s="829"/>
      <c r="BX120" s="829"/>
      <c r="BY120" s="829"/>
      <c r="BZ120" s="829"/>
      <c r="CA120" s="829">
        <v>17362654</v>
      </c>
      <c r="CB120" s="829"/>
      <c r="CC120" s="829"/>
      <c r="CD120" s="829"/>
      <c r="CE120" s="829"/>
      <c r="CF120" s="853">
        <v>56.2</v>
      </c>
      <c r="CG120" s="854"/>
      <c r="CH120" s="854"/>
      <c r="CI120" s="854"/>
      <c r="CJ120" s="854"/>
      <c r="CK120" s="855" t="s">
        <v>473</v>
      </c>
      <c r="CL120" s="839"/>
      <c r="CM120" s="839"/>
      <c r="CN120" s="839"/>
      <c r="CO120" s="840"/>
      <c r="CP120" s="859" t="s">
        <v>411</v>
      </c>
      <c r="CQ120" s="860"/>
      <c r="CR120" s="860"/>
      <c r="CS120" s="860"/>
      <c r="CT120" s="860"/>
      <c r="CU120" s="860"/>
      <c r="CV120" s="860"/>
      <c r="CW120" s="860"/>
      <c r="CX120" s="860"/>
      <c r="CY120" s="860"/>
      <c r="CZ120" s="860"/>
      <c r="DA120" s="860"/>
      <c r="DB120" s="860"/>
      <c r="DC120" s="860"/>
      <c r="DD120" s="860"/>
      <c r="DE120" s="860"/>
      <c r="DF120" s="861"/>
      <c r="DG120" s="848">
        <v>11584296</v>
      </c>
      <c r="DH120" s="829"/>
      <c r="DI120" s="829"/>
      <c r="DJ120" s="829"/>
      <c r="DK120" s="829"/>
      <c r="DL120" s="829">
        <v>11054169</v>
      </c>
      <c r="DM120" s="829"/>
      <c r="DN120" s="829"/>
      <c r="DO120" s="829"/>
      <c r="DP120" s="829"/>
      <c r="DQ120" s="829">
        <v>10717484</v>
      </c>
      <c r="DR120" s="829"/>
      <c r="DS120" s="829"/>
      <c r="DT120" s="829"/>
      <c r="DU120" s="829"/>
      <c r="DV120" s="830">
        <v>34.700000000000003</v>
      </c>
      <c r="DW120" s="830"/>
      <c r="DX120" s="830"/>
      <c r="DY120" s="830"/>
      <c r="DZ120" s="831"/>
    </row>
    <row r="121" spans="1:130" s="224" customFormat="1" ht="26.25" customHeight="1" x14ac:dyDescent="0.15">
      <c r="A121" s="807"/>
      <c r="B121" s="808"/>
      <c r="C121" s="850" t="s">
        <v>474</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131</v>
      </c>
      <c r="AB121" s="767"/>
      <c r="AC121" s="767"/>
      <c r="AD121" s="767"/>
      <c r="AE121" s="768"/>
      <c r="AF121" s="769" t="s">
        <v>131</v>
      </c>
      <c r="AG121" s="767"/>
      <c r="AH121" s="767"/>
      <c r="AI121" s="767"/>
      <c r="AJ121" s="768"/>
      <c r="AK121" s="769" t="s">
        <v>131</v>
      </c>
      <c r="AL121" s="767"/>
      <c r="AM121" s="767"/>
      <c r="AN121" s="767"/>
      <c r="AO121" s="768"/>
      <c r="AP121" s="811" t="s">
        <v>131</v>
      </c>
      <c r="AQ121" s="812"/>
      <c r="AR121" s="812"/>
      <c r="AS121" s="812"/>
      <c r="AT121" s="813"/>
      <c r="AU121" s="870"/>
      <c r="AV121" s="871"/>
      <c r="AW121" s="871"/>
      <c r="AX121" s="871"/>
      <c r="AY121" s="872"/>
      <c r="AZ121" s="802" t="s">
        <v>475</v>
      </c>
      <c r="BA121" s="739"/>
      <c r="BB121" s="739"/>
      <c r="BC121" s="739"/>
      <c r="BD121" s="739"/>
      <c r="BE121" s="739"/>
      <c r="BF121" s="739"/>
      <c r="BG121" s="739"/>
      <c r="BH121" s="739"/>
      <c r="BI121" s="739"/>
      <c r="BJ121" s="739"/>
      <c r="BK121" s="739"/>
      <c r="BL121" s="739"/>
      <c r="BM121" s="739"/>
      <c r="BN121" s="739"/>
      <c r="BO121" s="739"/>
      <c r="BP121" s="740"/>
      <c r="BQ121" s="803">
        <v>13092603</v>
      </c>
      <c r="BR121" s="804"/>
      <c r="BS121" s="804"/>
      <c r="BT121" s="804"/>
      <c r="BU121" s="804"/>
      <c r="BV121" s="804">
        <v>12717308</v>
      </c>
      <c r="BW121" s="804"/>
      <c r="BX121" s="804"/>
      <c r="BY121" s="804"/>
      <c r="BZ121" s="804"/>
      <c r="CA121" s="804">
        <v>12694880</v>
      </c>
      <c r="CB121" s="804"/>
      <c r="CC121" s="804"/>
      <c r="CD121" s="804"/>
      <c r="CE121" s="804"/>
      <c r="CF121" s="862">
        <v>41.1</v>
      </c>
      <c r="CG121" s="863"/>
      <c r="CH121" s="863"/>
      <c r="CI121" s="863"/>
      <c r="CJ121" s="863"/>
      <c r="CK121" s="856"/>
      <c r="CL121" s="842"/>
      <c r="CM121" s="842"/>
      <c r="CN121" s="842"/>
      <c r="CO121" s="843"/>
      <c r="CP121" s="822" t="s">
        <v>409</v>
      </c>
      <c r="CQ121" s="823"/>
      <c r="CR121" s="823"/>
      <c r="CS121" s="823"/>
      <c r="CT121" s="823"/>
      <c r="CU121" s="823"/>
      <c r="CV121" s="823"/>
      <c r="CW121" s="823"/>
      <c r="CX121" s="823"/>
      <c r="CY121" s="823"/>
      <c r="CZ121" s="823"/>
      <c r="DA121" s="823"/>
      <c r="DB121" s="823"/>
      <c r="DC121" s="823"/>
      <c r="DD121" s="823"/>
      <c r="DE121" s="823"/>
      <c r="DF121" s="824"/>
      <c r="DG121" s="803">
        <v>3006522</v>
      </c>
      <c r="DH121" s="804"/>
      <c r="DI121" s="804"/>
      <c r="DJ121" s="804"/>
      <c r="DK121" s="804"/>
      <c r="DL121" s="804">
        <v>2940830</v>
      </c>
      <c r="DM121" s="804"/>
      <c r="DN121" s="804"/>
      <c r="DO121" s="804"/>
      <c r="DP121" s="804"/>
      <c r="DQ121" s="804">
        <v>2806844</v>
      </c>
      <c r="DR121" s="804"/>
      <c r="DS121" s="804"/>
      <c r="DT121" s="804"/>
      <c r="DU121" s="804"/>
      <c r="DV121" s="781">
        <v>9.1</v>
      </c>
      <c r="DW121" s="781"/>
      <c r="DX121" s="781"/>
      <c r="DY121" s="781"/>
      <c r="DZ121" s="782"/>
    </row>
    <row r="122" spans="1:130" s="224" customFormat="1" ht="26.25" customHeight="1" x14ac:dyDescent="0.15">
      <c r="A122" s="807"/>
      <c r="B122" s="808"/>
      <c r="C122" s="802" t="s">
        <v>457</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392</v>
      </c>
      <c r="AB122" s="767"/>
      <c r="AC122" s="767"/>
      <c r="AD122" s="767"/>
      <c r="AE122" s="768"/>
      <c r="AF122" s="769" t="s">
        <v>131</v>
      </c>
      <c r="AG122" s="767"/>
      <c r="AH122" s="767"/>
      <c r="AI122" s="767"/>
      <c r="AJ122" s="768"/>
      <c r="AK122" s="769" t="s">
        <v>392</v>
      </c>
      <c r="AL122" s="767"/>
      <c r="AM122" s="767"/>
      <c r="AN122" s="767"/>
      <c r="AO122" s="768"/>
      <c r="AP122" s="811" t="s">
        <v>131</v>
      </c>
      <c r="AQ122" s="812"/>
      <c r="AR122" s="812"/>
      <c r="AS122" s="812"/>
      <c r="AT122" s="813"/>
      <c r="AU122" s="870"/>
      <c r="AV122" s="871"/>
      <c r="AW122" s="871"/>
      <c r="AX122" s="871"/>
      <c r="AY122" s="872"/>
      <c r="AZ122" s="825" t="s">
        <v>476</v>
      </c>
      <c r="BA122" s="826"/>
      <c r="BB122" s="826"/>
      <c r="BC122" s="826"/>
      <c r="BD122" s="826"/>
      <c r="BE122" s="826"/>
      <c r="BF122" s="826"/>
      <c r="BG122" s="826"/>
      <c r="BH122" s="826"/>
      <c r="BI122" s="826"/>
      <c r="BJ122" s="826"/>
      <c r="BK122" s="826"/>
      <c r="BL122" s="826"/>
      <c r="BM122" s="826"/>
      <c r="BN122" s="826"/>
      <c r="BO122" s="826"/>
      <c r="BP122" s="827"/>
      <c r="BQ122" s="866">
        <v>70047718</v>
      </c>
      <c r="BR122" s="832"/>
      <c r="BS122" s="832"/>
      <c r="BT122" s="832"/>
      <c r="BU122" s="832"/>
      <c r="BV122" s="832">
        <v>67636701</v>
      </c>
      <c r="BW122" s="832"/>
      <c r="BX122" s="832"/>
      <c r="BY122" s="832"/>
      <c r="BZ122" s="832"/>
      <c r="CA122" s="832">
        <v>64000533</v>
      </c>
      <c r="CB122" s="832"/>
      <c r="CC122" s="832"/>
      <c r="CD122" s="832"/>
      <c r="CE122" s="832"/>
      <c r="CF122" s="833">
        <v>207.1</v>
      </c>
      <c r="CG122" s="834"/>
      <c r="CH122" s="834"/>
      <c r="CI122" s="834"/>
      <c r="CJ122" s="834"/>
      <c r="CK122" s="856"/>
      <c r="CL122" s="842"/>
      <c r="CM122" s="842"/>
      <c r="CN122" s="842"/>
      <c r="CO122" s="843"/>
      <c r="CP122" s="822" t="s">
        <v>412</v>
      </c>
      <c r="CQ122" s="823"/>
      <c r="CR122" s="823"/>
      <c r="CS122" s="823"/>
      <c r="CT122" s="823"/>
      <c r="CU122" s="823"/>
      <c r="CV122" s="823"/>
      <c r="CW122" s="823"/>
      <c r="CX122" s="823"/>
      <c r="CY122" s="823"/>
      <c r="CZ122" s="823"/>
      <c r="DA122" s="823"/>
      <c r="DB122" s="823"/>
      <c r="DC122" s="823"/>
      <c r="DD122" s="823"/>
      <c r="DE122" s="823"/>
      <c r="DF122" s="824"/>
      <c r="DG122" s="803">
        <v>1684861</v>
      </c>
      <c r="DH122" s="804"/>
      <c r="DI122" s="804"/>
      <c r="DJ122" s="804"/>
      <c r="DK122" s="804"/>
      <c r="DL122" s="804">
        <v>1557260</v>
      </c>
      <c r="DM122" s="804"/>
      <c r="DN122" s="804"/>
      <c r="DO122" s="804"/>
      <c r="DP122" s="804"/>
      <c r="DQ122" s="804">
        <v>1444399</v>
      </c>
      <c r="DR122" s="804"/>
      <c r="DS122" s="804"/>
      <c r="DT122" s="804"/>
      <c r="DU122" s="804"/>
      <c r="DV122" s="781">
        <v>4.7</v>
      </c>
      <c r="DW122" s="781"/>
      <c r="DX122" s="781"/>
      <c r="DY122" s="781"/>
      <c r="DZ122" s="782"/>
    </row>
    <row r="123" spans="1:130" s="224" customFormat="1" ht="26.25" customHeight="1" x14ac:dyDescent="0.15">
      <c r="A123" s="807"/>
      <c r="B123" s="808"/>
      <c r="C123" s="802" t="s">
        <v>463</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v>42216</v>
      </c>
      <c r="AB123" s="767"/>
      <c r="AC123" s="767"/>
      <c r="AD123" s="767"/>
      <c r="AE123" s="768"/>
      <c r="AF123" s="769">
        <v>9410</v>
      </c>
      <c r="AG123" s="767"/>
      <c r="AH123" s="767"/>
      <c r="AI123" s="767"/>
      <c r="AJ123" s="768"/>
      <c r="AK123" s="769">
        <v>9350</v>
      </c>
      <c r="AL123" s="767"/>
      <c r="AM123" s="767"/>
      <c r="AN123" s="767"/>
      <c r="AO123" s="768"/>
      <c r="AP123" s="811">
        <v>0</v>
      </c>
      <c r="AQ123" s="812"/>
      <c r="AR123" s="812"/>
      <c r="AS123" s="812"/>
      <c r="AT123" s="813"/>
      <c r="AU123" s="873"/>
      <c r="AV123" s="874"/>
      <c r="AW123" s="874"/>
      <c r="AX123" s="874"/>
      <c r="AY123" s="874"/>
      <c r="AZ123" s="245" t="s">
        <v>189</v>
      </c>
      <c r="BA123" s="245"/>
      <c r="BB123" s="245"/>
      <c r="BC123" s="245"/>
      <c r="BD123" s="245"/>
      <c r="BE123" s="245"/>
      <c r="BF123" s="245"/>
      <c r="BG123" s="245"/>
      <c r="BH123" s="245"/>
      <c r="BI123" s="245"/>
      <c r="BJ123" s="245"/>
      <c r="BK123" s="245"/>
      <c r="BL123" s="245"/>
      <c r="BM123" s="245"/>
      <c r="BN123" s="245"/>
      <c r="BO123" s="864" t="s">
        <v>477</v>
      </c>
      <c r="BP123" s="865"/>
      <c r="BQ123" s="819">
        <v>91766757</v>
      </c>
      <c r="BR123" s="820"/>
      <c r="BS123" s="820"/>
      <c r="BT123" s="820"/>
      <c r="BU123" s="820"/>
      <c r="BV123" s="820">
        <v>93174938</v>
      </c>
      <c r="BW123" s="820"/>
      <c r="BX123" s="820"/>
      <c r="BY123" s="820"/>
      <c r="BZ123" s="820"/>
      <c r="CA123" s="820">
        <v>94058067</v>
      </c>
      <c r="CB123" s="820"/>
      <c r="CC123" s="820"/>
      <c r="CD123" s="820"/>
      <c r="CE123" s="820"/>
      <c r="CF123" s="735"/>
      <c r="CG123" s="736"/>
      <c r="CH123" s="736"/>
      <c r="CI123" s="736"/>
      <c r="CJ123" s="821"/>
      <c r="CK123" s="856"/>
      <c r="CL123" s="842"/>
      <c r="CM123" s="842"/>
      <c r="CN123" s="842"/>
      <c r="CO123" s="843"/>
      <c r="CP123" s="822" t="s">
        <v>478</v>
      </c>
      <c r="CQ123" s="823"/>
      <c r="CR123" s="823"/>
      <c r="CS123" s="823"/>
      <c r="CT123" s="823"/>
      <c r="CU123" s="823"/>
      <c r="CV123" s="823"/>
      <c r="CW123" s="823"/>
      <c r="CX123" s="823"/>
      <c r="CY123" s="823"/>
      <c r="CZ123" s="823"/>
      <c r="DA123" s="823"/>
      <c r="DB123" s="823"/>
      <c r="DC123" s="823"/>
      <c r="DD123" s="823"/>
      <c r="DE123" s="823"/>
      <c r="DF123" s="824"/>
      <c r="DG123" s="766">
        <v>363881</v>
      </c>
      <c r="DH123" s="767"/>
      <c r="DI123" s="767"/>
      <c r="DJ123" s="767"/>
      <c r="DK123" s="768"/>
      <c r="DL123" s="769">
        <v>335694</v>
      </c>
      <c r="DM123" s="767"/>
      <c r="DN123" s="767"/>
      <c r="DO123" s="767"/>
      <c r="DP123" s="768"/>
      <c r="DQ123" s="769">
        <v>306201</v>
      </c>
      <c r="DR123" s="767"/>
      <c r="DS123" s="767"/>
      <c r="DT123" s="767"/>
      <c r="DU123" s="768"/>
      <c r="DV123" s="811">
        <v>1</v>
      </c>
      <c r="DW123" s="812"/>
      <c r="DX123" s="812"/>
      <c r="DY123" s="812"/>
      <c r="DZ123" s="813"/>
    </row>
    <row r="124" spans="1:130" s="224" customFormat="1" ht="26.25" customHeight="1" thickBot="1" x14ac:dyDescent="0.2">
      <c r="A124" s="807"/>
      <c r="B124" s="808"/>
      <c r="C124" s="802" t="s">
        <v>466</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131</v>
      </c>
      <c r="AB124" s="767"/>
      <c r="AC124" s="767"/>
      <c r="AD124" s="767"/>
      <c r="AE124" s="768"/>
      <c r="AF124" s="769" t="s">
        <v>392</v>
      </c>
      <c r="AG124" s="767"/>
      <c r="AH124" s="767"/>
      <c r="AI124" s="767"/>
      <c r="AJ124" s="768"/>
      <c r="AK124" s="769" t="s">
        <v>392</v>
      </c>
      <c r="AL124" s="767"/>
      <c r="AM124" s="767"/>
      <c r="AN124" s="767"/>
      <c r="AO124" s="768"/>
      <c r="AP124" s="811" t="s">
        <v>131</v>
      </c>
      <c r="AQ124" s="812"/>
      <c r="AR124" s="812"/>
      <c r="AS124" s="812"/>
      <c r="AT124" s="813"/>
      <c r="AU124" s="814" t="s">
        <v>479</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87.9</v>
      </c>
      <c r="BR124" s="818"/>
      <c r="BS124" s="818"/>
      <c r="BT124" s="818"/>
      <c r="BU124" s="818"/>
      <c r="BV124" s="818">
        <v>66</v>
      </c>
      <c r="BW124" s="818"/>
      <c r="BX124" s="818"/>
      <c r="BY124" s="818"/>
      <c r="BZ124" s="818"/>
      <c r="CA124" s="818">
        <v>66.3</v>
      </c>
      <c r="CB124" s="818"/>
      <c r="CC124" s="818"/>
      <c r="CD124" s="818"/>
      <c r="CE124" s="818"/>
      <c r="CF124" s="713"/>
      <c r="CG124" s="714"/>
      <c r="CH124" s="714"/>
      <c r="CI124" s="714"/>
      <c r="CJ124" s="849"/>
      <c r="CK124" s="857"/>
      <c r="CL124" s="857"/>
      <c r="CM124" s="857"/>
      <c r="CN124" s="857"/>
      <c r="CO124" s="858"/>
      <c r="CP124" s="822" t="s">
        <v>480</v>
      </c>
      <c r="CQ124" s="823"/>
      <c r="CR124" s="823"/>
      <c r="CS124" s="823"/>
      <c r="CT124" s="823"/>
      <c r="CU124" s="823"/>
      <c r="CV124" s="823"/>
      <c r="CW124" s="823"/>
      <c r="CX124" s="823"/>
      <c r="CY124" s="823"/>
      <c r="CZ124" s="823"/>
      <c r="DA124" s="823"/>
      <c r="DB124" s="823"/>
      <c r="DC124" s="823"/>
      <c r="DD124" s="823"/>
      <c r="DE124" s="823"/>
      <c r="DF124" s="824"/>
      <c r="DG124" s="750">
        <v>81229</v>
      </c>
      <c r="DH124" s="751"/>
      <c r="DI124" s="751"/>
      <c r="DJ124" s="751"/>
      <c r="DK124" s="752"/>
      <c r="DL124" s="753">
        <v>91595</v>
      </c>
      <c r="DM124" s="751"/>
      <c r="DN124" s="751"/>
      <c r="DO124" s="751"/>
      <c r="DP124" s="752"/>
      <c r="DQ124" s="753">
        <v>106704</v>
      </c>
      <c r="DR124" s="751"/>
      <c r="DS124" s="751"/>
      <c r="DT124" s="751"/>
      <c r="DU124" s="752"/>
      <c r="DV124" s="835">
        <v>0.3</v>
      </c>
      <c r="DW124" s="836"/>
      <c r="DX124" s="836"/>
      <c r="DY124" s="836"/>
      <c r="DZ124" s="837"/>
    </row>
    <row r="125" spans="1:130" s="224" customFormat="1" ht="26.25" customHeight="1" x14ac:dyDescent="0.15">
      <c r="A125" s="807"/>
      <c r="B125" s="808"/>
      <c r="C125" s="802" t="s">
        <v>468</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392</v>
      </c>
      <c r="AB125" s="767"/>
      <c r="AC125" s="767"/>
      <c r="AD125" s="767"/>
      <c r="AE125" s="768"/>
      <c r="AF125" s="769" t="s">
        <v>392</v>
      </c>
      <c r="AG125" s="767"/>
      <c r="AH125" s="767"/>
      <c r="AI125" s="767"/>
      <c r="AJ125" s="768"/>
      <c r="AK125" s="769" t="s">
        <v>392</v>
      </c>
      <c r="AL125" s="767"/>
      <c r="AM125" s="767"/>
      <c r="AN125" s="767"/>
      <c r="AO125" s="768"/>
      <c r="AP125" s="811" t="s">
        <v>131</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481</v>
      </c>
      <c r="CL125" s="839"/>
      <c r="CM125" s="839"/>
      <c r="CN125" s="839"/>
      <c r="CO125" s="840"/>
      <c r="CP125" s="847" t="s">
        <v>482</v>
      </c>
      <c r="CQ125" s="795"/>
      <c r="CR125" s="795"/>
      <c r="CS125" s="795"/>
      <c r="CT125" s="795"/>
      <c r="CU125" s="795"/>
      <c r="CV125" s="795"/>
      <c r="CW125" s="795"/>
      <c r="CX125" s="795"/>
      <c r="CY125" s="795"/>
      <c r="CZ125" s="795"/>
      <c r="DA125" s="795"/>
      <c r="DB125" s="795"/>
      <c r="DC125" s="795"/>
      <c r="DD125" s="795"/>
      <c r="DE125" s="795"/>
      <c r="DF125" s="796"/>
      <c r="DG125" s="848" t="s">
        <v>392</v>
      </c>
      <c r="DH125" s="829"/>
      <c r="DI125" s="829"/>
      <c r="DJ125" s="829"/>
      <c r="DK125" s="829"/>
      <c r="DL125" s="829" t="s">
        <v>392</v>
      </c>
      <c r="DM125" s="829"/>
      <c r="DN125" s="829"/>
      <c r="DO125" s="829"/>
      <c r="DP125" s="829"/>
      <c r="DQ125" s="829" t="s">
        <v>392</v>
      </c>
      <c r="DR125" s="829"/>
      <c r="DS125" s="829"/>
      <c r="DT125" s="829"/>
      <c r="DU125" s="829"/>
      <c r="DV125" s="830" t="s">
        <v>392</v>
      </c>
      <c r="DW125" s="830"/>
      <c r="DX125" s="830"/>
      <c r="DY125" s="830"/>
      <c r="DZ125" s="831"/>
    </row>
    <row r="126" spans="1:130" s="224" customFormat="1" ht="26.25" customHeight="1" thickBot="1" x14ac:dyDescent="0.2">
      <c r="A126" s="807"/>
      <c r="B126" s="808"/>
      <c r="C126" s="802" t="s">
        <v>470</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v>12195</v>
      </c>
      <c r="AB126" s="767"/>
      <c r="AC126" s="767"/>
      <c r="AD126" s="767"/>
      <c r="AE126" s="768"/>
      <c r="AF126" s="769">
        <v>8907</v>
      </c>
      <c r="AG126" s="767"/>
      <c r="AH126" s="767"/>
      <c r="AI126" s="767"/>
      <c r="AJ126" s="768"/>
      <c r="AK126" s="769">
        <v>7520</v>
      </c>
      <c r="AL126" s="767"/>
      <c r="AM126" s="767"/>
      <c r="AN126" s="767"/>
      <c r="AO126" s="768"/>
      <c r="AP126" s="811">
        <v>0</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483</v>
      </c>
      <c r="CQ126" s="739"/>
      <c r="CR126" s="739"/>
      <c r="CS126" s="739"/>
      <c r="CT126" s="739"/>
      <c r="CU126" s="739"/>
      <c r="CV126" s="739"/>
      <c r="CW126" s="739"/>
      <c r="CX126" s="739"/>
      <c r="CY126" s="739"/>
      <c r="CZ126" s="739"/>
      <c r="DA126" s="739"/>
      <c r="DB126" s="739"/>
      <c r="DC126" s="739"/>
      <c r="DD126" s="739"/>
      <c r="DE126" s="739"/>
      <c r="DF126" s="740"/>
      <c r="DG126" s="803" t="s">
        <v>131</v>
      </c>
      <c r="DH126" s="804"/>
      <c r="DI126" s="804"/>
      <c r="DJ126" s="804"/>
      <c r="DK126" s="804"/>
      <c r="DL126" s="804" t="s">
        <v>131</v>
      </c>
      <c r="DM126" s="804"/>
      <c r="DN126" s="804"/>
      <c r="DO126" s="804"/>
      <c r="DP126" s="804"/>
      <c r="DQ126" s="804" t="s">
        <v>392</v>
      </c>
      <c r="DR126" s="804"/>
      <c r="DS126" s="804"/>
      <c r="DT126" s="804"/>
      <c r="DU126" s="804"/>
      <c r="DV126" s="781" t="s">
        <v>392</v>
      </c>
      <c r="DW126" s="781"/>
      <c r="DX126" s="781"/>
      <c r="DY126" s="781"/>
      <c r="DZ126" s="782"/>
    </row>
    <row r="127" spans="1:130" s="224" customFormat="1" ht="26.25" customHeight="1" x14ac:dyDescent="0.15">
      <c r="A127" s="809"/>
      <c r="B127" s="810"/>
      <c r="C127" s="825" t="s">
        <v>484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v>2645</v>
      </c>
      <c r="AB127" s="767"/>
      <c r="AC127" s="767"/>
      <c r="AD127" s="767"/>
      <c r="AE127" s="768"/>
      <c r="AF127" s="769">
        <v>1319</v>
      </c>
      <c r="AG127" s="767"/>
      <c r="AH127" s="767"/>
      <c r="AI127" s="767"/>
      <c r="AJ127" s="768"/>
      <c r="AK127" s="769">
        <v>1319</v>
      </c>
      <c r="AL127" s="767"/>
      <c r="AM127" s="767"/>
      <c r="AN127" s="767"/>
      <c r="AO127" s="768"/>
      <c r="AP127" s="811">
        <v>0</v>
      </c>
      <c r="AQ127" s="812"/>
      <c r="AR127" s="812"/>
      <c r="AS127" s="812"/>
      <c r="AT127" s="813"/>
      <c r="AU127" s="226"/>
      <c r="AV127" s="226"/>
      <c r="AW127" s="226"/>
      <c r="AX127" s="828" t="s">
        <v>485</v>
      </c>
      <c r="AY127" s="799"/>
      <c r="AZ127" s="799"/>
      <c r="BA127" s="799"/>
      <c r="BB127" s="799"/>
      <c r="BC127" s="799"/>
      <c r="BD127" s="799"/>
      <c r="BE127" s="800"/>
      <c r="BF127" s="798" t="s">
        <v>486</v>
      </c>
      <c r="BG127" s="799"/>
      <c r="BH127" s="799"/>
      <c r="BI127" s="799"/>
      <c r="BJ127" s="799"/>
      <c r="BK127" s="799"/>
      <c r="BL127" s="800"/>
      <c r="BM127" s="798" t="s">
        <v>487</v>
      </c>
      <c r="BN127" s="799"/>
      <c r="BO127" s="799"/>
      <c r="BP127" s="799"/>
      <c r="BQ127" s="799"/>
      <c r="BR127" s="799"/>
      <c r="BS127" s="800"/>
      <c r="BT127" s="798" t="s">
        <v>488</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489</v>
      </c>
      <c r="CQ127" s="739"/>
      <c r="CR127" s="739"/>
      <c r="CS127" s="739"/>
      <c r="CT127" s="739"/>
      <c r="CU127" s="739"/>
      <c r="CV127" s="739"/>
      <c r="CW127" s="739"/>
      <c r="CX127" s="739"/>
      <c r="CY127" s="739"/>
      <c r="CZ127" s="739"/>
      <c r="DA127" s="739"/>
      <c r="DB127" s="739"/>
      <c r="DC127" s="739"/>
      <c r="DD127" s="739"/>
      <c r="DE127" s="739"/>
      <c r="DF127" s="740"/>
      <c r="DG127" s="803" t="s">
        <v>405</v>
      </c>
      <c r="DH127" s="804"/>
      <c r="DI127" s="804"/>
      <c r="DJ127" s="804"/>
      <c r="DK127" s="804"/>
      <c r="DL127" s="804" t="s">
        <v>392</v>
      </c>
      <c r="DM127" s="804"/>
      <c r="DN127" s="804"/>
      <c r="DO127" s="804"/>
      <c r="DP127" s="804"/>
      <c r="DQ127" s="804" t="s">
        <v>405</v>
      </c>
      <c r="DR127" s="804"/>
      <c r="DS127" s="804"/>
      <c r="DT127" s="804"/>
      <c r="DU127" s="804"/>
      <c r="DV127" s="781" t="s">
        <v>392</v>
      </c>
      <c r="DW127" s="781"/>
      <c r="DX127" s="781"/>
      <c r="DY127" s="781"/>
      <c r="DZ127" s="782"/>
    </row>
    <row r="128" spans="1:130" s="224" customFormat="1" ht="26.25" customHeight="1" thickBot="1" x14ac:dyDescent="0.2">
      <c r="A128" s="783" t="s">
        <v>490</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491</v>
      </c>
      <c r="X128" s="785"/>
      <c r="Y128" s="785"/>
      <c r="Z128" s="786"/>
      <c r="AA128" s="787">
        <v>1160411</v>
      </c>
      <c r="AB128" s="788"/>
      <c r="AC128" s="788"/>
      <c r="AD128" s="788"/>
      <c r="AE128" s="789"/>
      <c r="AF128" s="790">
        <v>1151290</v>
      </c>
      <c r="AG128" s="788"/>
      <c r="AH128" s="788"/>
      <c r="AI128" s="788"/>
      <c r="AJ128" s="789"/>
      <c r="AK128" s="790">
        <v>1108979</v>
      </c>
      <c r="AL128" s="788"/>
      <c r="AM128" s="788"/>
      <c r="AN128" s="788"/>
      <c r="AO128" s="789"/>
      <c r="AP128" s="791"/>
      <c r="AQ128" s="792"/>
      <c r="AR128" s="792"/>
      <c r="AS128" s="792"/>
      <c r="AT128" s="793"/>
      <c r="AU128" s="226"/>
      <c r="AV128" s="226"/>
      <c r="AW128" s="226"/>
      <c r="AX128" s="794" t="s">
        <v>492</v>
      </c>
      <c r="AY128" s="795"/>
      <c r="AZ128" s="795"/>
      <c r="BA128" s="795"/>
      <c r="BB128" s="795"/>
      <c r="BC128" s="795"/>
      <c r="BD128" s="795"/>
      <c r="BE128" s="796"/>
      <c r="BF128" s="773" t="s">
        <v>392</v>
      </c>
      <c r="BG128" s="774"/>
      <c r="BH128" s="774"/>
      <c r="BI128" s="774"/>
      <c r="BJ128" s="774"/>
      <c r="BK128" s="774"/>
      <c r="BL128" s="797"/>
      <c r="BM128" s="773">
        <v>11.54</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493</v>
      </c>
      <c r="CQ128" s="717"/>
      <c r="CR128" s="717"/>
      <c r="CS128" s="717"/>
      <c r="CT128" s="717"/>
      <c r="CU128" s="717"/>
      <c r="CV128" s="717"/>
      <c r="CW128" s="717"/>
      <c r="CX128" s="717"/>
      <c r="CY128" s="717"/>
      <c r="CZ128" s="717"/>
      <c r="DA128" s="717"/>
      <c r="DB128" s="717"/>
      <c r="DC128" s="717"/>
      <c r="DD128" s="717"/>
      <c r="DE128" s="717"/>
      <c r="DF128" s="718"/>
      <c r="DG128" s="777">
        <v>126000</v>
      </c>
      <c r="DH128" s="778"/>
      <c r="DI128" s="778"/>
      <c r="DJ128" s="778"/>
      <c r="DK128" s="778"/>
      <c r="DL128" s="778">
        <v>135000</v>
      </c>
      <c r="DM128" s="778"/>
      <c r="DN128" s="778"/>
      <c r="DO128" s="778"/>
      <c r="DP128" s="778"/>
      <c r="DQ128" s="778" t="s">
        <v>405</v>
      </c>
      <c r="DR128" s="778"/>
      <c r="DS128" s="778"/>
      <c r="DT128" s="778"/>
      <c r="DU128" s="778"/>
      <c r="DV128" s="779" t="s">
        <v>405</v>
      </c>
      <c r="DW128" s="779"/>
      <c r="DX128" s="779"/>
      <c r="DY128" s="779"/>
      <c r="DZ128" s="780"/>
    </row>
    <row r="129" spans="1:131" s="224" customFormat="1" ht="26.25" customHeight="1" x14ac:dyDescent="0.15">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494</v>
      </c>
      <c r="X129" s="764"/>
      <c r="Y129" s="764"/>
      <c r="Z129" s="765"/>
      <c r="AA129" s="766">
        <v>36938822</v>
      </c>
      <c r="AB129" s="767"/>
      <c r="AC129" s="767"/>
      <c r="AD129" s="767"/>
      <c r="AE129" s="768"/>
      <c r="AF129" s="769">
        <v>38096116</v>
      </c>
      <c r="AG129" s="767"/>
      <c r="AH129" s="767"/>
      <c r="AI129" s="767"/>
      <c r="AJ129" s="768"/>
      <c r="AK129" s="769">
        <v>37201203</v>
      </c>
      <c r="AL129" s="767"/>
      <c r="AM129" s="767"/>
      <c r="AN129" s="767"/>
      <c r="AO129" s="768"/>
      <c r="AP129" s="770"/>
      <c r="AQ129" s="771"/>
      <c r="AR129" s="771"/>
      <c r="AS129" s="771"/>
      <c r="AT129" s="772"/>
      <c r="AU129" s="227"/>
      <c r="AV129" s="227"/>
      <c r="AW129" s="227"/>
      <c r="AX129" s="738" t="s">
        <v>495</v>
      </c>
      <c r="AY129" s="739"/>
      <c r="AZ129" s="739"/>
      <c r="BA129" s="739"/>
      <c r="BB129" s="739"/>
      <c r="BC129" s="739"/>
      <c r="BD129" s="739"/>
      <c r="BE129" s="740"/>
      <c r="BF129" s="757" t="s">
        <v>131</v>
      </c>
      <c r="BG129" s="758"/>
      <c r="BH129" s="758"/>
      <c r="BI129" s="758"/>
      <c r="BJ129" s="758"/>
      <c r="BK129" s="758"/>
      <c r="BL129" s="759"/>
      <c r="BM129" s="757">
        <v>16.54</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496</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497</v>
      </c>
      <c r="X130" s="764"/>
      <c r="Y130" s="764"/>
      <c r="Z130" s="765"/>
      <c r="AA130" s="766">
        <v>6578913</v>
      </c>
      <c r="AB130" s="767"/>
      <c r="AC130" s="767"/>
      <c r="AD130" s="767"/>
      <c r="AE130" s="768"/>
      <c r="AF130" s="769">
        <v>6470008</v>
      </c>
      <c r="AG130" s="767"/>
      <c r="AH130" s="767"/>
      <c r="AI130" s="767"/>
      <c r="AJ130" s="768"/>
      <c r="AK130" s="769">
        <v>6292449</v>
      </c>
      <c r="AL130" s="767"/>
      <c r="AM130" s="767"/>
      <c r="AN130" s="767"/>
      <c r="AO130" s="768"/>
      <c r="AP130" s="770"/>
      <c r="AQ130" s="771"/>
      <c r="AR130" s="771"/>
      <c r="AS130" s="771"/>
      <c r="AT130" s="772"/>
      <c r="AU130" s="227"/>
      <c r="AV130" s="227"/>
      <c r="AW130" s="227"/>
      <c r="AX130" s="738" t="s">
        <v>498</v>
      </c>
      <c r="AY130" s="739"/>
      <c r="AZ130" s="739"/>
      <c r="BA130" s="739"/>
      <c r="BB130" s="739"/>
      <c r="BC130" s="739"/>
      <c r="BD130" s="739"/>
      <c r="BE130" s="740"/>
      <c r="BF130" s="741">
        <v>9</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499</v>
      </c>
      <c r="X131" s="748"/>
      <c r="Y131" s="748"/>
      <c r="Z131" s="749"/>
      <c r="AA131" s="750">
        <v>30359909</v>
      </c>
      <c r="AB131" s="751"/>
      <c r="AC131" s="751"/>
      <c r="AD131" s="751"/>
      <c r="AE131" s="752"/>
      <c r="AF131" s="753">
        <v>31626108</v>
      </c>
      <c r="AG131" s="751"/>
      <c r="AH131" s="751"/>
      <c r="AI131" s="751"/>
      <c r="AJ131" s="752"/>
      <c r="AK131" s="753">
        <v>30908754</v>
      </c>
      <c r="AL131" s="751"/>
      <c r="AM131" s="751"/>
      <c r="AN131" s="751"/>
      <c r="AO131" s="752"/>
      <c r="AP131" s="754"/>
      <c r="AQ131" s="755"/>
      <c r="AR131" s="755"/>
      <c r="AS131" s="755"/>
      <c r="AT131" s="756"/>
      <c r="AU131" s="227"/>
      <c r="AV131" s="227"/>
      <c r="AW131" s="227"/>
      <c r="AX131" s="716" t="s">
        <v>500</v>
      </c>
      <c r="AY131" s="717"/>
      <c r="AZ131" s="717"/>
      <c r="BA131" s="717"/>
      <c r="BB131" s="717"/>
      <c r="BC131" s="717"/>
      <c r="BD131" s="717"/>
      <c r="BE131" s="718"/>
      <c r="BF131" s="719">
        <v>66.3</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501</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502</v>
      </c>
      <c r="W132" s="729"/>
      <c r="X132" s="729"/>
      <c r="Y132" s="729"/>
      <c r="Z132" s="730"/>
      <c r="AA132" s="731">
        <v>9.0991280640000003</v>
      </c>
      <c r="AB132" s="732"/>
      <c r="AC132" s="732"/>
      <c r="AD132" s="732"/>
      <c r="AE132" s="733"/>
      <c r="AF132" s="734">
        <v>8.7650114899999991</v>
      </c>
      <c r="AG132" s="732"/>
      <c r="AH132" s="732"/>
      <c r="AI132" s="732"/>
      <c r="AJ132" s="733"/>
      <c r="AK132" s="734">
        <v>9.2111121659999995</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503</v>
      </c>
      <c r="W133" s="708"/>
      <c r="X133" s="708"/>
      <c r="Y133" s="708"/>
      <c r="Z133" s="709"/>
      <c r="AA133" s="710">
        <v>8.9</v>
      </c>
      <c r="AB133" s="711"/>
      <c r="AC133" s="711"/>
      <c r="AD133" s="711"/>
      <c r="AE133" s="712"/>
      <c r="AF133" s="710">
        <v>9</v>
      </c>
      <c r="AG133" s="711"/>
      <c r="AH133" s="711"/>
      <c r="AI133" s="711"/>
      <c r="AJ133" s="712"/>
      <c r="AK133" s="710">
        <v>9</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EXo6d7WiX99Xc88zs88Jnikkzky8Jp4y6tRCliYCsK1CzO48y208lhnaJhiHTx3tQrQLTSGuCbJ0JO1AzsbV+g==" saltValue="enIsNeSm8Nh5dRo5MIFsi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233DD-D1AE-489D-84C3-9CC8BDFD150B}">
  <sheetPr codeName="Sheet10">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504</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y643FXA0VqSH12xfr48U+q7IkOGeeON9NFFrTx1BFKN3fDP2g84HuBXKsw8dQVfjUX6ovCdVYyHFBQhPp5BnbQ==" saltValue="GHNn2I9AxhCOjrrpU45o3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OnopvDOaSGxgOJ42dCuZs6bE60/ll1Lf7Fq1FauIHQRRDwCqwFo+SVprzcehimwQPglbb6CePumtXM+RlVZJA==" saltValue="2de2Pbd+UT4TfDbrTBZ7T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505</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506</v>
      </c>
      <c r="AL6" s="260"/>
      <c r="AM6" s="260"/>
      <c r="AN6" s="260"/>
    </row>
    <row r="7" spans="1:46" ht="13.5" customHeight="1" x14ac:dyDescent="0.15">
      <c r="A7" s="259"/>
      <c r="AK7" s="262"/>
      <c r="AL7" s="263"/>
      <c r="AM7" s="263"/>
      <c r="AN7" s="264"/>
      <c r="AO7" s="1109" t="s">
        <v>507</v>
      </c>
      <c r="AP7" s="265"/>
      <c r="AQ7" s="266" t="s">
        <v>508</v>
      </c>
      <c r="AR7" s="267"/>
    </row>
    <row r="8" spans="1:46" x14ac:dyDescent="0.15">
      <c r="A8" s="259"/>
      <c r="AK8" s="268"/>
      <c r="AL8" s="269"/>
      <c r="AM8" s="269"/>
      <c r="AN8" s="270"/>
      <c r="AO8" s="1110"/>
      <c r="AP8" s="271" t="s">
        <v>509</v>
      </c>
      <c r="AQ8" s="272" t="s">
        <v>510</v>
      </c>
      <c r="AR8" s="273" t="s">
        <v>511</v>
      </c>
    </row>
    <row r="9" spans="1:46" x14ac:dyDescent="0.15">
      <c r="A9" s="259"/>
      <c r="AK9" s="1121" t="s">
        <v>512</v>
      </c>
      <c r="AL9" s="1122"/>
      <c r="AM9" s="1122"/>
      <c r="AN9" s="1123"/>
      <c r="AO9" s="274">
        <v>11135891</v>
      </c>
      <c r="AP9" s="274">
        <v>80634</v>
      </c>
      <c r="AQ9" s="275">
        <v>66247</v>
      </c>
      <c r="AR9" s="276">
        <v>21.7</v>
      </c>
    </row>
    <row r="10" spans="1:46" ht="13.5" customHeight="1" x14ac:dyDescent="0.15">
      <c r="A10" s="259"/>
      <c r="AK10" s="1121" t="s">
        <v>513</v>
      </c>
      <c r="AL10" s="1122"/>
      <c r="AM10" s="1122"/>
      <c r="AN10" s="1123"/>
      <c r="AO10" s="277">
        <v>461534</v>
      </c>
      <c r="AP10" s="277">
        <v>3342</v>
      </c>
      <c r="AQ10" s="278">
        <v>4001</v>
      </c>
      <c r="AR10" s="279">
        <v>-16.5</v>
      </c>
    </row>
    <row r="11" spans="1:46" ht="13.5" customHeight="1" x14ac:dyDescent="0.15">
      <c r="A11" s="259"/>
      <c r="AK11" s="1121" t="s">
        <v>514</v>
      </c>
      <c r="AL11" s="1122"/>
      <c r="AM11" s="1122"/>
      <c r="AN11" s="1123"/>
      <c r="AO11" s="277">
        <v>210444</v>
      </c>
      <c r="AP11" s="277">
        <v>1524</v>
      </c>
      <c r="AQ11" s="278">
        <v>2117</v>
      </c>
      <c r="AR11" s="279">
        <v>-28</v>
      </c>
    </row>
    <row r="12" spans="1:46" ht="13.5" customHeight="1" x14ac:dyDescent="0.15">
      <c r="A12" s="259"/>
      <c r="AK12" s="1121" t="s">
        <v>515</v>
      </c>
      <c r="AL12" s="1122"/>
      <c r="AM12" s="1122"/>
      <c r="AN12" s="1123"/>
      <c r="AO12" s="277" t="s">
        <v>516</v>
      </c>
      <c r="AP12" s="277" t="s">
        <v>516</v>
      </c>
      <c r="AQ12" s="278">
        <v>23</v>
      </c>
      <c r="AR12" s="279" t="s">
        <v>516</v>
      </c>
    </row>
    <row r="13" spans="1:46" ht="13.5" customHeight="1" x14ac:dyDescent="0.15">
      <c r="A13" s="259"/>
      <c r="AK13" s="1121" t="s">
        <v>517</v>
      </c>
      <c r="AL13" s="1122"/>
      <c r="AM13" s="1122"/>
      <c r="AN13" s="1123"/>
      <c r="AO13" s="277">
        <v>404511</v>
      </c>
      <c r="AP13" s="277">
        <v>2929</v>
      </c>
      <c r="AQ13" s="278">
        <v>2449</v>
      </c>
      <c r="AR13" s="279">
        <v>19.600000000000001</v>
      </c>
    </row>
    <row r="14" spans="1:46" ht="13.5" customHeight="1" x14ac:dyDescent="0.15">
      <c r="A14" s="259"/>
      <c r="AK14" s="1121" t="s">
        <v>518</v>
      </c>
      <c r="AL14" s="1122"/>
      <c r="AM14" s="1122"/>
      <c r="AN14" s="1123"/>
      <c r="AO14" s="277">
        <v>391624</v>
      </c>
      <c r="AP14" s="277">
        <v>2836</v>
      </c>
      <c r="AQ14" s="278">
        <v>1636</v>
      </c>
      <c r="AR14" s="279">
        <v>73.3</v>
      </c>
    </row>
    <row r="15" spans="1:46" ht="13.5" customHeight="1" x14ac:dyDescent="0.15">
      <c r="A15" s="259"/>
      <c r="AK15" s="1124" t="s">
        <v>519</v>
      </c>
      <c r="AL15" s="1125"/>
      <c r="AM15" s="1125"/>
      <c r="AN15" s="1126"/>
      <c r="AO15" s="277">
        <v>-633297</v>
      </c>
      <c r="AP15" s="277">
        <v>-4586</v>
      </c>
      <c r="AQ15" s="278">
        <v>-3889</v>
      </c>
      <c r="AR15" s="279">
        <v>17.899999999999999</v>
      </c>
    </row>
    <row r="16" spans="1:46" x14ac:dyDescent="0.15">
      <c r="A16" s="259"/>
      <c r="AK16" s="1124" t="s">
        <v>189</v>
      </c>
      <c r="AL16" s="1125"/>
      <c r="AM16" s="1125"/>
      <c r="AN16" s="1126"/>
      <c r="AO16" s="277">
        <v>11970707</v>
      </c>
      <c r="AP16" s="277">
        <v>86679</v>
      </c>
      <c r="AQ16" s="278">
        <v>72585</v>
      </c>
      <c r="AR16" s="279">
        <v>19.399999999999999</v>
      </c>
    </row>
    <row r="17" spans="1:46" x14ac:dyDescent="0.15">
      <c r="A17" s="259"/>
    </row>
    <row r="18" spans="1:46" x14ac:dyDescent="0.15">
      <c r="A18" s="259"/>
      <c r="AQ18" s="280"/>
      <c r="AR18" s="280"/>
    </row>
    <row r="19" spans="1:46" x14ac:dyDescent="0.15">
      <c r="A19" s="259"/>
      <c r="AK19" s="255" t="s">
        <v>520</v>
      </c>
    </row>
    <row r="20" spans="1:46" x14ac:dyDescent="0.15">
      <c r="A20" s="259"/>
      <c r="AK20" s="281"/>
      <c r="AL20" s="282"/>
      <c r="AM20" s="282"/>
      <c r="AN20" s="283"/>
      <c r="AO20" s="284" t="s">
        <v>521</v>
      </c>
      <c r="AP20" s="285" t="s">
        <v>522</v>
      </c>
      <c r="AQ20" s="286" t="s">
        <v>523</v>
      </c>
      <c r="AR20" s="287"/>
    </row>
    <row r="21" spans="1:46" s="260" customFormat="1" x14ac:dyDescent="0.15">
      <c r="A21" s="288"/>
      <c r="AK21" s="1127" t="s">
        <v>524</v>
      </c>
      <c r="AL21" s="1128"/>
      <c r="AM21" s="1128"/>
      <c r="AN21" s="1129"/>
      <c r="AO21" s="289">
        <v>8.73</v>
      </c>
      <c r="AP21" s="290">
        <v>6.82</v>
      </c>
      <c r="AQ21" s="291">
        <v>1.91</v>
      </c>
      <c r="AS21" s="292"/>
      <c r="AT21" s="288"/>
    </row>
    <row r="22" spans="1:46" s="260" customFormat="1" x14ac:dyDescent="0.15">
      <c r="A22" s="288"/>
      <c r="AK22" s="1127" t="s">
        <v>525</v>
      </c>
      <c r="AL22" s="1128"/>
      <c r="AM22" s="1128"/>
      <c r="AN22" s="1129"/>
      <c r="AO22" s="293">
        <v>101.1</v>
      </c>
      <c r="AP22" s="294">
        <v>99.4</v>
      </c>
      <c r="AQ22" s="295">
        <v>1.7</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20" t="s">
        <v>526</v>
      </c>
      <c r="B26" s="1120"/>
      <c r="C26" s="1120"/>
      <c r="D26" s="1120"/>
      <c r="E26" s="1120"/>
      <c r="F26" s="1120"/>
      <c r="G26" s="1120"/>
      <c r="H26" s="1120"/>
      <c r="I26" s="1120"/>
      <c r="J26" s="1120"/>
      <c r="K26" s="1120"/>
      <c r="L26" s="1120"/>
      <c r="M26" s="1120"/>
      <c r="N26" s="1120"/>
      <c r="O26" s="1120"/>
      <c r="P26" s="1120"/>
      <c r="Q26" s="1120"/>
      <c r="R26" s="1120"/>
      <c r="S26" s="1120"/>
      <c r="T26" s="1120"/>
      <c r="U26" s="1120"/>
      <c r="V26" s="1120"/>
      <c r="W26" s="1120"/>
      <c r="X26" s="1120"/>
      <c r="Y26" s="1120"/>
      <c r="Z26" s="1120"/>
      <c r="AA26" s="1120"/>
      <c r="AB26" s="1120"/>
      <c r="AC26" s="1120"/>
      <c r="AD26" s="1120"/>
      <c r="AE26" s="1120"/>
      <c r="AF26" s="1120"/>
      <c r="AG26" s="1120"/>
      <c r="AH26" s="1120"/>
      <c r="AI26" s="1120"/>
      <c r="AJ26" s="1120"/>
      <c r="AK26" s="1120"/>
      <c r="AL26" s="1120"/>
      <c r="AM26" s="1120"/>
      <c r="AN26" s="1120"/>
      <c r="AO26" s="1120"/>
      <c r="AP26" s="1120"/>
      <c r="AQ26" s="1120"/>
      <c r="AR26" s="1120"/>
      <c r="AS26" s="1120"/>
    </row>
    <row r="27" spans="1:46" x14ac:dyDescent="0.15">
      <c r="A27" s="300"/>
      <c r="AS27" s="255"/>
      <c r="AT27" s="255"/>
    </row>
    <row r="28" spans="1:46" ht="17.25" x14ac:dyDescent="0.15">
      <c r="A28" s="256" t="s">
        <v>527</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528</v>
      </c>
      <c r="AL29" s="260"/>
      <c r="AM29" s="260"/>
      <c r="AN29" s="260"/>
      <c r="AS29" s="302"/>
    </row>
    <row r="30" spans="1:46" ht="13.5" customHeight="1" x14ac:dyDescent="0.15">
      <c r="A30" s="259"/>
      <c r="AK30" s="262"/>
      <c r="AL30" s="263"/>
      <c r="AM30" s="263"/>
      <c r="AN30" s="264"/>
      <c r="AO30" s="1109" t="s">
        <v>507</v>
      </c>
      <c r="AP30" s="265"/>
      <c r="AQ30" s="266" t="s">
        <v>508</v>
      </c>
      <c r="AR30" s="267"/>
    </row>
    <row r="31" spans="1:46" x14ac:dyDescent="0.15">
      <c r="A31" s="259"/>
      <c r="AK31" s="268"/>
      <c r="AL31" s="269"/>
      <c r="AM31" s="269"/>
      <c r="AN31" s="270"/>
      <c r="AO31" s="1110"/>
      <c r="AP31" s="271" t="s">
        <v>509</v>
      </c>
      <c r="AQ31" s="272" t="s">
        <v>510</v>
      </c>
      <c r="AR31" s="273" t="s">
        <v>511</v>
      </c>
    </row>
    <row r="32" spans="1:46" ht="27" customHeight="1" x14ac:dyDescent="0.15">
      <c r="A32" s="259"/>
      <c r="AK32" s="1111" t="s">
        <v>529</v>
      </c>
      <c r="AL32" s="1112"/>
      <c r="AM32" s="1112"/>
      <c r="AN32" s="1113"/>
      <c r="AO32" s="303">
        <v>8090934</v>
      </c>
      <c r="AP32" s="303">
        <v>58586</v>
      </c>
      <c r="AQ32" s="304">
        <v>38122</v>
      </c>
      <c r="AR32" s="305">
        <v>53.7</v>
      </c>
    </row>
    <row r="33" spans="1:46" ht="13.5" customHeight="1" x14ac:dyDescent="0.15">
      <c r="A33" s="259"/>
      <c r="AK33" s="1111" t="s">
        <v>530</v>
      </c>
      <c r="AL33" s="1112"/>
      <c r="AM33" s="1112"/>
      <c r="AN33" s="1113"/>
      <c r="AO33" s="303" t="s">
        <v>516</v>
      </c>
      <c r="AP33" s="303" t="s">
        <v>516</v>
      </c>
      <c r="AQ33" s="304" t="s">
        <v>516</v>
      </c>
      <c r="AR33" s="305" t="s">
        <v>516</v>
      </c>
    </row>
    <row r="34" spans="1:46" ht="27" customHeight="1" x14ac:dyDescent="0.15">
      <c r="A34" s="259"/>
      <c r="AK34" s="1111" t="s">
        <v>531</v>
      </c>
      <c r="AL34" s="1112"/>
      <c r="AM34" s="1112"/>
      <c r="AN34" s="1113"/>
      <c r="AO34" s="303" t="s">
        <v>516</v>
      </c>
      <c r="AP34" s="303" t="s">
        <v>516</v>
      </c>
      <c r="AQ34" s="304">
        <v>19</v>
      </c>
      <c r="AR34" s="305" t="s">
        <v>516</v>
      </c>
    </row>
    <row r="35" spans="1:46" ht="27" customHeight="1" x14ac:dyDescent="0.15">
      <c r="A35" s="259"/>
      <c r="AK35" s="1111" t="s">
        <v>532</v>
      </c>
      <c r="AL35" s="1112"/>
      <c r="AM35" s="1112"/>
      <c r="AN35" s="1113"/>
      <c r="AO35" s="303">
        <v>1898107</v>
      </c>
      <c r="AP35" s="303">
        <v>13744</v>
      </c>
      <c r="AQ35" s="304">
        <v>11292</v>
      </c>
      <c r="AR35" s="305">
        <v>21.7</v>
      </c>
    </row>
    <row r="36" spans="1:46" ht="27" customHeight="1" x14ac:dyDescent="0.15">
      <c r="A36" s="259"/>
      <c r="AK36" s="1111" t="s">
        <v>533</v>
      </c>
      <c r="AL36" s="1112"/>
      <c r="AM36" s="1112"/>
      <c r="AN36" s="1113"/>
      <c r="AO36" s="303">
        <v>222874</v>
      </c>
      <c r="AP36" s="303">
        <v>1614</v>
      </c>
      <c r="AQ36" s="304">
        <v>1617</v>
      </c>
      <c r="AR36" s="305">
        <v>-0.2</v>
      </c>
    </row>
    <row r="37" spans="1:46" ht="13.5" customHeight="1" x14ac:dyDescent="0.15">
      <c r="A37" s="259"/>
      <c r="AK37" s="1111" t="s">
        <v>534</v>
      </c>
      <c r="AL37" s="1112"/>
      <c r="AM37" s="1112"/>
      <c r="AN37" s="1113"/>
      <c r="AO37" s="303">
        <v>36553</v>
      </c>
      <c r="AP37" s="303">
        <v>265</v>
      </c>
      <c r="AQ37" s="304">
        <v>410</v>
      </c>
      <c r="AR37" s="305">
        <v>-35.4</v>
      </c>
    </row>
    <row r="38" spans="1:46" ht="27" customHeight="1" x14ac:dyDescent="0.15">
      <c r="A38" s="259"/>
      <c r="AK38" s="1114" t="s">
        <v>535</v>
      </c>
      <c r="AL38" s="1115"/>
      <c r="AM38" s="1115"/>
      <c r="AN38" s="1116"/>
      <c r="AO38" s="306" t="s">
        <v>516</v>
      </c>
      <c r="AP38" s="306" t="s">
        <v>516</v>
      </c>
      <c r="AQ38" s="307">
        <v>1</v>
      </c>
      <c r="AR38" s="295" t="s">
        <v>516</v>
      </c>
      <c r="AS38" s="302"/>
    </row>
    <row r="39" spans="1:46" x14ac:dyDescent="0.15">
      <c r="A39" s="259"/>
      <c r="AK39" s="1114" t="s">
        <v>536</v>
      </c>
      <c r="AL39" s="1115"/>
      <c r="AM39" s="1115"/>
      <c r="AN39" s="1116"/>
      <c r="AO39" s="303">
        <v>-1108979</v>
      </c>
      <c r="AP39" s="303">
        <v>-8030</v>
      </c>
      <c r="AQ39" s="304">
        <v>-6908</v>
      </c>
      <c r="AR39" s="305">
        <v>16.2</v>
      </c>
      <c r="AS39" s="302"/>
    </row>
    <row r="40" spans="1:46" ht="27" customHeight="1" x14ac:dyDescent="0.15">
      <c r="A40" s="259"/>
      <c r="AK40" s="1111" t="s">
        <v>537</v>
      </c>
      <c r="AL40" s="1112"/>
      <c r="AM40" s="1112"/>
      <c r="AN40" s="1113"/>
      <c r="AO40" s="303">
        <v>-6292449</v>
      </c>
      <c r="AP40" s="303">
        <v>-45563</v>
      </c>
      <c r="AQ40" s="304">
        <v>-33487</v>
      </c>
      <c r="AR40" s="305">
        <v>36.1</v>
      </c>
      <c r="AS40" s="302"/>
    </row>
    <row r="41" spans="1:46" x14ac:dyDescent="0.15">
      <c r="A41" s="259"/>
      <c r="AK41" s="1117" t="s">
        <v>301</v>
      </c>
      <c r="AL41" s="1118"/>
      <c r="AM41" s="1118"/>
      <c r="AN41" s="1119"/>
      <c r="AO41" s="303">
        <v>2847040</v>
      </c>
      <c r="AP41" s="303">
        <v>20615</v>
      </c>
      <c r="AQ41" s="304">
        <v>11065</v>
      </c>
      <c r="AR41" s="305">
        <v>86.3</v>
      </c>
      <c r="AS41" s="302"/>
    </row>
    <row r="42" spans="1:46" x14ac:dyDescent="0.15">
      <c r="A42" s="259"/>
      <c r="AK42" s="308" t="s">
        <v>538</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539</v>
      </c>
    </row>
    <row r="48" spans="1:46" x14ac:dyDescent="0.15">
      <c r="A48" s="259"/>
      <c r="AK48" s="313" t="s">
        <v>540</v>
      </c>
      <c r="AL48" s="313"/>
      <c r="AM48" s="313"/>
      <c r="AN48" s="313"/>
      <c r="AO48" s="313"/>
      <c r="AP48" s="313"/>
      <c r="AQ48" s="314"/>
      <c r="AR48" s="313"/>
    </row>
    <row r="49" spans="1:44" ht="13.5" customHeight="1" x14ac:dyDescent="0.15">
      <c r="A49" s="259"/>
      <c r="AK49" s="315"/>
      <c r="AL49" s="316"/>
      <c r="AM49" s="1104" t="s">
        <v>507</v>
      </c>
      <c r="AN49" s="1106" t="s">
        <v>541</v>
      </c>
      <c r="AO49" s="1107"/>
      <c r="AP49" s="1107"/>
      <c r="AQ49" s="1107"/>
      <c r="AR49" s="1108"/>
    </row>
    <row r="50" spans="1:44" x14ac:dyDescent="0.15">
      <c r="A50" s="259"/>
      <c r="AK50" s="317"/>
      <c r="AL50" s="318"/>
      <c r="AM50" s="1105"/>
      <c r="AN50" s="319" t="s">
        <v>542</v>
      </c>
      <c r="AO50" s="320" t="s">
        <v>543</v>
      </c>
      <c r="AP50" s="321" t="s">
        <v>544</v>
      </c>
      <c r="AQ50" s="322" t="s">
        <v>545</v>
      </c>
      <c r="AR50" s="323" t="s">
        <v>546</v>
      </c>
    </row>
    <row r="51" spans="1:44" x14ac:dyDescent="0.15">
      <c r="A51" s="259"/>
      <c r="AK51" s="315" t="s">
        <v>547</v>
      </c>
      <c r="AL51" s="316"/>
      <c r="AM51" s="324">
        <v>9150668</v>
      </c>
      <c r="AN51" s="325">
        <v>63623</v>
      </c>
      <c r="AO51" s="326">
        <v>-37.700000000000003</v>
      </c>
      <c r="AP51" s="327">
        <v>46402</v>
      </c>
      <c r="AQ51" s="328">
        <v>-11.3</v>
      </c>
      <c r="AR51" s="329">
        <v>-26.4</v>
      </c>
    </row>
    <row r="52" spans="1:44" x14ac:dyDescent="0.15">
      <c r="A52" s="259"/>
      <c r="AK52" s="330"/>
      <c r="AL52" s="331" t="s">
        <v>548</v>
      </c>
      <c r="AM52" s="332">
        <v>5603538</v>
      </c>
      <c r="AN52" s="333">
        <v>38960</v>
      </c>
      <c r="AO52" s="334">
        <v>-37</v>
      </c>
      <c r="AP52" s="335">
        <v>26897</v>
      </c>
      <c r="AQ52" s="336">
        <v>-6.3</v>
      </c>
      <c r="AR52" s="337">
        <v>-30.7</v>
      </c>
    </row>
    <row r="53" spans="1:44" x14ac:dyDescent="0.15">
      <c r="A53" s="259"/>
      <c r="AK53" s="315" t="s">
        <v>549</v>
      </c>
      <c r="AL53" s="316"/>
      <c r="AM53" s="324">
        <v>7320596</v>
      </c>
      <c r="AN53" s="325">
        <v>51379</v>
      </c>
      <c r="AO53" s="326">
        <v>-19.2</v>
      </c>
      <c r="AP53" s="327">
        <v>66343</v>
      </c>
      <c r="AQ53" s="328">
        <v>43</v>
      </c>
      <c r="AR53" s="329">
        <v>-62.2</v>
      </c>
    </row>
    <row r="54" spans="1:44" x14ac:dyDescent="0.15">
      <c r="A54" s="259"/>
      <c r="AK54" s="330"/>
      <c r="AL54" s="331" t="s">
        <v>548</v>
      </c>
      <c r="AM54" s="332">
        <v>3442201</v>
      </c>
      <c r="AN54" s="333">
        <v>24159</v>
      </c>
      <c r="AO54" s="334">
        <v>-38</v>
      </c>
      <c r="AP54" s="335">
        <v>34529</v>
      </c>
      <c r="AQ54" s="336">
        <v>28.4</v>
      </c>
      <c r="AR54" s="337">
        <v>-66.400000000000006</v>
      </c>
    </row>
    <row r="55" spans="1:44" x14ac:dyDescent="0.15">
      <c r="A55" s="259"/>
      <c r="AK55" s="315" t="s">
        <v>550</v>
      </c>
      <c r="AL55" s="316"/>
      <c r="AM55" s="324">
        <v>8329278</v>
      </c>
      <c r="AN55" s="325">
        <v>59074</v>
      </c>
      <c r="AO55" s="326">
        <v>15</v>
      </c>
      <c r="AP55" s="327">
        <v>56416</v>
      </c>
      <c r="AQ55" s="328">
        <v>-15</v>
      </c>
      <c r="AR55" s="329">
        <v>30</v>
      </c>
    </row>
    <row r="56" spans="1:44" x14ac:dyDescent="0.15">
      <c r="A56" s="259"/>
      <c r="AK56" s="330"/>
      <c r="AL56" s="331" t="s">
        <v>548</v>
      </c>
      <c r="AM56" s="332">
        <v>3895829</v>
      </c>
      <c r="AN56" s="333">
        <v>27630</v>
      </c>
      <c r="AO56" s="334">
        <v>14.4</v>
      </c>
      <c r="AP56" s="335">
        <v>32623</v>
      </c>
      <c r="AQ56" s="336">
        <v>-5.5</v>
      </c>
      <c r="AR56" s="337">
        <v>19.899999999999999</v>
      </c>
    </row>
    <row r="57" spans="1:44" x14ac:dyDescent="0.15">
      <c r="A57" s="259"/>
      <c r="AK57" s="315" t="s">
        <v>551</v>
      </c>
      <c r="AL57" s="316"/>
      <c r="AM57" s="324">
        <v>4658900</v>
      </c>
      <c r="AN57" s="325">
        <v>33400</v>
      </c>
      <c r="AO57" s="326">
        <v>-43.5</v>
      </c>
      <c r="AP57" s="327">
        <v>49217</v>
      </c>
      <c r="AQ57" s="328">
        <v>-12.8</v>
      </c>
      <c r="AR57" s="329">
        <v>-30.7</v>
      </c>
    </row>
    <row r="58" spans="1:44" x14ac:dyDescent="0.15">
      <c r="A58" s="259"/>
      <c r="AK58" s="330"/>
      <c r="AL58" s="331" t="s">
        <v>548</v>
      </c>
      <c r="AM58" s="332">
        <v>1707062</v>
      </c>
      <c r="AN58" s="333">
        <v>12238</v>
      </c>
      <c r="AO58" s="334">
        <v>-55.7</v>
      </c>
      <c r="AP58" s="335">
        <v>27232</v>
      </c>
      <c r="AQ58" s="336">
        <v>-16.5</v>
      </c>
      <c r="AR58" s="337">
        <v>-39.200000000000003</v>
      </c>
    </row>
    <row r="59" spans="1:44" x14ac:dyDescent="0.15">
      <c r="A59" s="259"/>
      <c r="AK59" s="315" t="s">
        <v>552</v>
      </c>
      <c r="AL59" s="316"/>
      <c r="AM59" s="324">
        <v>8051807</v>
      </c>
      <c r="AN59" s="325">
        <v>58302</v>
      </c>
      <c r="AO59" s="326">
        <v>74.599999999999994</v>
      </c>
      <c r="AP59" s="327">
        <v>49211</v>
      </c>
      <c r="AQ59" s="328">
        <v>0</v>
      </c>
      <c r="AR59" s="329">
        <v>74.599999999999994</v>
      </c>
    </row>
    <row r="60" spans="1:44" x14ac:dyDescent="0.15">
      <c r="A60" s="259"/>
      <c r="AK60" s="330"/>
      <c r="AL60" s="331" t="s">
        <v>548</v>
      </c>
      <c r="AM60" s="332">
        <v>3061303</v>
      </c>
      <c r="AN60" s="333">
        <v>22167</v>
      </c>
      <c r="AO60" s="334">
        <v>81.099999999999994</v>
      </c>
      <c r="AP60" s="335">
        <v>28367</v>
      </c>
      <c r="AQ60" s="336">
        <v>4.2</v>
      </c>
      <c r="AR60" s="337">
        <v>76.900000000000006</v>
      </c>
    </row>
    <row r="61" spans="1:44" x14ac:dyDescent="0.15">
      <c r="A61" s="259"/>
      <c r="AK61" s="315" t="s">
        <v>553</v>
      </c>
      <c r="AL61" s="338"/>
      <c r="AM61" s="324">
        <v>7502250</v>
      </c>
      <c r="AN61" s="325">
        <v>53156</v>
      </c>
      <c r="AO61" s="326">
        <v>-2.2000000000000002</v>
      </c>
      <c r="AP61" s="327">
        <v>53518</v>
      </c>
      <c r="AQ61" s="339">
        <v>0.8</v>
      </c>
      <c r="AR61" s="329">
        <v>-3</v>
      </c>
    </row>
    <row r="62" spans="1:44" x14ac:dyDescent="0.15">
      <c r="A62" s="259"/>
      <c r="AK62" s="330"/>
      <c r="AL62" s="331" t="s">
        <v>548</v>
      </c>
      <c r="AM62" s="332">
        <v>3541987</v>
      </c>
      <c r="AN62" s="333">
        <v>25031</v>
      </c>
      <c r="AO62" s="334">
        <v>-7</v>
      </c>
      <c r="AP62" s="335">
        <v>29930</v>
      </c>
      <c r="AQ62" s="336">
        <v>0.9</v>
      </c>
      <c r="AR62" s="337">
        <v>-7.9</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BRazLlEdIi02CXTbsv7ApY1XjX4rKiAelr6LTomljcDw+kaIZ+L41c46CjcgRhj1UmuNbc/YWZbOdg79RE8HKQ==" saltValue="caoT/fEKyWjNIR+vlom/c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555</v>
      </c>
    </row>
    <row r="121" spans="125:125" ht="13.5" hidden="1" customHeight="1" x14ac:dyDescent="0.15">
      <c r="DU121" s="253"/>
    </row>
  </sheetData>
  <sheetProtection algorithmName="SHA-512" hashValue="hDHtJBEjrSRssw0Ol0hPOF+WWSn0zJXsr2ygqIEcYpxidm/tMoREOPzOLG8ys1mRgbiYBaRNYxEJSS2+prjG3Q==" saltValue="svyPwMZpCXOQqQeykV9+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556</v>
      </c>
    </row>
  </sheetData>
  <sheetProtection algorithmName="SHA-512" hashValue="54EoIW57hcZ/qQb+AoZe6D70aXY1BqA8eRbeW3eJmqSNDhh7HRQRyuPyS2/ylD9QC45UyLaO51UUe+thnOvCeA==" saltValue="FZYmjib1PDUIltJUYaIw1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30" t="s">
        <v>3</v>
      </c>
      <c r="D47" s="1130"/>
      <c r="E47" s="1131"/>
      <c r="F47" s="11">
        <v>9.6999999999999993</v>
      </c>
      <c r="G47" s="12">
        <v>7.96</v>
      </c>
      <c r="H47" s="12">
        <v>7.67</v>
      </c>
      <c r="I47" s="12">
        <v>12.6</v>
      </c>
      <c r="J47" s="13">
        <v>16.829999999999998</v>
      </c>
    </row>
    <row r="48" spans="2:10" ht="57.75" customHeight="1" x14ac:dyDescent="0.15">
      <c r="B48" s="14"/>
      <c r="C48" s="1132" t="s">
        <v>4</v>
      </c>
      <c r="D48" s="1132"/>
      <c r="E48" s="1133"/>
      <c r="F48" s="15">
        <v>4.59</v>
      </c>
      <c r="G48" s="16">
        <v>5.59</v>
      </c>
      <c r="H48" s="16">
        <v>4.8600000000000003</v>
      </c>
      <c r="I48" s="16">
        <v>10.3</v>
      </c>
      <c r="J48" s="17">
        <v>9.16</v>
      </c>
    </row>
    <row r="49" spans="2:10" ht="57.75" customHeight="1" thickBot="1" x14ac:dyDescent="0.2">
      <c r="B49" s="18"/>
      <c r="C49" s="1134" t="s">
        <v>5</v>
      </c>
      <c r="D49" s="1134"/>
      <c r="E49" s="1135"/>
      <c r="F49" s="19" t="s">
        <v>562</v>
      </c>
      <c r="G49" s="20" t="s">
        <v>563</v>
      </c>
      <c r="H49" s="20" t="s">
        <v>564</v>
      </c>
      <c r="I49" s="20">
        <v>10.75</v>
      </c>
      <c r="J49" s="21">
        <v>2.54</v>
      </c>
    </row>
    <row r="50" spans="2:10" x14ac:dyDescent="0.15"/>
  </sheetData>
  <sheetProtection algorithmName="SHA-512" hashValue="z9VDhi0WkQOGhreHt0LJxtMNPJ4B8BbPUxDWpM2VqW9q0IJ4OSDxlzIIO9C/IZR5PBj5cxWAcjr33v2kFWohnQ==" saltValue="4UJlLP8zLD1/dKYHkBPU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吉田　正憲</cp:lastModifiedBy>
  <cp:lastPrinted>2024-03-11T08:30:39Z</cp:lastPrinted>
  <dcterms:created xsi:type="dcterms:W3CDTF">2024-02-05T02:57:23Z</dcterms:created>
  <dcterms:modified xsi:type="dcterms:W3CDTF">2024-03-18T08:01:36Z</dcterms:modified>
  <cp:category/>
</cp:coreProperties>
</file>